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 activeTab="1"/>
  </bookViews>
  <sheets>
    <sheet name="методология" sheetId="9" r:id="rId1"/>
    <sheet name="условия" sheetId="2" r:id="rId2"/>
    <sheet name="отч_график" sheetId="3" r:id="rId3"/>
    <sheet name="условия_конкуренты" sheetId="6" r:id="rId4"/>
    <sheet name="отч_конкуренты" sheetId="7" r:id="rId5"/>
    <sheet name="сравнение" sheetId="8" r:id="rId6"/>
    <sheet name="структура" sheetId="4" r:id="rId7"/>
  </sheets>
  <calcPr calcId="162913"/>
</workbook>
</file>

<file path=xl/calcChain.xml><?xml version="1.0" encoding="utf-8"?>
<calcChain xmlns="http://schemas.openxmlformats.org/spreadsheetml/2006/main">
  <c r="K149" i="6" l="1"/>
  <c r="K145" i="6"/>
  <c r="K139" i="6"/>
  <c r="K131" i="6"/>
  <c r="K125" i="6"/>
  <c r="K112" i="6"/>
  <c r="K108" i="6"/>
  <c r="K102" i="6"/>
  <c r="K94" i="6"/>
  <c r="K65" i="6"/>
  <c r="K61" i="6"/>
  <c r="K55" i="6"/>
  <c r="K47" i="6"/>
  <c r="K26" i="6"/>
  <c r="O67" i="6" s="1"/>
  <c r="O166" i="2"/>
  <c r="K85" i="2"/>
  <c r="K79" i="2"/>
  <c r="K73" i="2"/>
  <c r="K38" i="2"/>
  <c r="K41" i="2" s="1"/>
  <c r="K32" i="2"/>
  <c r="E4" i="9"/>
  <c r="K73" i="6" l="1"/>
  <c r="K85" i="6"/>
  <c r="K38" i="6"/>
  <c r="K79" i="6"/>
  <c r="K88" i="6" s="1"/>
  <c r="K32" i="6"/>
  <c r="K41" i="6" s="1"/>
  <c r="O154" i="6"/>
  <c r="C10" i="4" l="1"/>
  <c r="K131" i="2" l="1"/>
  <c r="K125" i="2"/>
  <c r="K26" i="2"/>
  <c r="E163" i="2"/>
  <c r="K4" i="8" l="1"/>
  <c r="T26" i="8"/>
  <c r="T3" i="8"/>
  <c r="M3" i="8"/>
  <c r="G64" i="8"/>
  <c r="G11" i="8"/>
  <c r="I11" i="8" s="1"/>
  <c r="I10" i="8"/>
  <c r="G64" i="7"/>
  <c r="M26" i="7"/>
  <c r="M22" i="7"/>
  <c r="T22" i="8" s="1"/>
  <c r="G11" i="7"/>
  <c r="I11" i="7" s="1"/>
  <c r="I10" i="7"/>
  <c r="E166" i="6"/>
  <c r="E163" i="6"/>
  <c r="E160" i="6"/>
  <c r="E154" i="6"/>
  <c r="G40" i="7" s="1"/>
  <c r="E151" i="6"/>
  <c r="G36" i="7" s="1"/>
  <c r="E147" i="6"/>
  <c r="E143" i="6"/>
  <c r="E141" i="6"/>
  <c r="J141" i="6" s="1"/>
  <c r="E138" i="6"/>
  <c r="E137" i="6"/>
  <c r="E136" i="6"/>
  <c r="E134" i="6"/>
  <c r="E131" i="6"/>
  <c r="E128" i="6"/>
  <c r="J128" i="6" s="1"/>
  <c r="E125" i="6"/>
  <c r="J122" i="6"/>
  <c r="E122" i="6"/>
  <c r="E120" i="6"/>
  <c r="J120" i="6" s="1"/>
  <c r="E118" i="6"/>
  <c r="E116" i="6"/>
  <c r="E114" i="6"/>
  <c r="E110" i="6"/>
  <c r="E106" i="6"/>
  <c r="J104" i="6"/>
  <c r="E104" i="6"/>
  <c r="E101" i="6"/>
  <c r="E100" i="6"/>
  <c r="E99" i="6"/>
  <c r="E97" i="6"/>
  <c r="E94" i="6"/>
  <c r="J91" i="6"/>
  <c r="E91" i="6"/>
  <c r="E88" i="6"/>
  <c r="E85" i="6"/>
  <c r="E82" i="6"/>
  <c r="J82" i="6" s="1"/>
  <c r="E79" i="6"/>
  <c r="E76" i="6"/>
  <c r="J76" i="6" s="1"/>
  <c r="E73" i="6"/>
  <c r="E70" i="6"/>
  <c r="E67" i="6"/>
  <c r="E63" i="6"/>
  <c r="E59" i="6"/>
  <c r="E57" i="6"/>
  <c r="E54" i="6"/>
  <c r="E53" i="6"/>
  <c r="E52" i="6"/>
  <c r="E50" i="6"/>
  <c r="E47" i="6"/>
  <c r="E44" i="6"/>
  <c r="J44" i="6" s="1"/>
  <c r="E41" i="6"/>
  <c r="E38" i="6"/>
  <c r="E35" i="6"/>
  <c r="E32" i="6"/>
  <c r="E29" i="6"/>
  <c r="G22" i="7" s="1"/>
  <c r="E26" i="6"/>
  <c r="G20" i="7" s="1"/>
  <c r="E23" i="6"/>
  <c r="G18" i="7" s="1"/>
  <c r="M18" i="7" s="1"/>
  <c r="T18" i="8" s="1"/>
  <c r="E20" i="6"/>
  <c r="J20" i="6" s="1"/>
  <c r="H17" i="6"/>
  <c r="E17" i="6"/>
  <c r="E14" i="6"/>
  <c r="H11" i="6"/>
  <c r="E11" i="6"/>
  <c r="H8" i="6"/>
  <c r="S7" i="6"/>
  <c r="R8" i="6" s="1"/>
  <c r="T1" i="6"/>
  <c r="U1" i="6" s="1"/>
  <c r="V1" i="6" s="1"/>
  <c r="G64" i="3"/>
  <c r="M26" i="3"/>
  <c r="M26" i="8" s="1"/>
  <c r="M22" i="3"/>
  <c r="M22" i="8" s="1"/>
  <c r="G11" i="3"/>
  <c r="I11" i="3" s="1"/>
  <c r="I10" i="3"/>
  <c r="M53" i="7" l="1"/>
  <c r="T53" i="8" s="1"/>
  <c r="M20" i="7"/>
  <c r="T20" i="8" s="1"/>
  <c r="S8" i="6"/>
  <c r="S2" i="6" s="1"/>
  <c r="R2" i="6"/>
  <c r="G26" i="7"/>
  <c r="G54" i="7"/>
  <c r="J114" i="6"/>
  <c r="G30" i="7"/>
  <c r="M24" i="7"/>
  <c r="T24" i="8" s="1"/>
  <c r="M52" i="7"/>
  <c r="T52" i="8" s="1"/>
  <c r="G38" i="7"/>
  <c r="G52" i="7"/>
  <c r="G24" i="7"/>
  <c r="J29" i="6"/>
  <c r="G28" i="7"/>
  <c r="G53" i="7"/>
  <c r="G65" i="8"/>
  <c r="G65" i="7"/>
  <c r="J35" i="6"/>
  <c r="W1" i="6"/>
  <c r="J23" i="6"/>
  <c r="J57" i="6"/>
  <c r="J14" i="6"/>
  <c r="J70" i="6"/>
  <c r="J118" i="6"/>
  <c r="J116" i="6"/>
  <c r="S137" i="6"/>
  <c r="G65" i="3"/>
  <c r="E166" i="2"/>
  <c r="H166" i="2" s="1"/>
  <c r="E160" i="2"/>
  <c r="E154" i="2"/>
  <c r="F55" i="4"/>
  <c r="E151" i="2"/>
  <c r="S137" i="2"/>
  <c r="E147" i="2"/>
  <c r="E138" i="2"/>
  <c r="E137" i="2"/>
  <c r="E134" i="2"/>
  <c r="E131" i="2"/>
  <c r="E128" i="2"/>
  <c r="J128" i="2" s="1"/>
  <c r="E125" i="2"/>
  <c r="K149" i="2"/>
  <c r="K145" i="2"/>
  <c r="E143" i="2"/>
  <c r="E141" i="2"/>
  <c r="J141" i="2" s="1"/>
  <c r="K139" i="2"/>
  <c r="E136" i="2"/>
  <c r="E122" i="2"/>
  <c r="E120" i="2"/>
  <c r="J120" i="2" s="1"/>
  <c r="E118" i="2"/>
  <c r="J118" i="2" s="1"/>
  <c r="E116" i="2"/>
  <c r="J116" i="2" s="1"/>
  <c r="E114" i="2"/>
  <c r="J114" i="2" s="1"/>
  <c r="F58" i="4"/>
  <c r="C58" i="4"/>
  <c r="H166" i="6" s="1"/>
  <c r="F57" i="4"/>
  <c r="C57" i="4"/>
  <c r="H163" i="6" s="1"/>
  <c r="F56" i="4"/>
  <c r="C56" i="4"/>
  <c r="H160" i="6" s="1"/>
  <c r="C55" i="4"/>
  <c r="H154" i="6" s="1"/>
  <c r="F54" i="4"/>
  <c r="C54" i="4"/>
  <c r="H151" i="6" s="1"/>
  <c r="F53" i="4"/>
  <c r="C53" i="4"/>
  <c r="F52" i="4"/>
  <c r="C52" i="4"/>
  <c r="H138" i="6" s="1"/>
  <c r="F51" i="4"/>
  <c r="C51" i="4"/>
  <c r="H137" i="6" s="1"/>
  <c r="F50" i="4"/>
  <c r="C50" i="4"/>
  <c r="H134" i="6" s="1"/>
  <c r="H143" i="6" s="1"/>
  <c r="F49" i="4"/>
  <c r="C49" i="4"/>
  <c r="H131" i="6" s="1"/>
  <c r="E110" i="2"/>
  <c r="F41" i="4"/>
  <c r="E101" i="2"/>
  <c r="E100" i="2"/>
  <c r="E97" i="2"/>
  <c r="E94" i="2"/>
  <c r="E91" i="2"/>
  <c r="E88" i="2"/>
  <c r="K112" i="2"/>
  <c r="K108" i="2"/>
  <c r="E106" i="2"/>
  <c r="E104" i="2"/>
  <c r="J104" i="2" s="1"/>
  <c r="K102" i="2"/>
  <c r="E99" i="2"/>
  <c r="H147" i="2" l="1"/>
  <c r="R166" i="6"/>
  <c r="O166" i="6" s="1"/>
  <c r="M28" i="7"/>
  <c r="T28" i="8" s="1"/>
  <c r="S134" i="6"/>
  <c r="T7" i="6"/>
  <c r="T8" i="6" s="1"/>
  <c r="T134" i="6" s="1"/>
  <c r="H131" i="2"/>
  <c r="H151" i="2"/>
  <c r="G36" i="8"/>
  <c r="G36" i="3"/>
  <c r="H134" i="2"/>
  <c r="H143" i="2" s="1"/>
  <c r="H147" i="6"/>
  <c r="J122" i="2"/>
  <c r="H137" i="2"/>
  <c r="H154" i="2"/>
  <c r="G40" i="8"/>
  <c r="G40" i="3"/>
  <c r="H138" i="2"/>
  <c r="H160" i="2"/>
  <c r="H163" i="2"/>
  <c r="G66" i="8"/>
  <c r="S53" i="6"/>
  <c r="M30" i="7"/>
  <c r="T30" i="8" s="1"/>
  <c r="M54" i="7"/>
  <c r="T54" i="8" s="1"/>
  <c r="G66" i="7"/>
  <c r="S100" i="6"/>
  <c r="X1" i="6"/>
  <c r="G66" i="3"/>
  <c r="J91" i="2"/>
  <c r="F40" i="4"/>
  <c r="F39" i="4"/>
  <c r="F38" i="4"/>
  <c r="F37" i="4"/>
  <c r="F36" i="4"/>
  <c r="F35" i="4"/>
  <c r="E85" i="2"/>
  <c r="E82" i="2"/>
  <c r="J82" i="2" s="1"/>
  <c r="E79" i="2"/>
  <c r="E76" i="2"/>
  <c r="J76" i="2" s="1"/>
  <c r="E73" i="2"/>
  <c r="E70" i="2"/>
  <c r="J70" i="2" s="1"/>
  <c r="E67" i="2"/>
  <c r="K65" i="2"/>
  <c r="E63" i="2"/>
  <c r="K61" i="2"/>
  <c r="E59" i="2"/>
  <c r="E57" i="2"/>
  <c r="J57" i="2" s="1"/>
  <c r="E38" i="2"/>
  <c r="E35" i="2"/>
  <c r="K55" i="2"/>
  <c r="E54" i="2"/>
  <c r="E53" i="2"/>
  <c r="E52" i="2"/>
  <c r="E50" i="2"/>
  <c r="E47" i="2"/>
  <c r="H47" i="2" s="1"/>
  <c r="S7" i="2"/>
  <c r="H8" i="2"/>
  <c r="E44" i="2"/>
  <c r="E41" i="2"/>
  <c r="E32" i="2"/>
  <c r="E29" i="2"/>
  <c r="M20" i="3"/>
  <c r="M20" i="8" s="1"/>
  <c r="E20" i="2"/>
  <c r="J20" i="2" s="1"/>
  <c r="E26" i="2"/>
  <c r="E23" i="2"/>
  <c r="H17" i="2"/>
  <c r="E17" i="2"/>
  <c r="E14" i="2"/>
  <c r="E11" i="2"/>
  <c r="H11" i="2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42" i="4"/>
  <c r="F43" i="4"/>
  <c r="F44" i="4"/>
  <c r="F45" i="4"/>
  <c r="F46" i="4"/>
  <c r="F47" i="4"/>
  <c r="F48" i="4"/>
  <c r="F59" i="4"/>
  <c r="F10" i="4"/>
  <c r="C59" i="4"/>
  <c r="C11" i="4"/>
  <c r="C12" i="4"/>
  <c r="H20" i="6" s="1"/>
  <c r="C13" i="4"/>
  <c r="C14" i="4"/>
  <c r="C15" i="4"/>
  <c r="H26" i="6" s="1"/>
  <c r="C16" i="4"/>
  <c r="H29" i="6" s="1"/>
  <c r="C17" i="4"/>
  <c r="H32" i="6" s="1"/>
  <c r="C18" i="4"/>
  <c r="H41" i="6" s="1"/>
  <c r="C19" i="4"/>
  <c r="H44" i="6" s="1"/>
  <c r="C20" i="4"/>
  <c r="H47" i="6" s="1"/>
  <c r="C21" i="4"/>
  <c r="H50" i="6" s="1"/>
  <c r="H59" i="6" s="1"/>
  <c r="C22" i="4"/>
  <c r="H53" i="6" s="1"/>
  <c r="C23" i="4"/>
  <c r="H54" i="6" s="1"/>
  <c r="C24" i="4"/>
  <c r="H35" i="6" s="1"/>
  <c r="C25" i="4"/>
  <c r="H38" i="6" s="1"/>
  <c r="C26" i="4"/>
  <c r="H63" i="6" s="1"/>
  <c r="C27" i="4"/>
  <c r="C28" i="4"/>
  <c r="H67" i="6" s="1"/>
  <c r="C29" i="4"/>
  <c r="H70" i="6" s="1"/>
  <c r="C30" i="4"/>
  <c r="H73" i="6" s="1"/>
  <c r="C31" i="4"/>
  <c r="H76" i="6" s="1"/>
  <c r="C32" i="4"/>
  <c r="H79" i="6" s="1"/>
  <c r="C33" i="4"/>
  <c r="H82" i="6" s="1"/>
  <c r="C34" i="4"/>
  <c r="H85" i="6" s="1"/>
  <c r="C35" i="4"/>
  <c r="H88" i="6" s="1"/>
  <c r="C36" i="4"/>
  <c r="H91" i="6" s="1"/>
  <c r="C37" i="4"/>
  <c r="H94" i="6" s="1"/>
  <c r="C38" i="4"/>
  <c r="H97" i="6" s="1"/>
  <c r="H106" i="6" s="1"/>
  <c r="C39" i="4"/>
  <c r="H100" i="6" s="1"/>
  <c r="C40" i="4"/>
  <c r="H101" i="6" s="1"/>
  <c r="C41" i="4"/>
  <c r="H110" i="6" s="1"/>
  <c r="C42" i="4"/>
  <c r="H114" i="6" s="1"/>
  <c r="C43" i="4"/>
  <c r="H116" i="6" s="1"/>
  <c r="C44" i="4"/>
  <c r="H118" i="6" s="1"/>
  <c r="C45" i="4"/>
  <c r="H120" i="6" s="1"/>
  <c r="C46" i="4"/>
  <c r="H122" i="6" s="1"/>
  <c r="C47" i="4"/>
  <c r="H125" i="6" s="1"/>
  <c r="C48" i="4"/>
  <c r="H128" i="6" s="1"/>
  <c r="H14" i="6"/>
  <c r="N26" i="7" s="1"/>
  <c r="T1" i="2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FE1" i="2" s="1"/>
  <c r="FF1" i="2" s="1"/>
  <c r="FG1" i="2" s="1"/>
  <c r="FH1" i="2" s="1"/>
  <c r="FI1" i="2" s="1"/>
  <c r="FJ1" i="2" s="1"/>
  <c r="FK1" i="2" s="1"/>
  <c r="FL1" i="2" s="1"/>
  <c r="FM1" i="2" s="1"/>
  <c r="FN1" i="2" s="1"/>
  <c r="FO1" i="2" s="1"/>
  <c r="FP1" i="2" s="1"/>
  <c r="FQ1" i="2" s="1"/>
  <c r="FR1" i="2" s="1"/>
  <c r="FS1" i="2" s="1"/>
  <c r="FT1" i="2" s="1"/>
  <c r="FU1" i="2" s="1"/>
  <c r="FV1" i="2" s="1"/>
  <c r="FW1" i="2" s="1"/>
  <c r="FX1" i="2" s="1"/>
  <c r="FY1" i="2" s="1"/>
  <c r="FZ1" i="2" s="1"/>
  <c r="GA1" i="2" s="1"/>
  <c r="GB1" i="2" s="1"/>
  <c r="GC1" i="2" s="1"/>
  <c r="GD1" i="2" s="1"/>
  <c r="GE1" i="2" s="1"/>
  <c r="GF1" i="2" s="1"/>
  <c r="GG1" i="2" s="1"/>
  <c r="GH1" i="2" s="1"/>
  <c r="GI1" i="2" s="1"/>
  <c r="GJ1" i="2" s="1"/>
  <c r="GK1" i="2" s="1"/>
  <c r="GL1" i="2" s="1"/>
  <c r="GM1" i="2" s="1"/>
  <c r="GN1" i="2" s="1"/>
  <c r="GO1" i="2" s="1"/>
  <c r="GP1" i="2" s="1"/>
  <c r="GQ1" i="2" s="1"/>
  <c r="GR1" i="2" s="1"/>
  <c r="GS1" i="2" s="1"/>
  <c r="GT1" i="2" s="1"/>
  <c r="GU1" i="2" s="1"/>
  <c r="GV1" i="2" s="1"/>
  <c r="GW1" i="2" s="1"/>
  <c r="GX1" i="2" s="1"/>
  <c r="GY1" i="2" s="1"/>
  <c r="GZ1" i="2" s="1"/>
  <c r="HA1" i="2" s="1"/>
  <c r="HB1" i="2" s="1"/>
  <c r="HC1" i="2" s="1"/>
  <c r="HD1" i="2" s="1"/>
  <c r="HE1" i="2" s="1"/>
  <c r="HF1" i="2" s="1"/>
  <c r="HG1" i="2" s="1"/>
  <c r="HH1" i="2" s="1"/>
  <c r="HI1" i="2" s="1"/>
  <c r="HJ1" i="2" s="1"/>
  <c r="HK1" i="2" s="1"/>
  <c r="HL1" i="2" s="1"/>
  <c r="HM1" i="2" s="1"/>
  <c r="HN1" i="2" s="1"/>
  <c r="HO1" i="2" s="1"/>
  <c r="HP1" i="2" s="1"/>
  <c r="HQ1" i="2" s="1"/>
  <c r="HR1" i="2" s="1"/>
  <c r="HS1" i="2" s="1"/>
  <c r="HT1" i="2" s="1"/>
  <c r="HU1" i="2" s="1"/>
  <c r="HV1" i="2" s="1"/>
  <c r="HW1" i="2" s="1"/>
  <c r="HX1" i="2" s="1"/>
  <c r="HY1" i="2" s="1"/>
  <c r="HZ1" i="2" s="1"/>
  <c r="IA1" i="2" s="1"/>
  <c r="IB1" i="2" s="1"/>
  <c r="IC1" i="2" s="1"/>
  <c r="ID1" i="2" s="1"/>
  <c r="IE1" i="2" s="1"/>
  <c r="IF1" i="2" s="1"/>
  <c r="IG1" i="2" s="1"/>
  <c r="IH1" i="2" s="1"/>
  <c r="II1" i="2" s="1"/>
  <c r="IJ1" i="2" s="1"/>
  <c r="IK1" i="2" s="1"/>
  <c r="IL1" i="2" s="1"/>
  <c r="IM1" i="2" s="1"/>
  <c r="IN1" i="2" s="1"/>
  <c r="IO1" i="2" s="1"/>
  <c r="IP1" i="2" s="1"/>
  <c r="IQ1" i="2" s="1"/>
  <c r="IR1" i="2" s="1"/>
  <c r="IS1" i="2" s="1"/>
  <c r="IT1" i="2" s="1"/>
  <c r="IU1" i="2" s="1"/>
  <c r="IV1" i="2" s="1"/>
  <c r="IW1" i="2" s="1"/>
  <c r="IX1" i="2" s="1"/>
  <c r="IY1" i="2" s="1"/>
  <c r="IZ1" i="2" s="1"/>
  <c r="JA1" i="2" s="1"/>
  <c r="JB1" i="2" s="1"/>
  <c r="JC1" i="2" s="1"/>
  <c r="JD1" i="2" s="1"/>
  <c r="JE1" i="2" s="1"/>
  <c r="JF1" i="2" s="1"/>
  <c r="JG1" i="2" s="1"/>
  <c r="JH1" i="2" s="1"/>
  <c r="JI1" i="2" s="1"/>
  <c r="JJ1" i="2" s="1"/>
  <c r="JK1" i="2" s="1"/>
  <c r="JL1" i="2" s="1"/>
  <c r="JM1" i="2" s="1"/>
  <c r="JN1" i="2" s="1"/>
  <c r="JO1" i="2" s="1"/>
  <c r="JP1" i="2" s="1"/>
  <c r="JQ1" i="2" s="1"/>
  <c r="JR1" i="2" s="1"/>
  <c r="JS1" i="2" s="1"/>
  <c r="JT1" i="2" s="1"/>
  <c r="JU1" i="2" s="1"/>
  <c r="JV1" i="2" s="1"/>
  <c r="JW1" i="2" s="1"/>
  <c r="JX1" i="2" s="1"/>
  <c r="JY1" i="2" s="1"/>
  <c r="JZ1" i="2" s="1"/>
  <c r="KA1" i="2" s="1"/>
  <c r="KB1" i="2" s="1"/>
  <c r="KC1" i="2" s="1"/>
  <c r="KD1" i="2" s="1"/>
  <c r="KE1" i="2" s="1"/>
  <c r="KF1" i="2" s="1"/>
  <c r="KG1" i="2" s="1"/>
  <c r="KH1" i="2" s="1"/>
  <c r="KI1" i="2" s="1"/>
  <c r="KJ1" i="2" s="1"/>
  <c r="KK1" i="2" s="1"/>
  <c r="KL1" i="2" s="1"/>
  <c r="KM1" i="2" s="1"/>
  <c r="KN1" i="2" s="1"/>
  <c r="KO1" i="2" s="1"/>
  <c r="KP1" i="2" s="1"/>
  <c r="KQ1" i="2" s="1"/>
  <c r="KR1" i="2" s="1"/>
  <c r="KS1" i="2" s="1"/>
  <c r="KT1" i="2" s="1"/>
  <c r="KU1" i="2" s="1"/>
  <c r="KV1" i="2" s="1"/>
  <c r="KW1" i="2" s="1"/>
  <c r="KX1" i="2" s="1"/>
  <c r="KY1" i="2" s="1"/>
  <c r="KZ1" i="2" s="1"/>
  <c r="LA1" i="2" s="1"/>
  <c r="LB1" i="2" s="1"/>
  <c r="LC1" i="2" s="1"/>
  <c r="LD1" i="2" s="1"/>
  <c r="LE1" i="2" s="1"/>
  <c r="LF1" i="2" s="1"/>
  <c r="LG1" i="2" s="1"/>
  <c r="LH1" i="2" s="1"/>
  <c r="LI1" i="2" s="1"/>
  <c r="LJ1" i="2" s="1"/>
  <c r="LK1" i="2" s="1"/>
  <c r="LL1" i="2" s="1"/>
  <c r="LM1" i="2" s="1"/>
  <c r="LN1" i="2" s="1"/>
  <c r="LO1" i="2" s="1"/>
  <c r="LP1" i="2" s="1"/>
  <c r="LQ1" i="2" s="1"/>
  <c r="LR1" i="2" s="1"/>
  <c r="LS1" i="2" s="1"/>
  <c r="LT1" i="2" s="1"/>
  <c r="LU1" i="2" s="1"/>
  <c r="LV1" i="2" s="1"/>
  <c r="LW1" i="2" s="1"/>
  <c r="LX1" i="2" s="1"/>
  <c r="LY1" i="2" s="1"/>
  <c r="LZ1" i="2" s="1"/>
  <c r="MA1" i="2" s="1"/>
  <c r="MB1" i="2" s="1"/>
  <c r="MC1" i="2" s="1"/>
  <c r="MD1" i="2" s="1"/>
  <c r="ME1" i="2" s="1"/>
  <c r="MF1" i="2" s="1"/>
  <c r="MG1" i="2" s="1"/>
  <c r="MH1" i="2" s="1"/>
  <c r="MI1" i="2" s="1"/>
  <c r="MJ1" i="2" s="1"/>
  <c r="MK1" i="2" s="1"/>
  <c r="ML1" i="2" s="1"/>
  <c r="MM1" i="2" s="1"/>
  <c r="MN1" i="2" s="1"/>
  <c r="MO1" i="2" s="1"/>
  <c r="MP1" i="2" s="1"/>
  <c r="MQ1" i="2" s="1"/>
  <c r="MR1" i="2" s="1"/>
  <c r="MS1" i="2" s="1"/>
  <c r="MT1" i="2" s="1"/>
  <c r="MU1" i="2" s="1"/>
  <c r="MV1" i="2" s="1"/>
  <c r="MW1" i="2" s="1"/>
  <c r="MX1" i="2" s="1"/>
  <c r="MY1" i="2" s="1"/>
  <c r="MZ1" i="2" s="1"/>
  <c r="NA1" i="2" s="1"/>
  <c r="NB1" i="2" s="1"/>
  <c r="NC1" i="2" s="1"/>
  <c r="ND1" i="2" s="1"/>
  <c r="NE1" i="2" s="1"/>
  <c r="NF1" i="2" s="1"/>
  <c r="NG1" i="2" s="1"/>
  <c r="NH1" i="2" s="1"/>
  <c r="NI1" i="2" s="1"/>
  <c r="NJ1" i="2" s="1"/>
  <c r="NK1" i="2" s="1"/>
  <c r="NL1" i="2" s="1"/>
  <c r="NM1" i="2" s="1"/>
  <c r="NN1" i="2" s="1"/>
  <c r="S143" i="6" l="1"/>
  <c r="T2" i="6"/>
  <c r="U7" i="6"/>
  <c r="U8" i="6" s="1"/>
  <c r="U2" i="6" s="1"/>
  <c r="S138" i="6"/>
  <c r="H23" i="6"/>
  <c r="H128" i="2"/>
  <c r="H50" i="2"/>
  <c r="H59" i="2" s="1"/>
  <c r="H79" i="2"/>
  <c r="H141" i="6"/>
  <c r="H104" i="6"/>
  <c r="H57" i="6"/>
  <c r="J14" i="2"/>
  <c r="G26" i="8"/>
  <c r="G26" i="3"/>
  <c r="H32" i="2"/>
  <c r="G24" i="3"/>
  <c r="G24" i="8"/>
  <c r="G52" i="8"/>
  <c r="G52" i="3"/>
  <c r="H53" i="2"/>
  <c r="H63" i="2"/>
  <c r="H85" i="2"/>
  <c r="H104" i="2"/>
  <c r="H88" i="2"/>
  <c r="H100" i="2"/>
  <c r="H41" i="2"/>
  <c r="H54" i="2"/>
  <c r="H116" i="2"/>
  <c r="H110" i="2"/>
  <c r="H114" i="2"/>
  <c r="H125" i="2"/>
  <c r="H91" i="2"/>
  <c r="H44" i="2"/>
  <c r="H67" i="2"/>
  <c r="G38" i="8"/>
  <c r="G38" i="3"/>
  <c r="H118" i="2"/>
  <c r="H101" i="2"/>
  <c r="H122" i="2"/>
  <c r="J23" i="2"/>
  <c r="G18" i="8"/>
  <c r="G18" i="3"/>
  <c r="M18" i="3" s="1"/>
  <c r="M18" i="8" s="1"/>
  <c r="H35" i="2"/>
  <c r="H120" i="2"/>
  <c r="H97" i="2"/>
  <c r="H106" i="2" s="1"/>
  <c r="H29" i="2"/>
  <c r="G22" i="3"/>
  <c r="G22" i="8"/>
  <c r="H26" i="2"/>
  <c r="G20" i="8"/>
  <c r="G20" i="3"/>
  <c r="S8" i="2"/>
  <c r="R2" i="2"/>
  <c r="H38" i="2"/>
  <c r="G54" i="8"/>
  <c r="G30" i="8"/>
  <c r="G30" i="3"/>
  <c r="G54" i="3"/>
  <c r="H73" i="2"/>
  <c r="G28" i="8"/>
  <c r="G53" i="8"/>
  <c r="G53" i="3"/>
  <c r="G28" i="3"/>
  <c r="H141" i="2"/>
  <c r="H94" i="2"/>
  <c r="G67" i="8"/>
  <c r="S50" i="6"/>
  <c r="G67" i="7"/>
  <c r="Y1" i="6"/>
  <c r="S97" i="6"/>
  <c r="T97" i="6"/>
  <c r="S163" i="6"/>
  <c r="S147" i="6"/>
  <c r="T143" i="6"/>
  <c r="T147" i="6" s="1"/>
  <c r="U97" i="6"/>
  <c r="G67" i="3"/>
  <c r="R8" i="2"/>
  <c r="H82" i="2"/>
  <c r="H70" i="2"/>
  <c r="H76" i="2"/>
  <c r="J35" i="2"/>
  <c r="H57" i="2"/>
  <c r="J44" i="2"/>
  <c r="J29" i="2"/>
  <c r="H20" i="2"/>
  <c r="H23" i="2"/>
  <c r="H14" i="2"/>
  <c r="F7" i="4"/>
  <c r="U134" i="6" l="1"/>
  <c r="T137" i="6"/>
  <c r="S59" i="6"/>
  <c r="V7" i="6"/>
  <c r="V8" i="6" s="1"/>
  <c r="V134" i="6" s="1"/>
  <c r="S2" i="2"/>
  <c r="T7" i="2"/>
  <c r="T8" i="2" s="1"/>
  <c r="T2" i="2" s="1"/>
  <c r="S134" i="2"/>
  <c r="R166" i="2"/>
  <c r="M53" i="8"/>
  <c r="M53" i="3"/>
  <c r="M28" i="3"/>
  <c r="M28" i="8" s="1"/>
  <c r="M54" i="8"/>
  <c r="M54" i="3"/>
  <c r="M30" i="3"/>
  <c r="M30" i="8" s="1"/>
  <c r="N26" i="8"/>
  <c r="N26" i="3"/>
  <c r="M52" i="8"/>
  <c r="M52" i="3"/>
  <c r="M24" i="3"/>
  <c r="M24" i="8" s="1"/>
  <c r="G68" i="8"/>
  <c r="S54" i="6"/>
  <c r="U50" i="6"/>
  <c r="U59" i="6" s="1"/>
  <c r="S63" i="6"/>
  <c r="T50" i="6"/>
  <c r="G68" i="7"/>
  <c r="U106" i="6"/>
  <c r="U110" i="6" s="1"/>
  <c r="S106" i="6"/>
  <c r="S101" i="6"/>
  <c r="U143" i="6"/>
  <c r="Z1" i="6"/>
  <c r="S166" i="6"/>
  <c r="T106" i="6"/>
  <c r="T110" i="6" s="1"/>
  <c r="G68" i="3"/>
  <c r="K88" i="2"/>
  <c r="K47" i="2"/>
  <c r="S53" i="2"/>
  <c r="W7" i="6" l="1"/>
  <c r="W8" i="6" s="1"/>
  <c r="V97" i="6"/>
  <c r="S110" i="6"/>
  <c r="T138" i="6"/>
  <c r="V2" i="6"/>
  <c r="W2" i="6" s="1"/>
  <c r="V50" i="6"/>
  <c r="T53" i="6"/>
  <c r="T54" i="6" s="1"/>
  <c r="U166" i="6"/>
  <c r="S100" i="2"/>
  <c r="S163" i="2" s="1"/>
  <c r="S143" i="2"/>
  <c r="S147" i="2" s="1"/>
  <c r="S138" i="2"/>
  <c r="T134" i="2"/>
  <c r="T143" i="2" s="1"/>
  <c r="U7" i="2"/>
  <c r="U8" i="2" s="1"/>
  <c r="U2" i="2" s="1"/>
  <c r="G69" i="8"/>
  <c r="U63" i="6"/>
  <c r="T166" i="6"/>
  <c r="T59" i="6"/>
  <c r="G69" i="7"/>
  <c r="V59" i="6"/>
  <c r="V166" i="6"/>
  <c r="W97" i="6"/>
  <c r="W50" i="6"/>
  <c r="X7" i="6"/>
  <c r="X8" i="6" s="1"/>
  <c r="W134" i="6"/>
  <c r="V143" i="6"/>
  <c r="V106" i="6"/>
  <c r="V110" i="6" s="1"/>
  <c r="AA1" i="6"/>
  <c r="U147" i="6"/>
  <c r="T100" i="6"/>
  <c r="K94" i="2"/>
  <c r="T97" i="2" s="1"/>
  <c r="G69" i="3"/>
  <c r="T50" i="2"/>
  <c r="S50" i="2"/>
  <c r="U53" i="6" l="1"/>
  <c r="U54" i="6" s="1"/>
  <c r="V53" i="6" s="1"/>
  <c r="V54" i="6" s="1"/>
  <c r="U137" i="6"/>
  <c r="T163" i="6"/>
  <c r="V147" i="6"/>
  <c r="T59" i="2"/>
  <c r="T63" i="2" s="1"/>
  <c r="I64" i="3" s="1"/>
  <c r="I64" i="8" s="1"/>
  <c r="T166" i="2"/>
  <c r="U134" i="2"/>
  <c r="U143" i="2" s="1"/>
  <c r="V7" i="2"/>
  <c r="V8" i="2" s="1"/>
  <c r="V2" i="2" s="1"/>
  <c r="S59" i="2"/>
  <c r="S63" i="2" s="1"/>
  <c r="S97" i="2"/>
  <c r="S106" i="2" s="1"/>
  <c r="U97" i="2"/>
  <c r="U106" i="2" s="1"/>
  <c r="L65" i="3" s="1"/>
  <c r="L65" i="8" s="1"/>
  <c r="U50" i="2"/>
  <c r="U59" i="2" s="1"/>
  <c r="U63" i="2" s="1"/>
  <c r="I65" i="3" s="1"/>
  <c r="I65" i="8" s="1"/>
  <c r="G70" i="8"/>
  <c r="V63" i="6"/>
  <c r="T63" i="6"/>
  <c r="G70" i="7"/>
  <c r="W106" i="6"/>
  <c r="W143" i="6"/>
  <c r="W147" i="6"/>
  <c r="X134" i="6"/>
  <c r="X97" i="6"/>
  <c r="Y7" i="6"/>
  <c r="Y8" i="6" s="1"/>
  <c r="X50" i="6"/>
  <c r="X2" i="6"/>
  <c r="W53" i="6"/>
  <c r="W54" i="6" s="1"/>
  <c r="T101" i="6"/>
  <c r="AB1" i="6"/>
  <c r="W59" i="6"/>
  <c r="W166" i="6"/>
  <c r="G70" i="3"/>
  <c r="K63" i="3"/>
  <c r="K63" i="8" s="1"/>
  <c r="T137" i="2"/>
  <c r="U147" i="2"/>
  <c r="K65" i="3" s="1"/>
  <c r="K65" i="8" s="1"/>
  <c r="T147" i="2"/>
  <c r="K64" i="3" s="1"/>
  <c r="K64" i="8" s="1"/>
  <c r="S54" i="2"/>
  <c r="T53" i="2" s="1"/>
  <c r="T106" i="2"/>
  <c r="T110" i="2" s="1"/>
  <c r="J64" i="3" s="1"/>
  <c r="J64" i="8" s="1"/>
  <c r="U138" i="6" l="1"/>
  <c r="U110" i="2"/>
  <c r="J65" i="3" s="1"/>
  <c r="J65" i="8" s="1"/>
  <c r="V50" i="2"/>
  <c r="V59" i="2" s="1"/>
  <c r="S110" i="2"/>
  <c r="J63" i="3" s="1"/>
  <c r="J63" i="8" s="1"/>
  <c r="U166" i="2"/>
  <c r="S166" i="2"/>
  <c r="S101" i="2"/>
  <c r="T100" i="2" s="1"/>
  <c r="T101" i="2" s="1"/>
  <c r="G71" i="8"/>
  <c r="W63" i="6"/>
  <c r="G71" i="7"/>
  <c r="X53" i="6"/>
  <c r="X54" i="6" s="1"/>
  <c r="Y134" i="6"/>
  <c r="Y97" i="6"/>
  <c r="Y50" i="6"/>
  <c r="Z7" i="6"/>
  <c r="Z8" i="6" s="1"/>
  <c r="Y2" i="6"/>
  <c r="X106" i="6"/>
  <c r="X59" i="6"/>
  <c r="X166" i="6"/>
  <c r="AC1" i="6"/>
  <c r="U100" i="6"/>
  <c r="X143" i="6"/>
  <c r="X147" i="6" s="1"/>
  <c r="W110" i="6"/>
  <c r="I63" i="3"/>
  <c r="I63" i="8" s="1"/>
  <c r="L63" i="3"/>
  <c r="L63" i="8" s="1"/>
  <c r="L64" i="3"/>
  <c r="G71" i="3"/>
  <c r="V134" i="2"/>
  <c r="W7" i="2"/>
  <c r="W8" i="2" s="1"/>
  <c r="W2" i="2" s="1"/>
  <c r="V97" i="2"/>
  <c r="V106" i="2" s="1"/>
  <c r="V110" i="2" s="1"/>
  <c r="J66" i="3" s="1"/>
  <c r="J66" i="8" s="1"/>
  <c r="T54" i="2"/>
  <c r="V137" i="6" l="1"/>
  <c r="X110" i="6"/>
  <c r="V63" i="2"/>
  <c r="I66" i="3" s="1"/>
  <c r="I66" i="8" s="1"/>
  <c r="M65" i="3"/>
  <c r="M65" i="8" s="1"/>
  <c r="M64" i="3"/>
  <c r="M64" i="8" s="1"/>
  <c r="L64" i="8"/>
  <c r="G72" i="8"/>
  <c r="X63" i="6"/>
  <c r="G72" i="7"/>
  <c r="Y53" i="6"/>
  <c r="Y54" i="6" s="1"/>
  <c r="Y143" i="6"/>
  <c r="Y147" i="6" s="1"/>
  <c r="U101" i="6"/>
  <c r="U163" i="6"/>
  <c r="Z97" i="6"/>
  <c r="Z134" i="6"/>
  <c r="Z50" i="6"/>
  <c r="Z2" i="6"/>
  <c r="AA7" i="6"/>
  <c r="AA8" i="6" s="1"/>
  <c r="Y59" i="6"/>
  <c r="Y166" i="6"/>
  <c r="AD1" i="6"/>
  <c r="Y106" i="6"/>
  <c r="Y110" i="6" s="1"/>
  <c r="M63" i="3"/>
  <c r="M63" i="8" s="1"/>
  <c r="L66" i="3"/>
  <c r="L66" i="8" s="1"/>
  <c r="G72" i="3"/>
  <c r="V166" i="2"/>
  <c r="W50" i="2"/>
  <c r="X7" i="2"/>
  <c r="X8" i="2" s="1"/>
  <c r="X2" i="2" s="1"/>
  <c r="V143" i="2"/>
  <c r="V147" i="2" s="1"/>
  <c r="K66" i="3" s="1"/>
  <c r="K66" i="8" s="1"/>
  <c r="T163" i="2"/>
  <c r="T138" i="2"/>
  <c r="U53" i="2"/>
  <c r="V138" i="6" l="1"/>
  <c r="W59" i="2"/>
  <c r="W63" i="2" s="1"/>
  <c r="I67" i="3" s="1"/>
  <c r="I67" i="8" s="1"/>
  <c r="G73" i="8"/>
  <c r="Y63" i="6"/>
  <c r="G73" i="7"/>
  <c r="Z143" i="6"/>
  <c r="Z147" i="6" s="1"/>
  <c r="AA134" i="6"/>
  <c r="AA97" i="6"/>
  <c r="AA50" i="6"/>
  <c r="AB7" i="6"/>
  <c r="AB8" i="6" s="1"/>
  <c r="AA2" i="6"/>
  <c r="Z106" i="6"/>
  <c r="V100" i="6"/>
  <c r="Z53" i="6"/>
  <c r="Z54" i="6" s="1"/>
  <c r="AA53" i="6" s="1"/>
  <c r="AE1" i="6"/>
  <c r="Z59" i="6"/>
  <c r="Z166" i="6"/>
  <c r="M66" i="3"/>
  <c r="M66" i="8" s="1"/>
  <c r="G73" i="3"/>
  <c r="W97" i="2"/>
  <c r="W106" i="2" s="1"/>
  <c r="W110" i="2" s="1"/>
  <c r="J67" i="3" s="1"/>
  <c r="J67" i="8" s="1"/>
  <c r="X97" i="2"/>
  <c r="X106" i="2" s="1"/>
  <c r="X110" i="2" s="1"/>
  <c r="J68" i="3" s="1"/>
  <c r="J68" i="8" s="1"/>
  <c r="W134" i="2"/>
  <c r="W143" i="2" s="1"/>
  <c r="W147" i="2" s="1"/>
  <c r="K67" i="3" s="1"/>
  <c r="K67" i="8" s="1"/>
  <c r="U137" i="2"/>
  <c r="U100" i="2"/>
  <c r="U54" i="2"/>
  <c r="Z110" i="6" l="1"/>
  <c r="W137" i="6"/>
  <c r="W138" i="6" s="1"/>
  <c r="G74" i="8"/>
  <c r="Z63" i="6"/>
  <c r="G74" i="7"/>
  <c r="AF1" i="6"/>
  <c r="AA106" i="6"/>
  <c r="AA110" i="6" s="1"/>
  <c r="AA59" i="6"/>
  <c r="AA63" i="6" s="1"/>
  <c r="AA54" i="6"/>
  <c r="AB53" i="6" s="1"/>
  <c r="AA166" i="6"/>
  <c r="V101" i="6"/>
  <c r="V163" i="6"/>
  <c r="AA143" i="6"/>
  <c r="AA147" i="6" s="1"/>
  <c r="AB134" i="6"/>
  <c r="AB97" i="6"/>
  <c r="AB2" i="6"/>
  <c r="AB50" i="6"/>
  <c r="AC7" i="6"/>
  <c r="AC8" i="6" s="1"/>
  <c r="L67" i="3"/>
  <c r="G74" i="3"/>
  <c r="X50" i="2"/>
  <c r="X134" i="2"/>
  <c r="X143" i="2" s="1"/>
  <c r="X147" i="2" s="1"/>
  <c r="K68" i="3" s="1"/>
  <c r="K68" i="8" s="1"/>
  <c r="Y7" i="2"/>
  <c r="Y8" i="2" s="1"/>
  <c r="Y2" i="2" s="1"/>
  <c r="W166" i="2"/>
  <c r="U163" i="2"/>
  <c r="U138" i="2"/>
  <c r="U101" i="2"/>
  <c r="V53" i="2"/>
  <c r="X137" i="6" l="1"/>
  <c r="X138" i="6" s="1"/>
  <c r="Y137" i="6" s="1"/>
  <c r="Y138" i="6" s="1"/>
  <c r="Z137" i="6"/>
  <c r="Z138" i="6" s="1"/>
  <c r="AA137" i="6" s="1"/>
  <c r="AA138" i="6" s="1"/>
  <c r="AB137" i="6" s="1"/>
  <c r="M67" i="3"/>
  <c r="M67" i="8" s="1"/>
  <c r="L67" i="8"/>
  <c r="G75" i="8"/>
  <c r="G75" i="7"/>
  <c r="AC134" i="6"/>
  <c r="AC97" i="6"/>
  <c r="AD7" i="6"/>
  <c r="AD8" i="6" s="1"/>
  <c r="AC2" i="6"/>
  <c r="AC50" i="6"/>
  <c r="AB143" i="6"/>
  <c r="AB147" i="6" s="1"/>
  <c r="AB138" i="6"/>
  <c r="AC137" i="6" s="1"/>
  <c r="AG1" i="6"/>
  <c r="AB106" i="6"/>
  <c r="AB110" i="6" s="1"/>
  <c r="AB54" i="6"/>
  <c r="AC53" i="6" s="1"/>
  <c r="AB59" i="6"/>
  <c r="AB166" i="6"/>
  <c r="W100" i="6"/>
  <c r="G75" i="3"/>
  <c r="X59" i="2"/>
  <c r="X166" i="2"/>
  <c r="Y97" i="2"/>
  <c r="V137" i="2"/>
  <c r="V100" i="2"/>
  <c r="V54" i="2"/>
  <c r="G76" i="8" l="1"/>
  <c r="AB63" i="6"/>
  <c r="G76" i="7"/>
  <c r="W101" i="6"/>
  <c r="W163" i="6"/>
  <c r="AH1" i="6"/>
  <c r="AD134" i="6"/>
  <c r="AD97" i="6"/>
  <c r="AD50" i="6"/>
  <c r="AD2" i="6"/>
  <c r="AE7" i="6"/>
  <c r="AE8" i="6" s="1"/>
  <c r="AC106" i="6"/>
  <c r="AC110" i="6" s="1"/>
  <c r="AC54" i="6"/>
  <c r="AD53" i="6" s="1"/>
  <c r="AC59" i="6"/>
  <c r="AC63" i="6" s="1"/>
  <c r="AC166" i="6"/>
  <c r="AC147" i="6"/>
  <c r="AC138" i="6"/>
  <c r="AD137" i="6" s="1"/>
  <c r="AC143" i="6"/>
  <c r="X63" i="2"/>
  <c r="I68" i="3" s="1"/>
  <c r="I68" i="8" s="1"/>
  <c r="L68" i="3"/>
  <c r="L68" i="8" s="1"/>
  <c r="G76" i="3"/>
  <c r="Y106" i="2"/>
  <c r="Y110" i="2" s="1"/>
  <c r="J69" i="3" s="1"/>
  <c r="J69" i="8" s="1"/>
  <c r="Y50" i="2"/>
  <c r="Y59" i="2" s="1"/>
  <c r="Z7" i="2"/>
  <c r="Z8" i="2" s="1"/>
  <c r="Z2" i="2" s="1"/>
  <c r="Y134" i="2"/>
  <c r="V163" i="2"/>
  <c r="V138" i="2"/>
  <c r="V101" i="2"/>
  <c r="W53" i="2"/>
  <c r="G77" i="8" l="1"/>
  <c r="G77" i="7"/>
  <c r="AD59" i="6"/>
  <c r="AD54" i="6"/>
  <c r="AE53" i="6" s="1"/>
  <c r="AD166" i="6"/>
  <c r="AD106" i="6"/>
  <c r="AD110" i="6" s="1"/>
  <c r="AE97" i="6"/>
  <c r="AE134" i="6"/>
  <c r="AE50" i="6"/>
  <c r="AF7" i="6"/>
  <c r="AF8" i="6" s="1"/>
  <c r="AE2" i="6"/>
  <c r="AD143" i="6"/>
  <c r="AD147" i="6" s="1"/>
  <c r="AD138" i="6"/>
  <c r="AE137" i="6" s="1"/>
  <c r="AI1" i="6"/>
  <c r="X100" i="6"/>
  <c r="Y63" i="2"/>
  <c r="I69" i="3" s="1"/>
  <c r="I69" i="8" s="1"/>
  <c r="L69" i="3"/>
  <c r="L69" i="8" s="1"/>
  <c r="M68" i="3"/>
  <c r="M68" i="8" s="1"/>
  <c r="G77" i="3"/>
  <c r="Y166" i="2"/>
  <c r="Y143" i="2"/>
  <c r="Y147" i="2" s="1"/>
  <c r="K69" i="3" s="1"/>
  <c r="K69" i="8" s="1"/>
  <c r="Z50" i="2"/>
  <c r="Z97" i="2"/>
  <c r="AA7" i="2"/>
  <c r="AA8" i="2" s="1"/>
  <c r="AA2" i="2" s="1"/>
  <c r="Z134" i="2"/>
  <c r="Z143" i="2" s="1"/>
  <c r="Z147" i="2" s="1"/>
  <c r="K70" i="3" s="1"/>
  <c r="K70" i="8" s="1"/>
  <c r="W54" i="2"/>
  <c r="X53" i="2" s="1"/>
  <c r="W137" i="2"/>
  <c r="W138" i="2" s="1"/>
  <c r="W100" i="2"/>
  <c r="W101" i="2" s="1"/>
  <c r="G78" i="8" l="1"/>
  <c r="AD63" i="6"/>
  <c r="G78" i="7"/>
  <c r="AF134" i="6"/>
  <c r="AF97" i="6"/>
  <c r="AF50" i="6"/>
  <c r="AF2" i="6"/>
  <c r="AG7" i="6"/>
  <c r="AG8" i="6" s="1"/>
  <c r="X101" i="6"/>
  <c r="Y100" i="6" s="1"/>
  <c r="X163" i="6"/>
  <c r="AE59" i="6"/>
  <c r="AE54" i="6"/>
  <c r="AF53" i="6" s="1"/>
  <c r="AE166" i="6"/>
  <c r="AJ1" i="6"/>
  <c r="AE143" i="6"/>
  <c r="AE147" i="6" s="1"/>
  <c r="AE138" i="6"/>
  <c r="AF137" i="6" s="1"/>
  <c r="AE106" i="6"/>
  <c r="AE110" i="6" s="1"/>
  <c r="M69" i="3"/>
  <c r="M69" i="8" s="1"/>
  <c r="G78" i="3"/>
  <c r="Z166" i="2"/>
  <c r="Z59" i="2"/>
  <c r="AA50" i="2"/>
  <c r="AA97" i="2"/>
  <c r="AB7" i="2"/>
  <c r="AB8" i="2" s="1"/>
  <c r="AB2" i="2" s="1"/>
  <c r="AA134" i="2"/>
  <c r="AA143" i="2" s="1"/>
  <c r="AA147" i="2" s="1"/>
  <c r="K71" i="3" s="1"/>
  <c r="K71" i="8" s="1"/>
  <c r="Z106" i="2"/>
  <c r="Z110" i="2" s="1"/>
  <c r="J70" i="3" s="1"/>
  <c r="J70" i="8" s="1"/>
  <c r="X54" i="2"/>
  <c r="Y53" i="2" s="1"/>
  <c r="W163" i="2"/>
  <c r="X137" i="2"/>
  <c r="X138" i="2" s="1"/>
  <c r="X100" i="2"/>
  <c r="X101" i="2" s="1"/>
  <c r="Y100" i="2" s="1"/>
  <c r="G79" i="8" l="1"/>
  <c r="AE63" i="6"/>
  <c r="G79" i="7"/>
  <c r="AK1" i="6"/>
  <c r="Y101" i="6"/>
  <c r="Z100" i="6" s="1"/>
  <c r="Y163" i="6"/>
  <c r="AF59" i="6"/>
  <c r="AF54" i="6"/>
  <c r="AG53" i="6" s="1"/>
  <c r="AF166" i="6"/>
  <c r="AF106" i="6"/>
  <c r="AF110" i="6" s="1"/>
  <c r="AG134" i="6"/>
  <c r="AG97" i="6"/>
  <c r="AG50" i="6"/>
  <c r="AH7" i="6"/>
  <c r="AH8" i="6" s="1"/>
  <c r="AG2" i="6"/>
  <c r="AF143" i="6"/>
  <c r="AF147" i="6" s="1"/>
  <c r="AF138" i="6"/>
  <c r="AG137" i="6" s="1"/>
  <c r="Z63" i="2"/>
  <c r="I70" i="3" s="1"/>
  <c r="I70" i="8" s="1"/>
  <c r="L70" i="3"/>
  <c r="L70" i="8" s="1"/>
  <c r="G79" i="3"/>
  <c r="AA106" i="2"/>
  <c r="AA110" i="2" s="1"/>
  <c r="J71" i="3" s="1"/>
  <c r="J71" i="8" s="1"/>
  <c r="AA59" i="2"/>
  <c r="AA166" i="2"/>
  <c r="AC7" i="2"/>
  <c r="AC8" i="2" s="1"/>
  <c r="AC2" i="2" s="1"/>
  <c r="AB134" i="2"/>
  <c r="AB143" i="2" s="1"/>
  <c r="AB147" i="2" s="1"/>
  <c r="K72" i="3" s="1"/>
  <c r="K72" i="8" s="1"/>
  <c r="AB50" i="2"/>
  <c r="AB97" i="2"/>
  <c r="AB106" i="2" s="1"/>
  <c r="AB110" i="2" s="1"/>
  <c r="J72" i="3" s="1"/>
  <c r="J72" i="8" s="1"/>
  <c r="X163" i="2"/>
  <c r="Y54" i="2"/>
  <c r="Y137" i="2"/>
  <c r="Y138" i="2" s="1"/>
  <c r="Z137" i="2" s="1"/>
  <c r="Z138" i="2" s="1"/>
  <c r="Y101" i="2"/>
  <c r="Z100" i="2" s="1"/>
  <c r="G80" i="8" l="1"/>
  <c r="AF63" i="6"/>
  <c r="G80" i="7"/>
  <c r="AH134" i="6"/>
  <c r="AH50" i="6"/>
  <c r="AH97" i="6"/>
  <c r="AI7" i="6"/>
  <c r="AI8" i="6" s="1"/>
  <c r="AH2" i="6"/>
  <c r="AG59" i="6"/>
  <c r="AG54" i="6"/>
  <c r="AH53" i="6" s="1"/>
  <c r="AG166" i="6"/>
  <c r="Z101" i="6"/>
  <c r="AA100" i="6" s="1"/>
  <c r="Z163" i="6"/>
  <c r="AG106" i="6"/>
  <c r="AG110" i="6" s="1"/>
  <c r="AL1" i="6"/>
  <c r="AG143" i="6"/>
  <c r="AG147" i="6" s="1"/>
  <c r="AG138" i="6"/>
  <c r="AH137" i="6" s="1"/>
  <c r="M70" i="3"/>
  <c r="M70" i="8" s="1"/>
  <c r="AA63" i="2"/>
  <c r="I71" i="3" s="1"/>
  <c r="I71" i="8" s="1"/>
  <c r="L71" i="3"/>
  <c r="L71" i="8" s="1"/>
  <c r="G80" i="3"/>
  <c r="AB59" i="2"/>
  <c r="AB166" i="2"/>
  <c r="AC50" i="2"/>
  <c r="AD7" i="2"/>
  <c r="AD8" i="2" s="1"/>
  <c r="AD2" i="2" s="1"/>
  <c r="AC134" i="2"/>
  <c r="AC143" i="2" s="1"/>
  <c r="AC147" i="2" s="1"/>
  <c r="K73" i="3" s="1"/>
  <c r="K73" i="8" s="1"/>
  <c r="AC97" i="2"/>
  <c r="AC106" i="2" s="1"/>
  <c r="AC110" i="2" s="1"/>
  <c r="J73" i="3" s="1"/>
  <c r="J73" i="8" s="1"/>
  <c r="Y163" i="2"/>
  <c r="Z53" i="2"/>
  <c r="AA137" i="2"/>
  <c r="AA138" i="2" s="1"/>
  <c r="AB137" i="2" s="1"/>
  <c r="AB138" i="2" s="1"/>
  <c r="AC137" i="2" s="1"/>
  <c r="G81" i="8" l="1"/>
  <c r="AG63" i="6"/>
  <c r="G81" i="7"/>
  <c r="AI134" i="6"/>
  <c r="AI97" i="6"/>
  <c r="AI50" i="6"/>
  <c r="AJ7" i="6"/>
  <c r="AJ8" i="6" s="1"/>
  <c r="AI2" i="6"/>
  <c r="AA101" i="6"/>
  <c r="AB100" i="6" s="1"/>
  <c r="AA163" i="6"/>
  <c r="AH106" i="6"/>
  <c r="AH110" i="6" s="1"/>
  <c r="AH59" i="6"/>
  <c r="AH54" i="6"/>
  <c r="AI53" i="6" s="1"/>
  <c r="AH166" i="6"/>
  <c r="AM1" i="6"/>
  <c r="AH143" i="6"/>
  <c r="AH147" i="6" s="1"/>
  <c r="AH138" i="6"/>
  <c r="AI137" i="6" s="1"/>
  <c r="M71" i="3"/>
  <c r="M71" i="8" s="1"/>
  <c r="AB63" i="2"/>
  <c r="I72" i="3" s="1"/>
  <c r="I72" i="8" s="1"/>
  <c r="L72" i="3"/>
  <c r="L72" i="8" s="1"/>
  <c r="G81" i="3"/>
  <c r="AD50" i="2"/>
  <c r="AE7" i="2"/>
  <c r="AE8" i="2" s="1"/>
  <c r="AE2" i="2" s="1"/>
  <c r="AD134" i="2"/>
  <c r="AD143" i="2" s="1"/>
  <c r="AD147" i="2" s="1"/>
  <c r="K74" i="3" s="1"/>
  <c r="K74" i="8" s="1"/>
  <c r="AD97" i="2"/>
  <c r="AC59" i="2"/>
  <c r="AC166" i="2"/>
  <c r="Z54" i="2"/>
  <c r="Z163" i="2"/>
  <c r="AC138" i="2"/>
  <c r="AD137" i="2" s="1"/>
  <c r="Z101" i="2"/>
  <c r="AA100" i="2" s="1"/>
  <c r="G82" i="8" l="1"/>
  <c r="AH63" i="6"/>
  <c r="G82" i="7"/>
  <c r="AI59" i="6"/>
  <c r="AI54" i="6"/>
  <c r="AJ53" i="6" s="1"/>
  <c r="AI166" i="6"/>
  <c r="AB163" i="6"/>
  <c r="AB101" i="6"/>
  <c r="AC100" i="6" s="1"/>
  <c r="AI106" i="6"/>
  <c r="AI110" i="6" s="1"/>
  <c r="AI143" i="6"/>
  <c r="AI147" i="6" s="1"/>
  <c r="AI138" i="6"/>
  <c r="AJ137" i="6" s="1"/>
  <c r="AN1" i="6"/>
  <c r="AJ134" i="6"/>
  <c r="AJ97" i="6"/>
  <c r="AJ2" i="6"/>
  <c r="AJ50" i="6"/>
  <c r="AK7" i="6"/>
  <c r="AK8" i="6" s="1"/>
  <c r="AC63" i="2"/>
  <c r="I73" i="3" s="1"/>
  <c r="I73" i="8" s="1"/>
  <c r="L73" i="3"/>
  <c r="L73" i="8" s="1"/>
  <c r="M72" i="3"/>
  <c r="M72" i="8" s="1"/>
  <c r="G82" i="3"/>
  <c r="AD106" i="2"/>
  <c r="AD110" i="2" s="1"/>
  <c r="J74" i="3" s="1"/>
  <c r="J74" i="8" s="1"/>
  <c r="AE50" i="2"/>
  <c r="AE97" i="2"/>
  <c r="AE106" i="2" s="1"/>
  <c r="AE110" i="2" s="1"/>
  <c r="J75" i="3" s="1"/>
  <c r="J75" i="8" s="1"/>
  <c r="AF7" i="2"/>
  <c r="AF8" i="2" s="1"/>
  <c r="AF2" i="2" s="1"/>
  <c r="AE134" i="2"/>
  <c r="AD59" i="2"/>
  <c r="AD166" i="2"/>
  <c r="AA53" i="2"/>
  <c r="AD138" i="2"/>
  <c r="AE137" i="2" s="1"/>
  <c r="G83" i="8" l="1"/>
  <c r="AI63" i="6"/>
  <c r="G83" i="7"/>
  <c r="AK134" i="6"/>
  <c r="AK97" i="6"/>
  <c r="AK50" i="6"/>
  <c r="AK2" i="6"/>
  <c r="AL7" i="6"/>
  <c r="AL8" i="6" s="1"/>
  <c r="AJ143" i="6"/>
  <c r="AJ147" i="6" s="1"/>
  <c r="AJ138" i="6"/>
  <c r="AK137" i="6" s="1"/>
  <c r="AJ59" i="6"/>
  <c r="AJ54" i="6"/>
  <c r="AK53" i="6" s="1"/>
  <c r="AJ166" i="6"/>
  <c r="AO1" i="6"/>
  <c r="AC101" i="6"/>
  <c r="AD100" i="6" s="1"/>
  <c r="AC163" i="6"/>
  <c r="AJ106" i="6"/>
  <c r="AJ110" i="6" s="1"/>
  <c r="AD63" i="2"/>
  <c r="I74" i="3" s="1"/>
  <c r="I74" i="8" s="1"/>
  <c r="L74" i="3"/>
  <c r="L74" i="8" s="1"/>
  <c r="M73" i="3"/>
  <c r="M73" i="8" s="1"/>
  <c r="G83" i="3"/>
  <c r="AE166" i="2"/>
  <c r="AE59" i="2"/>
  <c r="AE143" i="2"/>
  <c r="AE147" i="2" s="1"/>
  <c r="K75" i="3" s="1"/>
  <c r="K75" i="8" s="1"/>
  <c r="AF50" i="2"/>
  <c r="AG7" i="2"/>
  <c r="AG8" i="2" s="1"/>
  <c r="AG2" i="2" s="1"/>
  <c r="AF97" i="2"/>
  <c r="AF134" i="2"/>
  <c r="AA54" i="2"/>
  <c r="AA163" i="2"/>
  <c r="AE138" i="2"/>
  <c r="AF137" i="2" s="1"/>
  <c r="AA101" i="2"/>
  <c r="AB100" i="2" s="1"/>
  <c r="G84" i="8" l="1"/>
  <c r="AJ63" i="6"/>
  <c r="G84" i="7"/>
  <c r="AD163" i="6"/>
  <c r="AD101" i="6"/>
  <c r="AE100" i="6" s="1"/>
  <c r="AK59" i="6"/>
  <c r="AK54" i="6"/>
  <c r="AL53" i="6" s="1"/>
  <c r="AK166" i="6"/>
  <c r="AP1" i="6"/>
  <c r="AK106" i="6"/>
  <c r="AK110" i="6" s="1"/>
  <c r="AL134" i="6"/>
  <c r="AL97" i="6"/>
  <c r="AL50" i="6"/>
  <c r="AL2" i="6"/>
  <c r="AM7" i="6"/>
  <c r="AM8" i="6" s="1"/>
  <c r="AK143" i="6"/>
  <c r="AK147" i="6" s="1"/>
  <c r="AK138" i="6"/>
  <c r="AL137" i="6" s="1"/>
  <c r="AE63" i="2"/>
  <c r="I75" i="3" s="1"/>
  <c r="I75" i="8" s="1"/>
  <c r="L75" i="3"/>
  <c r="L75" i="8" s="1"/>
  <c r="M74" i="3"/>
  <c r="M74" i="8" s="1"/>
  <c r="G84" i="3"/>
  <c r="AH7" i="2"/>
  <c r="AH8" i="2" s="1"/>
  <c r="AH2" i="2" s="1"/>
  <c r="AG134" i="2"/>
  <c r="AG143" i="2" s="1"/>
  <c r="AG147" i="2" s="1"/>
  <c r="K77" i="3" s="1"/>
  <c r="K77" i="8" s="1"/>
  <c r="AG50" i="2"/>
  <c r="AG97" i="2"/>
  <c r="AG106" i="2" s="1"/>
  <c r="AG110" i="2" s="1"/>
  <c r="J77" i="3" s="1"/>
  <c r="J77" i="8" s="1"/>
  <c r="AF143" i="2"/>
  <c r="AF147" i="2" s="1"/>
  <c r="K76" i="3" s="1"/>
  <c r="K76" i="8" s="1"/>
  <c r="AF106" i="2"/>
  <c r="AF110" i="2" s="1"/>
  <c r="J76" i="3" s="1"/>
  <c r="J76" i="8" s="1"/>
  <c r="AF59" i="2"/>
  <c r="AF166" i="2"/>
  <c r="AB53" i="2"/>
  <c r="AF138" i="2"/>
  <c r="AG137" i="2" s="1"/>
  <c r="G85" i="8" l="1"/>
  <c r="AK63" i="6"/>
  <c r="G85" i="7"/>
  <c r="AL106" i="6"/>
  <c r="AL110" i="6" s="1"/>
  <c r="AL59" i="6"/>
  <c r="AL54" i="6"/>
  <c r="AM53" i="6" s="1"/>
  <c r="AL166" i="6"/>
  <c r="AE163" i="6"/>
  <c r="AE101" i="6"/>
  <c r="AF100" i="6" s="1"/>
  <c r="AM97" i="6"/>
  <c r="AM134" i="6"/>
  <c r="AM50" i="6"/>
  <c r="AN7" i="6"/>
  <c r="AN8" i="6" s="1"/>
  <c r="AM2" i="6"/>
  <c r="AL143" i="6"/>
  <c r="AL147" i="6" s="1"/>
  <c r="AL138" i="6"/>
  <c r="AM137" i="6" s="1"/>
  <c r="AQ1" i="6"/>
  <c r="AF63" i="2"/>
  <c r="I76" i="3" s="1"/>
  <c r="I76" i="8" s="1"/>
  <c r="L76" i="3"/>
  <c r="L76" i="8" s="1"/>
  <c r="M75" i="3"/>
  <c r="M75" i="8" s="1"/>
  <c r="G85" i="3"/>
  <c r="AI7" i="2"/>
  <c r="AI8" i="2" s="1"/>
  <c r="AI2" i="2" s="1"/>
  <c r="AH134" i="2"/>
  <c r="AH143" i="2" s="1"/>
  <c r="AH147" i="2" s="1"/>
  <c r="K78" i="3" s="1"/>
  <c r="K78" i="8" s="1"/>
  <c r="AH50" i="2"/>
  <c r="AH97" i="2"/>
  <c r="AH106" i="2" s="1"/>
  <c r="AH110" i="2" s="1"/>
  <c r="J78" i="3" s="1"/>
  <c r="J78" i="8" s="1"/>
  <c r="AG59" i="2"/>
  <c r="AG166" i="2"/>
  <c r="AB54" i="2"/>
  <c r="AC53" i="2" s="1"/>
  <c r="AB163" i="2"/>
  <c r="AG138" i="2"/>
  <c r="AH137" i="2" s="1"/>
  <c r="AB101" i="2"/>
  <c r="AC100" i="2" s="1"/>
  <c r="G86" i="8" l="1"/>
  <c r="AL63" i="6"/>
  <c r="G86" i="7"/>
  <c r="AR1" i="6"/>
  <c r="AM143" i="6"/>
  <c r="AM147" i="6" s="1"/>
  <c r="AM138" i="6"/>
  <c r="AN137" i="6" s="1"/>
  <c r="AN134" i="6"/>
  <c r="AN97" i="6"/>
  <c r="AO7" i="6"/>
  <c r="AO8" i="6" s="1"/>
  <c r="AN50" i="6"/>
  <c r="AN2" i="6"/>
  <c r="AM106" i="6"/>
  <c r="AM110" i="6" s="1"/>
  <c r="AF163" i="6"/>
  <c r="AF101" i="6"/>
  <c r="AG100" i="6" s="1"/>
  <c r="AM59" i="6"/>
  <c r="AM54" i="6"/>
  <c r="AN53" i="6" s="1"/>
  <c r="AM166" i="6"/>
  <c r="AG63" i="2"/>
  <c r="I77" i="3" s="1"/>
  <c r="I77" i="8" s="1"/>
  <c r="L77" i="3"/>
  <c r="L77" i="8" s="1"/>
  <c r="M76" i="3"/>
  <c r="M76" i="8" s="1"/>
  <c r="G86" i="3"/>
  <c r="AJ7" i="2"/>
  <c r="AJ8" i="2" s="1"/>
  <c r="AJ2" i="2" s="1"/>
  <c r="AI134" i="2"/>
  <c r="AI143" i="2" s="1"/>
  <c r="AI147" i="2" s="1"/>
  <c r="K79" i="3" s="1"/>
  <c r="K79" i="8" s="1"/>
  <c r="AI50" i="2"/>
  <c r="AI97" i="2"/>
  <c r="AI106" i="2" s="1"/>
  <c r="AI110" i="2" s="1"/>
  <c r="J79" i="3" s="1"/>
  <c r="J79" i="8" s="1"/>
  <c r="AH59" i="2"/>
  <c r="AH166" i="2"/>
  <c r="AC54" i="2"/>
  <c r="AD53" i="2" s="1"/>
  <c r="AC163" i="2"/>
  <c r="AH138" i="2"/>
  <c r="AI137" i="2" s="1"/>
  <c r="AC101" i="2"/>
  <c r="AD100" i="2" s="1"/>
  <c r="G87" i="8" l="1"/>
  <c r="AM63" i="6"/>
  <c r="G87" i="7"/>
  <c r="AO134" i="6"/>
  <c r="AO97" i="6"/>
  <c r="AO50" i="6"/>
  <c r="AP7" i="6"/>
  <c r="AP8" i="6" s="1"/>
  <c r="AO2" i="6"/>
  <c r="AG163" i="6"/>
  <c r="AG101" i="6"/>
  <c r="AH100" i="6" s="1"/>
  <c r="AN106" i="6"/>
  <c r="AN110" i="6" s="1"/>
  <c r="AN143" i="6"/>
  <c r="AN147" i="6" s="1"/>
  <c r="AN138" i="6"/>
  <c r="AO137" i="6" s="1"/>
  <c r="AS1" i="6"/>
  <c r="AN54" i="6"/>
  <c r="AO53" i="6" s="1"/>
  <c r="AN59" i="6"/>
  <c r="AN166" i="6"/>
  <c r="AH63" i="2"/>
  <c r="I78" i="3" s="1"/>
  <c r="I78" i="8" s="1"/>
  <c r="L78" i="3"/>
  <c r="L78" i="8" s="1"/>
  <c r="M77" i="3"/>
  <c r="M77" i="8" s="1"/>
  <c r="G87" i="3"/>
  <c r="AI59" i="2"/>
  <c r="AI166" i="2"/>
  <c r="AJ50" i="2"/>
  <c r="AK7" i="2"/>
  <c r="AK8" i="2" s="1"/>
  <c r="AK2" i="2" s="1"/>
  <c r="AJ134" i="2"/>
  <c r="AJ97" i="2"/>
  <c r="AD54" i="2"/>
  <c r="AE53" i="2" s="1"/>
  <c r="AD163" i="2"/>
  <c r="AI138" i="2"/>
  <c r="AJ137" i="2" s="1"/>
  <c r="AD101" i="2"/>
  <c r="AE100" i="2" s="1"/>
  <c r="G88" i="8" l="1"/>
  <c r="AN63" i="6"/>
  <c r="G88" i="7"/>
  <c r="AP97" i="6"/>
  <c r="AP50" i="6"/>
  <c r="AP134" i="6"/>
  <c r="AP2" i="6"/>
  <c r="AQ7" i="6"/>
  <c r="AQ8" i="6" s="1"/>
  <c r="AT1" i="6"/>
  <c r="AH163" i="6"/>
  <c r="AH101" i="6"/>
  <c r="AI100" i="6" s="1"/>
  <c r="AO59" i="6"/>
  <c r="AO54" i="6"/>
  <c r="AP53" i="6" s="1"/>
  <c r="AO166" i="6"/>
  <c r="AO106" i="6"/>
  <c r="AO110" i="6" s="1"/>
  <c r="AO143" i="6"/>
  <c r="AO147" i="6" s="1"/>
  <c r="AO138" i="6"/>
  <c r="AP137" i="6" s="1"/>
  <c r="AI63" i="2"/>
  <c r="I79" i="3" s="1"/>
  <c r="I79" i="8" s="1"/>
  <c r="L79" i="3"/>
  <c r="L79" i="8" s="1"/>
  <c r="M78" i="3"/>
  <c r="M78" i="8" s="1"/>
  <c r="G88" i="3"/>
  <c r="AK134" i="2"/>
  <c r="AK143" i="2" s="1"/>
  <c r="AK147" i="2" s="1"/>
  <c r="K81" i="3" s="1"/>
  <c r="K81" i="8" s="1"/>
  <c r="AK50" i="2"/>
  <c r="AK97" i="2"/>
  <c r="AK106" i="2" s="1"/>
  <c r="AK110" i="2" s="1"/>
  <c r="J81" i="3" s="1"/>
  <c r="J81" i="8" s="1"/>
  <c r="AL7" i="2"/>
  <c r="AL8" i="2" s="1"/>
  <c r="AL2" i="2" s="1"/>
  <c r="AJ166" i="2"/>
  <c r="AJ59" i="2"/>
  <c r="AJ143" i="2"/>
  <c r="AJ147" i="2" s="1"/>
  <c r="K80" i="3" s="1"/>
  <c r="K80" i="8" s="1"/>
  <c r="AJ106" i="2"/>
  <c r="AJ110" i="2" s="1"/>
  <c r="J80" i="3" s="1"/>
  <c r="J80" i="8" s="1"/>
  <c r="AE54" i="2"/>
  <c r="AF53" i="2" s="1"/>
  <c r="AE163" i="2"/>
  <c r="AJ138" i="2"/>
  <c r="AK137" i="2" s="1"/>
  <c r="AE101" i="2"/>
  <c r="AF100" i="2" s="1"/>
  <c r="G89" i="8" l="1"/>
  <c r="AO63" i="6"/>
  <c r="G89" i="7"/>
  <c r="AU1" i="6"/>
  <c r="AI163" i="6"/>
  <c r="AI101" i="6"/>
  <c r="AJ100" i="6" s="1"/>
  <c r="AP59" i="6"/>
  <c r="AP54" i="6"/>
  <c r="AQ53" i="6" s="1"/>
  <c r="AP166" i="6"/>
  <c r="AP143" i="6"/>
  <c r="AP147" i="6" s="1"/>
  <c r="AP138" i="6"/>
  <c r="AQ137" i="6" s="1"/>
  <c r="AQ134" i="6"/>
  <c r="AQ97" i="6"/>
  <c r="AQ50" i="6"/>
  <c r="AR7" i="6"/>
  <c r="AR8" i="6" s="1"/>
  <c r="AQ2" i="6"/>
  <c r="AP106" i="6"/>
  <c r="AP110" i="6" s="1"/>
  <c r="AJ63" i="2"/>
  <c r="I80" i="3" s="1"/>
  <c r="I80" i="8" s="1"/>
  <c r="L80" i="3"/>
  <c r="L80" i="8" s="1"/>
  <c r="M79" i="3"/>
  <c r="M79" i="8" s="1"/>
  <c r="G89" i="3"/>
  <c r="AL97" i="2"/>
  <c r="AL106" i="2" s="1"/>
  <c r="AL110" i="2" s="1"/>
  <c r="J82" i="3" s="1"/>
  <c r="J82" i="8" s="1"/>
  <c r="AM7" i="2"/>
  <c r="AM8" i="2" s="1"/>
  <c r="AM2" i="2" s="1"/>
  <c r="AL134" i="2"/>
  <c r="AL143" i="2" s="1"/>
  <c r="AL147" i="2" s="1"/>
  <c r="K82" i="3" s="1"/>
  <c r="K82" i="8" s="1"/>
  <c r="AL50" i="2"/>
  <c r="AK166" i="2"/>
  <c r="AK59" i="2"/>
  <c r="AF54" i="2"/>
  <c r="AG53" i="2" s="1"/>
  <c r="AF163" i="2"/>
  <c r="AK138" i="2"/>
  <c r="AL137" i="2" s="1"/>
  <c r="AF101" i="2"/>
  <c r="AG100" i="2" s="1"/>
  <c r="G90" i="8" l="1"/>
  <c r="AP63" i="6"/>
  <c r="G90" i="7"/>
  <c r="AR134" i="6"/>
  <c r="AR97" i="6"/>
  <c r="AS7" i="6"/>
  <c r="AS8" i="6" s="1"/>
  <c r="AR2" i="6"/>
  <c r="AR50" i="6"/>
  <c r="AJ101" i="6"/>
  <c r="AK100" i="6" s="1"/>
  <c r="AJ163" i="6"/>
  <c r="AQ59" i="6"/>
  <c r="AQ54" i="6"/>
  <c r="AR53" i="6" s="1"/>
  <c r="AQ166" i="6"/>
  <c r="AQ106" i="6"/>
  <c r="AQ110" i="6" s="1"/>
  <c r="AV1" i="6"/>
  <c r="AQ143" i="6"/>
  <c r="AQ147" i="6" s="1"/>
  <c r="AQ138" i="6"/>
  <c r="AR137" i="6" s="1"/>
  <c r="AK63" i="2"/>
  <c r="I81" i="3" s="1"/>
  <c r="I81" i="8" s="1"/>
  <c r="L81" i="3"/>
  <c r="L81" i="8" s="1"/>
  <c r="M80" i="3"/>
  <c r="M80" i="8" s="1"/>
  <c r="G90" i="3"/>
  <c r="AL166" i="2"/>
  <c r="AL59" i="2"/>
  <c r="AM97" i="2"/>
  <c r="AM106" i="2" s="1"/>
  <c r="AM110" i="2" s="1"/>
  <c r="J83" i="3" s="1"/>
  <c r="J83" i="8" s="1"/>
  <c r="AM134" i="2"/>
  <c r="AM143" i="2" s="1"/>
  <c r="AM147" i="2" s="1"/>
  <c r="K83" i="3" s="1"/>
  <c r="K83" i="8" s="1"/>
  <c r="AM50" i="2"/>
  <c r="AN7" i="2"/>
  <c r="AN8" i="2" s="1"/>
  <c r="AN2" i="2" s="1"/>
  <c r="AG54" i="2"/>
  <c r="AH53" i="2" s="1"/>
  <c r="AG163" i="2"/>
  <c r="AL138" i="2"/>
  <c r="AM137" i="2" s="1"/>
  <c r="AG101" i="2"/>
  <c r="AH100" i="2" s="1"/>
  <c r="G91" i="8" l="1"/>
  <c r="AQ63" i="6"/>
  <c r="G91" i="7"/>
  <c r="AK163" i="6"/>
  <c r="AK101" i="6"/>
  <c r="AL100" i="6" s="1"/>
  <c r="AS134" i="6"/>
  <c r="AS97" i="6"/>
  <c r="AT7" i="6"/>
  <c r="AT8" i="6" s="1"/>
  <c r="AS50" i="6"/>
  <c r="AS2" i="6"/>
  <c r="AR106" i="6"/>
  <c r="AR110" i="6" s="1"/>
  <c r="AW1" i="6"/>
  <c r="AR54" i="6"/>
  <c r="AS53" i="6" s="1"/>
  <c r="AR59" i="6"/>
  <c r="AR166" i="6"/>
  <c r="AR143" i="6"/>
  <c r="AR147" i="6" s="1"/>
  <c r="AR138" i="6"/>
  <c r="AS137" i="6" s="1"/>
  <c r="AL63" i="2"/>
  <c r="I82" i="3" s="1"/>
  <c r="I82" i="8" s="1"/>
  <c r="L82" i="3"/>
  <c r="L82" i="8" s="1"/>
  <c r="M81" i="3"/>
  <c r="M81" i="8" s="1"/>
  <c r="G91" i="3"/>
  <c r="AM166" i="2"/>
  <c r="AM59" i="2"/>
  <c r="AN50" i="2"/>
  <c r="AN134" i="2"/>
  <c r="AO7" i="2"/>
  <c r="AO8" i="2" s="1"/>
  <c r="AO2" i="2" s="1"/>
  <c r="AN97" i="2"/>
  <c r="AH54" i="2"/>
  <c r="AI53" i="2" s="1"/>
  <c r="AH163" i="2"/>
  <c r="AM138" i="2"/>
  <c r="AN137" i="2" s="1"/>
  <c r="AH101" i="2"/>
  <c r="AI100" i="2" s="1"/>
  <c r="G92" i="8" l="1"/>
  <c r="AR63" i="6"/>
  <c r="G92" i="7"/>
  <c r="AX1" i="6"/>
  <c r="AS106" i="6"/>
  <c r="AS110" i="6" s="1"/>
  <c r="AS143" i="6"/>
  <c r="AS147" i="6" s="1"/>
  <c r="AS138" i="6"/>
  <c r="AT137" i="6" s="1"/>
  <c r="AS54" i="6"/>
  <c r="AT53" i="6" s="1"/>
  <c r="AS59" i="6"/>
  <c r="AS166" i="6"/>
  <c r="AL163" i="6"/>
  <c r="AL101" i="6"/>
  <c r="AM100" i="6" s="1"/>
  <c r="AT134" i="6"/>
  <c r="AT97" i="6"/>
  <c r="AT50" i="6"/>
  <c r="AT2" i="6"/>
  <c r="AU7" i="6"/>
  <c r="AU8" i="6" s="1"/>
  <c r="AM63" i="2"/>
  <c r="I83" i="3" s="1"/>
  <c r="I83" i="8" s="1"/>
  <c r="L83" i="3"/>
  <c r="L83" i="8" s="1"/>
  <c r="M82" i="3"/>
  <c r="M82" i="8" s="1"/>
  <c r="G92" i="3"/>
  <c r="AO134" i="2"/>
  <c r="AP7" i="2"/>
  <c r="AP8" i="2" s="1"/>
  <c r="AP2" i="2" s="1"/>
  <c r="AO97" i="2"/>
  <c r="AO106" i="2" s="1"/>
  <c r="AO110" i="2" s="1"/>
  <c r="J85" i="3" s="1"/>
  <c r="J85" i="8" s="1"/>
  <c r="AO50" i="2"/>
  <c r="AN143" i="2"/>
  <c r="AN147" i="2" s="1"/>
  <c r="K84" i="3" s="1"/>
  <c r="K84" i="8" s="1"/>
  <c r="AN166" i="2"/>
  <c r="AN59" i="2"/>
  <c r="AN106" i="2"/>
  <c r="AN110" i="2" s="1"/>
  <c r="J84" i="3" s="1"/>
  <c r="J84" i="8" s="1"/>
  <c r="AI54" i="2"/>
  <c r="AJ53" i="2" s="1"/>
  <c r="AI163" i="2"/>
  <c r="AN138" i="2"/>
  <c r="AO137" i="2" s="1"/>
  <c r="AI101" i="2"/>
  <c r="AJ100" i="2" s="1"/>
  <c r="G93" i="8" l="1"/>
  <c r="AS63" i="6"/>
  <c r="G93" i="7"/>
  <c r="AU97" i="6"/>
  <c r="AU134" i="6"/>
  <c r="AU50" i="6"/>
  <c r="AV7" i="6"/>
  <c r="AV8" i="6" s="1"/>
  <c r="AU2" i="6"/>
  <c r="AT143" i="6"/>
  <c r="AT147" i="6" s="1"/>
  <c r="AT138" i="6"/>
  <c r="AU137" i="6" s="1"/>
  <c r="AM163" i="6"/>
  <c r="AM101" i="6"/>
  <c r="AN100" i="6" s="1"/>
  <c r="AT59" i="6"/>
  <c r="AT54" i="6"/>
  <c r="AU53" i="6" s="1"/>
  <c r="AT166" i="6"/>
  <c r="AY1" i="6"/>
  <c r="AT106" i="6"/>
  <c r="AT110" i="6" s="1"/>
  <c r="AN63" i="2"/>
  <c r="I84" i="3" s="1"/>
  <c r="I84" i="8" s="1"/>
  <c r="L84" i="3"/>
  <c r="L84" i="8" s="1"/>
  <c r="M83" i="3"/>
  <c r="M83" i="8" s="1"/>
  <c r="G93" i="3"/>
  <c r="AO143" i="2"/>
  <c r="AO147" i="2" s="1"/>
  <c r="K85" i="3" s="1"/>
  <c r="K85" i="8" s="1"/>
  <c r="AO59" i="2"/>
  <c r="AO166" i="2"/>
  <c r="AP97" i="2"/>
  <c r="AP106" i="2" s="1"/>
  <c r="AP110" i="2" s="1"/>
  <c r="J86" i="3" s="1"/>
  <c r="J86" i="8" s="1"/>
  <c r="AP50" i="2"/>
  <c r="AQ7" i="2"/>
  <c r="AQ8" i="2" s="1"/>
  <c r="AQ2" i="2" s="1"/>
  <c r="AP134" i="2"/>
  <c r="AP143" i="2" s="1"/>
  <c r="AP147" i="2" s="1"/>
  <c r="K86" i="3" s="1"/>
  <c r="K86" i="8" s="1"/>
  <c r="AJ54" i="2"/>
  <c r="AK53" i="2" s="1"/>
  <c r="AJ163" i="2"/>
  <c r="AO138" i="2"/>
  <c r="AP137" i="2" s="1"/>
  <c r="AJ101" i="2"/>
  <c r="AK100" i="2" s="1"/>
  <c r="G94" i="8" l="1"/>
  <c r="AT63" i="6"/>
  <c r="G94" i="7"/>
  <c r="AV134" i="6"/>
  <c r="AV97" i="6"/>
  <c r="AV50" i="6"/>
  <c r="AW7" i="6"/>
  <c r="AW8" i="6" s="1"/>
  <c r="AV2" i="6"/>
  <c r="AU59" i="6"/>
  <c r="AU63" i="6" s="1"/>
  <c r="AU54" i="6"/>
  <c r="AV53" i="6" s="1"/>
  <c r="AU166" i="6"/>
  <c r="AN101" i="6"/>
  <c r="AO100" i="6" s="1"/>
  <c r="AN163" i="6"/>
  <c r="AU143" i="6"/>
  <c r="AU147" i="6" s="1"/>
  <c r="AU138" i="6"/>
  <c r="AV137" i="6" s="1"/>
  <c r="AZ1" i="6"/>
  <c r="AU106" i="6"/>
  <c r="AU110" i="6" s="1"/>
  <c r="AO63" i="2"/>
  <c r="I85" i="3" s="1"/>
  <c r="I85" i="8" s="1"/>
  <c r="L85" i="3"/>
  <c r="L85" i="8" s="1"/>
  <c r="M84" i="3"/>
  <c r="M84" i="8" s="1"/>
  <c r="G94" i="3"/>
  <c r="AQ50" i="2"/>
  <c r="AQ97" i="2"/>
  <c r="AQ106" i="2" s="1"/>
  <c r="AQ110" i="2" s="1"/>
  <c r="J87" i="3" s="1"/>
  <c r="J87" i="8" s="1"/>
  <c r="AR7" i="2"/>
  <c r="AR8" i="2" s="1"/>
  <c r="AR2" i="2" s="1"/>
  <c r="AQ134" i="2"/>
  <c r="AQ143" i="2" s="1"/>
  <c r="AQ147" i="2" s="1"/>
  <c r="K87" i="3" s="1"/>
  <c r="K87" i="8" s="1"/>
  <c r="AP166" i="2"/>
  <c r="AP59" i="2"/>
  <c r="AK54" i="2"/>
  <c r="AL53" i="2" s="1"/>
  <c r="AK163" i="2"/>
  <c r="AP138" i="2"/>
  <c r="AQ137" i="2" s="1"/>
  <c r="AK101" i="2"/>
  <c r="AL100" i="2" s="1"/>
  <c r="G95" i="8" l="1"/>
  <c r="G95" i="7"/>
  <c r="AW134" i="6"/>
  <c r="AW97" i="6"/>
  <c r="AW50" i="6"/>
  <c r="AX7" i="6"/>
  <c r="AX8" i="6" s="1"/>
  <c r="AW2" i="6"/>
  <c r="AO101" i="6"/>
  <c r="AP100" i="6" s="1"/>
  <c r="AO163" i="6"/>
  <c r="AV59" i="6"/>
  <c r="AV54" i="6"/>
  <c r="AW53" i="6" s="1"/>
  <c r="AV166" i="6"/>
  <c r="AV106" i="6"/>
  <c r="AV110" i="6" s="1"/>
  <c r="BA1" i="6"/>
  <c r="AV143" i="6"/>
  <c r="AV147" i="6" s="1"/>
  <c r="AV138" i="6"/>
  <c r="AW137" i="6" s="1"/>
  <c r="AP63" i="2"/>
  <c r="I86" i="3" s="1"/>
  <c r="I86" i="8" s="1"/>
  <c r="L86" i="3"/>
  <c r="L86" i="8" s="1"/>
  <c r="M85" i="3"/>
  <c r="M85" i="8" s="1"/>
  <c r="G95" i="3"/>
  <c r="AR97" i="2"/>
  <c r="AR106" i="2" s="1"/>
  <c r="AR110" i="2" s="1"/>
  <c r="J88" i="3" s="1"/>
  <c r="J88" i="8" s="1"/>
  <c r="AR50" i="2"/>
  <c r="AS7" i="2"/>
  <c r="AS8" i="2" s="1"/>
  <c r="AS2" i="2" s="1"/>
  <c r="AR134" i="2"/>
  <c r="AQ166" i="2"/>
  <c r="AQ59" i="2"/>
  <c r="AL54" i="2"/>
  <c r="AM53" i="2" s="1"/>
  <c r="AL163" i="2"/>
  <c r="AQ138" i="2"/>
  <c r="AR137" i="2" s="1"/>
  <c r="AL101" i="2"/>
  <c r="AM100" i="2" s="1"/>
  <c r="G96" i="8" l="1"/>
  <c r="AV63" i="6"/>
  <c r="G96" i="7"/>
  <c r="AX134" i="6"/>
  <c r="AX97" i="6"/>
  <c r="AX50" i="6"/>
  <c r="AY7" i="6"/>
  <c r="AY8" i="6" s="1"/>
  <c r="AX2" i="6"/>
  <c r="AW59" i="6"/>
  <c r="AW54" i="6"/>
  <c r="AX53" i="6" s="1"/>
  <c r="AW166" i="6"/>
  <c r="AP101" i="6"/>
  <c r="AQ100" i="6" s="1"/>
  <c r="AP163" i="6"/>
  <c r="AW106" i="6"/>
  <c r="AW110" i="6" s="1"/>
  <c r="BB1" i="6"/>
  <c r="AW143" i="6"/>
  <c r="AW147" i="6" s="1"/>
  <c r="AW138" i="6"/>
  <c r="AX137" i="6" s="1"/>
  <c r="AQ63" i="2"/>
  <c r="I87" i="3" s="1"/>
  <c r="I87" i="8" s="1"/>
  <c r="L87" i="3"/>
  <c r="L87" i="8" s="1"/>
  <c r="M86" i="3"/>
  <c r="M86" i="8" s="1"/>
  <c r="G96" i="3"/>
  <c r="AS134" i="2"/>
  <c r="AS143" i="2" s="1"/>
  <c r="AS147" i="2" s="1"/>
  <c r="K89" i="3" s="1"/>
  <c r="K89" i="8" s="1"/>
  <c r="AS97" i="2"/>
  <c r="AS50" i="2"/>
  <c r="AT7" i="2"/>
  <c r="AT8" i="2" s="1"/>
  <c r="AT2" i="2" s="1"/>
  <c r="AR143" i="2"/>
  <c r="AR147" i="2" s="1"/>
  <c r="K88" i="3" s="1"/>
  <c r="K88" i="8" s="1"/>
  <c r="AR166" i="2"/>
  <c r="AR59" i="2"/>
  <c r="AM54" i="2"/>
  <c r="AN53" i="2" s="1"/>
  <c r="AM163" i="2"/>
  <c r="AR138" i="2"/>
  <c r="AS137" i="2" s="1"/>
  <c r="AM101" i="2"/>
  <c r="AN100" i="2" s="1"/>
  <c r="G97" i="8" l="1"/>
  <c r="AW63" i="6"/>
  <c r="G97" i="7"/>
  <c r="AX59" i="6"/>
  <c r="AX54" i="6"/>
  <c r="AY53" i="6" s="1"/>
  <c r="AX166" i="6"/>
  <c r="AQ101" i="6"/>
  <c r="AR100" i="6" s="1"/>
  <c r="AQ163" i="6"/>
  <c r="AX106" i="6"/>
  <c r="AX110" i="6" s="1"/>
  <c r="AX138" i="6"/>
  <c r="AY137" i="6" s="1"/>
  <c r="AX143" i="6"/>
  <c r="AX147" i="6" s="1"/>
  <c r="BC1" i="6"/>
  <c r="AY134" i="6"/>
  <c r="AY97" i="6"/>
  <c r="AY50" i="6"/>
  <c r="AZ7" i="6"/>
  <c r="AZ8" i="6" s="1"/>
  <c r="AY2" i="6"/>
  <c r="AR63" i="2"/>
  <c r="I88" i="3" s="1"/>
  <c r="I88" i="8" s="1"/>
  <c r="L88" i="3"/>
  <c r="L88" i="8" s="1"/>
  <c r="M87" i="3"/>
  <c r="M87" i="8" s="1"/>
  <c r="G97" i="3"/>
  <c r="AT50" i="2"/>
  <c r="AT97" i="2"/>
  <c r="AT106" i="2" s="1"/>
  <c r="AT110" i="2" s="1"/>
  <c r="J90" i="3" s="1"/>
  <c r="J90" i="8" s="1"/>
  <c r="AU7" i="2"/>
  <c r="AU8" i="2" s="1"/>
  <c r="AU2" i="2" s="1"/>
  <c r="AT134" i="2"/>
  <c r="AT143" i="2" s="1"/>
  <c r="AT147" i="2" s="1"/>
  <c r="K90" i="3" s="1"/>
  <c r="K90" i="8" s="1"/>
  <c r="AS166" i="2"/>
  <c r="AS59" i="2"/>
  <c r="AS106" i="2"/>
  <c r="AS110" i="2" s="1"/>
  <c r="J89" i="3" s="1"/>
  <c r="J89" i="8" s="1"/>
  <c r="AN54" i="2"/>
  <c r="AO53" i="2" s="1"/>
  <c r="AN163" i="2"/>
  <c r="AS138" i="2"/>
  <c r="AT137" i="2" s="1"/>
  <c r="AN101" i="2"/>
  <c r="AO100" i="2" s="1"/>
  <c r="G98" i="8" l="1"/>
  <c r="AX63" i="6"/>
  <c r="G98" i="7"/>
  <c r="AZ134" i="6"/>
  <c r="AZ97" i="6"/>
  <c r="AZ2" i="6"/>
  <c r="BA7" i="6"/>
  <c r="BA8" i="6" s="1"/>
  <c r="AZ50" i="6"/>
  <c r="BD1" i="6"/>
  <c r="AY143" i="6"/>
  <c r="AY147" i="6" s="1"/>
  <c r="AY138" i="6"/>
  <c r="AZ137" i="6" s="1"/>
  <c r="AY59" i="6"/>
  <c r="AY54" i="6"/>
  <c r="AZ53" i="6" s="1"/>
  <c r="AY166" i="6"/>
  <c r="AY106" i="6"/>
  <c r="AY110" i="6" s="1"/>
  <c r="AR101" i="6"/>
  <c r="AS100" i="6" s="1"/>
  <c r="AR163" i="6"/>
  <c r="AS63" i="2"/>
  <c r="I89" i="3" s="1"/>
  <c r="I89" i="8" s="1"/>
  <c r="L89" i="3"/>
  <c r="L89" i="8" s="1"/>
  <c r="M88" i="3"/>
  <c r="M88" i="8" s="1"/>
  <c r="G98" i="3"/>
  <c r="AU50" i="2"/>
  <c r="AU134" i="2"/>
  <c r="AU97" i="2"/>
  <c r="AV7" i="2"/>
  <c r="AV8" i="2" s="1"/>
  <c r="AV2" i="2" s="1"/>
  <c r="AT166" i="2"/>
  <c r="AT59" i="2"/>
  <c r="AO54" i="2"/>
  <c r="AP53" i="2" s="1"/>
  <c r="AO163" i="2"/>
  <c r="AT138" i="2"/>
  <c r="AU137" i="2" s="1"/>
  <c r="AO101" i="2"/>
  <c r="AP100" i="2" s="1"/>
  <c r="G99" i="8" l="1"/>
  <c r="AY63" i="6"/>
  <c r="G99" i="7"/>
  <c r="M99" i="7" s="1"/>
  <c r="T99" i="8" s="1"/>
  <c r="BA134" i="6"/>
  <c r="BA97" i="6"/>
  <c r="BA50" i="6"/>
  <c r="BA2" i="6"/>
  <c r="BB7" i="6"/>
  <c r="BB8" i="6" s="1"/>
  <c r="AS101" i="6"/>
  <c r="AT100" i="6" s="1"/>
  <c r="AS163" i="6"/>
  <c r="BE1" i="6"/>
  <c r="AZ106" i="6"/>
  <c r="AZ110" i="6" s="1"/>
  <c r="AZ59" i="6"/>
  <c r="AZ54" i="6"/>
  <c r="BA53" i="6" s="1"/>
  <c r="AZ166" i="6"/>
  <c r="AZ143" i="6"/>
  <c r="AZ147" i="6" s="1"/>
  <c r="AZ138" i="6"/>
  <c r="BA137" i="6" s="1"/>
  <c r="AT63" i="2"/>
  <c r="I90" i="3" s="1"/>
  <c r="I90" i="8" s="1"/>
  <c r="L90" i="3"/>
  <c r="L90" i="8" s="1"/>
  <c r="M89" i="3"/>
  <c r="M89" i="8" s="1"/>
  <c r="G99" i="3"/>
  <c r="AV97" i="2"/>
  <c r="AV106" i="2" s="1"/>
  <c r="AV110" i="2" s="1"/>
  <c r="J92" i="3" s="1"/>
  <c r="J92" i="8" s="1"/>
  <c r="AV134" i="2"/>
  <c r="AV143" i="2" s="1"/>
  <c r="AV147" i="2" s="1"/>
  <c r="K92" i="3" s="1"/>
  <c r="K92" i="8" s="1"/>
  <c r="AW7" i="2"/>
  <c r="AW8" i="2" s="1"/>
  <c r="AW2" i="2" s="1"/>
  <c r="AV50" i="2"/>
  <c r="AU106" i="2"/>
  <c r="AU110" i="2" s="1"/>
  <c r="J91" i="3" s="1"/>
  <c r="J91" i="8" s="1"/>
  <c r="AU166" i="2"/>
  <c r="AU59" i="2"/>
  <c r="AU143" i="2"/>
  <c r="AU147" i="2" s="1"/>
  <c r="K91" i="3" s="1"/>
  <c r="K91" i="8" s="1"/>
  <c r="AP54" i="2"/>
  <c r="AQ53" i="2" s="1"/>
  <c r="AP163" i="2"/>
  <c r="AU138" i="2"/>
  <c r="AV137" i="2" s="1"/>
  <c r="AP101" i="2"/>
  <c r="AQ100" i="2" s="1"/>
  <c r="G100" i="8" l="1"/>
  <c r="AZ63" i="6"/>
  <c r="L99" i="7"/>
  <c r="S99" i="8" s="1"/>
  <c r="I99" i="7"/>
  <c r="P99" i="8" s="1"/>
  <c r="G100" i="7"/>
  <c r="K99" i="7"/>
  <c r="R99" i="8" s="1"/>
  <c r="J99" i="7"/>
  <c r="Q99" i="8" s="1"/>
  <c r="BA54" i="6"/>
  <c r="BB53" i="6" s="1"/>
  <c r="BA59" i="6"/>
  <c r="BA166" i="6"/>
  <c r="AT163" i="6"/>
  <c r="AT101" i="6"/>
  <c r="AU100" i="6" s="1"/>
  <c r="BA106" i="6"/>
  <c r="BA110" i="6" s="1"/>
  <c r="BF1" i="6"/>
  <c r="BB134" i="6"/>
  <c r="BB50" i="6"/>
  <c r="BB97" i="6"/>
  <c r="BB2" i="6"/>
  <c r="BC7" i="6"/>
  <c r="BC8" i="6" s="1"/>
  <c r="BA143" i="6"/>
  <c r="BA147" i="6" s="1"/>
  <c r="BA138" i="6"/>
  <c r="BB137" i="6" s="1"/>
  <c r="AU63" i="2"/>
  <c r="I91" i="3" s="1"/>
  <c r="I91" i="8" s="1"/>
  <c r="L91" i="3"/>
  <c r="L91" i="8" s="1"/>
  <c r="M90" i="3"/>
  <c r="M90" i="8" s="1"/>
  <c r="G100" i="3"/>
  <c r="AW134" i="2"/>
  <c r="AW97" i="2"/>
  <c r="AW50" i="2"/>
  <c r="AX7" i="2"/>
  <c r="AX8" i="2" s="1"/>
  <c r="AX2" i="2" s="1"/>
  <c r="AV166" i="2"/>
  <c r="AV59" i="2"/>
  <c r="AQ54" i="2"/>
  <c r="AR53" i="2" s="1"/>
  <c r="AQ163" i="2"/>
  <c r="AV138" i="2"/>
  <c r="AW137" i="2" s="1"/>
  <c r="AQ101" i="2"/>
  <c r="AR100" i="2" s="1"/>
  <c r="G101" i="8" l="1"/>
  <c r="BA63" i="6"/>
  <c r="K100" i="7"/>
  <c r="R100" i="8" s="1"/>
  <c r="I100" i="7"/>
  <c r="P100" i="8" s="1"/>
  <c r="J100" i="7"/>
  <c r="Q100" i="8" s="1"/>
  <c r="G101" i="7"/>
  <c r="L100" i="7"/>
  <c r="S100" i="8" s="1"/>
  <c r="M100" i="7"/>
  <c r="T100" i="8" s="1"/>
  <c r="BG1" i="6"/>
  <c r="BB106" i="6"/>
  <c r="BB110" i="6" s="1"/>
  <c r="AU163" i="6"/>
  <c r="AU101" i="6"/>
  <c r="AV100" i="6" s="1"/>
  <c r="BB59" i="6"/>
  <c r="BB54" i="6"/>
  <c r="BC53" i="6" s="1"/>
  <c r="BB166" i="6"/>
  <c r="BC97" i="6"/>
  <c r="BC50" i="6"/>
  <c r="BD7" i="6"/>
  <c r="BD8" i="6" s="1"/>
  <c r="BC134" i="6"/>
  <c r="BC2" i="6"/>
  <c r="BB143" i="6"/>
  <c r="BB147" i="6" s="1"/>
  <c r="BB138" i="6"/>
  <c r="BC137" i="6" s="1"/>
  <c r="AV63" i="2"/>
  <c r="I92" i="3" s="1"/>
  <c r="I92" i="8" s="1"/>
  <c r="L92" i="3"/>
  <c r="L92" i="8" s="1"/>
  <c r="M91" i="3"/>
  <c r="M91" i="8" s="1"/>
  <c r="G101" i="3"/>
  <c r="AX134" i="2"/>
  <c r="AX50" i="2"/>
  <c r="AY7" i="2"/>
  <c r="AY8" i="2" s="1"/>
  <c r="AY2" i="2" s="1"/>
  <c r="AX97" i="2"/>
  <c r="AX106" i="2" s="1"/>
  <c r="AX110" i="2" s="1"/>
  <c r="J94" i="3" s="1"/>
  <c r="J94" i="8" s="1"/>
  <c r="AW166" i="2"/>
  <c r="AW59" i="2"/>
  <c r="AW143" i="2"/>
  <c r="AW147" i="2" s="1"/>
  <c r="K93" i="3" s="1"/>
  <c r="K93" i="8" s="1"/>
  <c r="AW106" i="2"/>
  <c r="AW110" i="2" s="1"/>
  <c r="J93" i="3" s="1"/>
  <c r="J93" i="8" s="1"/>
  <c r="AR54" i="2"/>
  <c r="AS53" i="2" s="1"/>
  <c r="AR163" i="2"/>
  <c r="AW138" i="2"/>
  <c r="AX137" i="2" s="1"/>
  <c r="AR101" i="2"/>
  <c r="AS100" i="2" s="1"/>
  <c r="G102" i="8" l="1"/>
  <c r="BB63" i="6"/>
  <c r="J101" i="7"/>
  <c r="Q101" i="8" s="1"/>
  <c r="I101" i="7"/>
  <c r="P101" i="8" s="1"/>
  <c r="L101" i="7"/>
  <c r="S101" i="8" s="1"/>
  <c r="K101" i="7"/>
  <c r="R101" i="8" s="1"/>
  <c r="G102" i="7"/>
  <c r="M102" i="7" s="1"/>
  <c r="T102" i="8" s="1"/>
  <c r="M101" i="7"/>
  <c r="T101" i="8" s="1"/>
  <c r="BH1" i="6"/>
  <c r="BC143" i="6"/>
  <c r="BC147" i="6"/>
  <c r="BC138" i="6"/>
  <c r="BD137" i="6" s="1"/>
  <c r="BD134" i="6"/>
  <c r="BD97" i="6"/>
  <c r="BE7" i="6"/>
  <c r="BE8" i="6" s="1"/>
  <c r="BD50" i="6"/>
  <c r="BD2" i="6"/>
  <c r="AV101" i="6"/>
  <c r="AW100" i="6" s="1"/>
  <c r="AV163" i="6"/>
  <c r="BC59" i="6"/>
  <c r="BC63" i="6" s="1"/>
  <c r="BC54" i="6"/>
  <c r="BD53" i="6" s="1"/>
  <c r="BC166" i="6"/>
  <c r="BC106" i="6"/>
  <c r="BC110" i="6" s="1"/>
  <c r="AW63" i="2"/>
  <c r="I93" i="3" s="1"/>
  <c r="I93" i="8" s="1"/>
  <c r="L93" i="3"/>
  <c r="L93" i="8" s="1"/>
  <c r="M92" i="3"/>
  <c r="M92" i="8" s="1"/>
  <c r="G102" i="3"/>
  <c r="AY97" i="2"/>
  <c r="AY134" i="2"/>
  <c r="AY50" i="2"/>
  <c r="AZ7" i="2"/>
  <c r="AZ8" i="2" s="1"/>
  <c r="AZ2" i="2" s="1"/>
  <c r="AX143" i="2"/>
  <c r="AX147" i="2" s="1"/>
  <c r="K94" i="3" s="1"/>
  <c r="K94" i="8" s="1"/>
  <c r="AX166" i="2"/>
  <c r="AX59" i="2"/>
  <c r="AS54" i="2"/>
  <c r="AT53" i="2" s="1"/>
  <c r="AS163" i="2"/>
  <c r="AX138" i="2"/>
  <c r="AY137" i="2" s="1"/>
  <c r="AS101" i="2"/>
  <c r="AT100" i="2" s="1"/>
  <c r="G103" i="8" l="1"/>
  <c r="G103" i="7"/>
  <c r="I102" i="7"/>
  <c r="P102" i="8" s="1"/>
  <c r="J102" i="7"/>
  <c r="Q102" i="8" s="1"/>
  <c r="L102" i="7"/>
  <c r="S102" i="8" s="1"/>
  <c r="K102" i="7"/>
  <c r="R102" i="8" s="1"/>
  <c r="M103" i="7"/>
  <c r="T103" i="8" s="1"/>
  <c r="BI1" i="6"/>
  <c r="AW163" i="6"/>
  <c r="AW101" i="6"/>
  <c r="AX100" i="6" s="1"/>
  <c r="BD106" i="6"/>
  <c r="BD110" i="6" s="1"/>
  <c r="BD143" i="6"/>
  <c r="BD147" i="6" s="1"/>
  <c r="BD138" i="6"/>
  <c r="BE137" i="6" s="1"/>
  <c r="BD54" i="6"/>
  <c r="BE53" i="6" s="1"/>
  <c r="BD59" i="6"/>
  <c r="BD63" i="6" s="1"/>
  <c r="BD166" i="6"/>
  <c r="BE134" i="6"/>
  <c r="BE97" i="6"/>
  <c r="BE50" i="6"/>
  <c r="BE2" i="6"/>
  <c r="BF7" i="6"/>
  <c r="BF8" i="6" s="1"/>
  <c r="AX63" i="2"/>
  <c r="I94" i="3" s="1"/>
  <c r="I94" i="8" s="1"/>
  <c r="L94" i="3"/>
  <c r="L94" i="8" s="1"/>
  <c r="M93" i="3"/>
  <c r="M93" i="8" s="1"/>
  <c r="G103" i="3"/>
  <c r="AZ134" i="2"/>
  <c r="AZ143" i="2" s="1"/>
  <c r="AZ147" i="2" s="1"/>
  <c r="K96" i="3" s="1"/>
  <c r="K96" i="8" s="1"/>
  <c r="AZ97" i="2"/>
  <c r="AZ106" i="2" s="1"/>
  <c r="AZ110" i="2" s="1"/>
  <c r="J96" i="3" s="1"/>
  <c r="J96" i="8" s="1"/>
  <c r="AZ50" i="2"/>
  <c r="BA7" i="2"/>
  <c r="BA8" i="2" s="1"/>
  <c r="BA2" i="2" s="1"/>
  <c r="AY166" i="2"/>
  <c r="AY59" i="2"/>
  <c r="AY106" i="2"/>
  <c r="AY110" i="2" s="1"/>
  <c r="J95" i="3" s="1"/>
  <c r="J95" i="8" s="1"/>
  <c r="AY143" i="2"/>
  <c r="AY147" i="2" s="1"/>
  <c r="K95" i="3" s="1"/>
  <c r="K95" i="8" s="1"/>
  <c r="AT54" i="2"/>
  <c r="AU53" i="2" s="1"/>
  <c r="AT163" i="2"/>
  <c r="AY138" i="2"/>
  <c r="AZ137" i="2" s="1"/>
  <c r="AT101" i="2"/>
  <c r="AU100" i="2" s="1"/>
  <c r="G104" i="8" l="1"/>
  <c r="L103" i="7"/>
  <c r="S103" i="8" s="1"/>
  <c r="J103" i="7"/>
  <c r="Q103" i="8" s="1"/>
  <c r="I103" i="7"/>
  <c r="P103" i="8" s="1"/>
  <c r="G104" i="7"/>
  <c r="M104" i="7" s="1"/>
  <c r="T104" i="8" s="1"/>
  <c r="K103" i="7"/>
  <c r="R103" i="8" s="1"/>
  <c r="AX101" i="6"/>
  <c r="AY100" i="6" s="1"/>
  <c r="AX163" i="6"/>
  <c r="BF97" i="6"/>
  <c r="BF134" i="6"/>
  <c r="BF50" i="6"/>
  <c r="BF2" i="6"/>
  <c r="BG7" i="6"/>
  <c r="BG8" i="6" s="1"/>
  <c r="BE143" i="6"/>
  <c r="BE147" i="6" s="1"/>
  <c r="BE138" i="6"/>
  <c r="BF137" i="6" s="1"/>
  <c r="BE59" i="6"/>
  <c r="BE63" i="6" s="1"/>
  <c r="BE54" i="6"/>
  <c r="BF53" i="6" s="1"/>
  <c r="BE166" i="6"/>
  <c r="BJ1" i="6"/>
  <c r="BE106" i="6"/>
  <c r="BE110" i="6" s="1"/>
  <c r="AY63" i="2"/>
  <c r="I95" i="3" s="1"/>
  <c r="I95" i="8" s="1"/>
  <c r="L95" i="3"/>
  <c r="L95" i="8" s="1"/>
  <c r="M94" i="3"/>
  <c r="M94" i="8" s="1"/>
  <c r="G104" i="3"/>
  <c r="BA97" i="2"/>
  <c r="BA134" i="2"/>
  <c r="BA50" i="2"/>
  <c r="BB7" i="2"/>
  <c r="BB8" i="2" s="1"/>
  <c r="BB2" i="2" s="1"/>
  <c r="AZ166" i="2"/>
  <c r="AZ59" i="2"/>
  <c r="AU54" i="2"/>
  <c r="AV53" i="2" s="1"/>
  <c r="AU163" i="2"/>
  <c r="AZ138" i="2"/>
  <c r="BA137" i="2" s="1"/>
  <c r="AU101" i="2"/>
  <c r="AV100" i="2" s="1"/>
  <c r="G105" i="8" l="1"/>
  <c r="K104" i="7"/>
  <c r="R104" i="8" s="1"/>
  <c r="J104" i="7"/>
  <c r="Q104" i="8" s="1"/>
  <c r="L104" i="7"/>
  <c r="S104" i="8" s="1"/>
  <c r="I104" i="7"/>
  <c r="P104" i="8" s="1"/>
  <c r="G105" i="7"/>
  <c r="M105" i="7"/>
  <c r="T105" i="8" s="1"/>
  <c r="BF143" i="6"/>
  <c r="BF147" i="6" s="1"/>
  <c r="BF138" i="6"/>
  <c r="BG137" i="6" s="1"/>
  <c r="BG134" i="6"/>
  <c r="BG97" i="6"/>
  <c r="BG50" i="6"/>
  <c r="BH7" i="6"/>
  <c r="BH8" i="6" s="1"/>
  <c r="BG2" i="6"/>
  <c r="BF106" i="6"/>
  <c r="BF110" i="6" s="1"/>
  <c r="BK1" i="6"/>
  <c r="BF59" i="6"/>
  <c r="BF63" i="6" s="1"/>
  <c r="BF54" i="6"/>
  <c r="BG53" i="6" s="1"/>
  <c r="BF166" i="6"/>
  <c r="AY163" i="6"/>
  <c r="AY101" i="6"/>
  <c r="AZ100" i="6" s="1"/>
  <c r="AZ63" i="2"/>
  <c r="I96" i="3" s="1"/>
  <c r="I96" i="8" s="1"/>
  <c r="L96" i="3"/>
  <c r="L96" i="8" s="1"/>
  <c r="M95" i="3"/>
  <c r="M95" i="8" s="1"/>
  <c r="G105" i="3"/>
  <c r="BB97" i="2"/>
  <c r="BB106" i="2" s="1"/>
  <c r="BB110" i="2" s="1"/>
  <c r="J98" i="3" s="1"/>
  <c r="J98" i="8" s="1"/>
  <c r="BB134" i="2"/>
  <c r="BB143" i="2" s="1"/>
  <c r="BB147" i="2" s="1"/>
  <c r="K98" i="3" s="1"/>
  <c r="K98" i="8" s="1"/>
  <c r="BC7" i="2"/>
  <c r="BC8" i="2" s="1"/>
  <c r="BC2" i="2" s="1"/>
  <c r="BB50" i="2"/>
  <c r="BA59" i="2"/>
  <c r="BA166" i="2"/>
  <c r="BA106" i="2"/>
  <c r="BA110" i="2" s="1"/>
  <c r="J97" i="3" s="1"/>
  <c r="J97" i="8" s="1"/>
  <c r="BA143" i="2"/>
  <c r="BA147" i="2" s="1"/>
  <c r="K97" i="3" s="1"/>
  <c r="K97" i="8" s="1"/>
  <c r="AV54" i="2"/>
  <c r="AW53" i="2" s="1"/>
  <c r="AV163" i="2"/>
  <c r="BA138" i="2"/>
  <c r="BB137" i="2" s="1"/>
  <c r="AV101" i="2"/>
  <c r="AW100" i="2" s="1"/>
  <c r="G106" i="8" l="1"/>
  <c r="J105" i="7"/>
  <c r="Q105" i="8" s="1"/>
  <c r="K105" i="7"/>
  <c r="R105" i="8" s="1"/>
  <c r="G106" i="7"/>
  <c r="L105" i="7"/>
  <c r="S105" i="8" s="1"/>
  <c r="I105" i="7"/>
  <c r="P105" i="8" s="1"/>
  <c r="BH134" i="6"/>
  <c r="BH97" i="6"/>
  <c r="BH50" i="6"/>
  <c r="BI7" i="6"/>
  <c r="BI8" i="6" s="1"/>
  <c r="BH2" i="6"/>
  <c r="AZ101" i="6"/>
  <c r="BA100" i="6" s="1"/>
  <c r="AZ163" i="6"/>
  <c r="BG143" i="6"/>
  <c r="BG147" i="6" s="1"/>
  <c r="BG138" i="6"/>
  <c r="BH137" i="6" s="1"/>
  <c r="BG59" i="6"/>
  <c r="BG63" i="6" s="1"/>
  <c r="BG54" i="6"/>
  <c r="BH53" i="6" s="1"/>
  <c r="BG166" i="6"/>
  <c r="BL1" i="6"/>
  <c r="BG106" i="6"/>
  <c r="BG110" i="6" s="1"/>
  <c r="BA63" i="2"/>
  <c r="I97" i="3" s="1"/>
  <c r="I97" i="8" s="1"/>
  <c r="L97" i="3"/>
  <c r="L97" i="8" s="1"/>
  <c r="M96" i="3"/>
  <c r="M96" i="8" s="1"/>
  <c r="G106" i="3"/>
  <c r="BC50" i="2"/>
  <c r="BC97" i="2"/>
  <c r="BC134" i="2"/>
  <c r="BC143" i="2" s="1"/>
  <c r="BC147" i="2" s="1"/>
  <c r="K99" i="3" s="1"/>
  <c r="K99" i="8" s="1"/>
  <c r="BD7" i="2"/>
  <c r="BD8" i="2" s="1"/>
  <c r="BD2" i="2" s="1"/>
  <c r="BB59" i="2"/>
  <c r="BB166" i="2"/>
  <c r="AW54" i="2"/>
  <c r="AX53" i="2" s="1"/>
  <c r="AW163" i="2"/>
  <c r="BB138" i="2"/>
  <c r="BC137" i="2" s="1"/>
  <c r="AW101" i="2"/>
  <c r="AX100" i="2" s="1"/>
  <c r="G107" i="8" l="1"/>
  <c r="G107" i="7"/>
  <c r="I106" i="7"/>
  <c r="P106" i="8" s="1"/>
  <c r="K106" i="7"/>
  <c r="R106" i="8" s="1"/>
  <c r="L106" i="7"/>
  <c r="S106" i="8" s="1"/>
  <c r="J106" i="7"/>
  <c r="Q106" i="8" s="1"/>
  <c r="M106" i="7"/>
  <c r="T106" i="8" s="1"/>
  <c r="M107" i="7"/>
  <c r="T107" i="8" s="1"/>
  <c r="BI134" i="6"/>
  <c r="BI97" i="6"/>
  <c r="BJ7" i="6"/>
  <c r="BJ8" i="6" s="1"/>
  <c r="BI50" i="6"/>
  <c r="BI2" i="6"/>
  <c r="BH54" i="6"/>
  <c r="BI53" i="6" s="1"/>
  <c r="BH59" i="6"/>
  <c r="BH63" i="6" s="1"/>
  <c r="BH166" i="6"/>
  <c r="BA163" i="6"/>
  <c r="BA101" i="6"/>
  <c r="BB100" i="6" s="1"/>
  <c r="BH106" i="6"/>
  <c r="BH110" i="6" s="1"/>
  <c r="BM1" i="6"/>
  <c r="BH143" i="6"/>
  <c r="BH147" i="6" s="1"/>
  <c r="BH138" i="6"/>
  <c r="BI137" i="6" s="1"/>
  <c r="BB63" i="2"/>
  <c r="I98" i="3" s="1"/>
  <c r="I98" i="8" s="1"/>
  <c r="L98" i="3"/>
  <c r="L98" i="8" s="1"/>
  <c r="M97" i="3"/>
  <c r="M97" i="8" s="1"/>
  <c r="G107" i="3"/>
  <c r="BC59" i="2"/>
  <c r="BC166" i="2"/>
  <c r="BD134" i="2"/>
  <c r="BD50" i="2"/>
  <c r="BD97" i="2"/>
  <c r="BD106" i="2" s="1"/>
  <c r="BD110" i="2" s="1"/>
  <c r="J100" i="3" s="1"/>
  <c r="J100" i="8" s="1"/>
  <c r="BE7" i="2"/>
  <c r="BE8" i="2" s="1"/>
  <c r="BE2" i="2" s="1"/>
  <c r="BC106" i="2"/>
  <c r="BC110" i="2" s="1"/>
  <c r="J99" i="3" s="1"/>
  <c r="J99" i="8" s="1"/>
  <c r="AX54" i="2"/>
  <c r="AY53" i="2" s="1"/>
  <c r="AX163" i="2"/>
  <c r="BC138" i="2"/>
  <c r="BD137" i="2" s="1"/>
  <c r="AX101" i="2"/>
  <c r="AY100" i="2" s="1"/>
  <c r="G108" i="8" l="1"/>
  <c r="L107" i="7"/>
  <c r="S107" i="8" s="1"/>
  <c r="K107" i="7"/>
  <c r="R107" i="8" s="1"/>
  <c r="J107" i="7"/>
  <c r="Q107" i="8" s="1"/>
  <c r="I107" i="7"/>
  <c r="P107" i="8" s="1"/>
  <c r="G108" i="7"/>
  <c r="M108" i="7" s="1"/>
  <c r="T108" i="8" s="1"/>
  <c r="BB101" i="6"/>
  <c r="BC100" i="6" s="1"/>
  <c r="BB163" i="6"/>
  <c r="BI54" i="6"/>
  <c r="BJ53" i="6" s="1"/>
  <c r="BI59" i="6"/>
  <c r="BI63" i="6" s="1"/>
  <c r="BI166" i="6"/>
  <c r="BJ134" i="6"/>
  <c r="BJ97" i="6"/>
  <c r="BJ50" i="6"/>
  <c r="BJ2" i="6"/>
  <c r="BK7" i="6"/>
  <c r="BK8" i="6" s="1"/>
  <c r="BI106" i="6"/>
  <c r="BI110" i="6" s="1"/>
  <c r="BN1" i="6"/>
  <c r="BI143" i="6"/>
  <c r="BI147" i="6" s="1"/>
  <c r="BI138" i="6"/>
  <c r="BJ137" i="6" s="1"/>
  <c r="BC63" i="2"/>
  <c r="I99" i="3" s="1"/>
  <c r="I99" i="8" s="1"/>
  <c r="L99" i="3"/>
  <c r="L99" i="8" s="1"/>
  <c r="M98" i="3"/>
  <c r="M98" i="8" s="1"/>
  <c r="G108" i="3"/>
  <c r="BD166" i="2"/>
  <c r="BD59" i="2"/>
  <c r="BD143" i="2"/>
  <c r="BD147" i="2" s="1"/>
  <c r="K100" i="3" s="1"/>
  <c r="K100" i="8" s="1"/>
  <c r="BF7" i="2"/>
  <c r="BF8" i="2" s="1"/>
  <c r="BF2" i="2" s="1"/>
  <c r="BE50" i="2"/>
  <c r="BE134" i="2"/>
  <c r="BE97" i="2"/>
  <c r="AY54" i="2"/>
  <c r="AZ53" i="2" s="1"/>
  <c r="AY163" i="2"/>
  <c r="BD138" i="2"/>
  <c r="BE137" i="2" s="1"/>
  <c r="AY101" i="2"/>
  <c r="AZ100" i="2" s="1"/>
  <c r="G109" i="8" l="1"/>
  <c r="K108" i="7"/>
  <c r="R108" i="8" s="1"/>
  <c r="L108" i="7"/>
  <c r="S108" i="8" s="1"/>
  <c r="G109" i="7"/>
  <c r="J108" i="7"/>
  <c r="Q108" i="8" s="1"/>
  <c r="I108" i="7"/>
  <c r="P108" i="8" s="1"/>
  <c r="BJ59" i="6"/>
  <c r="BJ63" i="6" s="1"/>
  <c r="BJ54" i="6"/>
  <c r="BK53" i="6" s="1"/>
  <c r="BJ166" i="6"/>
  <c r="BK97" i="6"/>
  <c r="BK134" i="6"/>
  <c r="BK50" i="6"/>
  <c r="BL7" i="6"/>
  <c r="BL8" i="6" s="1"/>
  <c r="BK2" i="6"/>
  <c r="BJ143" i="6"/>
  <c r="BJ147" i="6" s="1"/>
  <c r="BJ138" i="6"/>
  <c r="BK137" i="6" s="1"/>
  <c r="BO1" i="6"/>
  <c r="BJ106" i="6"/>
  <c r="BJ110" i="6" s="1"/>
  <c r="BC163" i="6"/>
  <c r="BC101" i="6"/>
  <c r="BD100" i="6" s="1"/>
  <c r="BD63" i="2"/>
  <c r="I100" i="3" s="1"/>
  <c r="I100" i="8" s="1"/>
  <c r="L100" i="3"/>
  <c r="L100" i="8" s="1"/>
  <c r="M99" i="3"/>
  <c r="M99" i="8" s="1"/>
  <c r="G109" i="3"/>
  <c r="BE106" i="2"/>
  <c r="BE110" i="2" s="1"/>
  <c r="J101" i="3" s="1"/>
  <c r="J101" i="8" s="1"/>
  <c r="BE143" i="2"/>
  <c r="BE147" i="2" s="1"/>
  <c r="K101" i="3" s="1"/>
  <c r="K101" i="8" s="1"/>
  <c r="BF50" i="2"/>
  <c r="BG7" i="2"/>
  <c r="BG8" i="2" s="1"/>
  <c r="BG2" i="2" s="1"/>
  <c r="BF134" i="2"/>
  <c r="BF97" i="2"/>
  <c r="BF106" i="2" s="1"/>
  <c r="BF110" i="2" s="1"/>
  <c r="J102" i="3" s="1"/>
  <c r="J102" i="8" s="1"/>
  <c r="BE166" i="2"/>
  <c r="BE59" i="2"/>
  <c r="AZ54" i="2"/>
  <c r="BA53" i="2" s="1"/>
  <c r="AZ163" i="2"/>
  <c r="BE138" i="2"/>
  <c r="BF137" i="2" s="1"/>
  <c r="AZ101" i="2"/>
  <c r="BA100" i="2" s="1"/>
  <c r="G110" i="8" l="1"/>
  <c r="J109" i="7"/>
  <c r="Q109" i="8" s="1"/>
  <c r="L109" i="7"/>
  <c r="S109" i="8" s="1"/>
  <c r="G110" i="7"/>
  <c r="K109" i="7"/>
  <c r="R109" i="8" s="1"/>
  <c r="I109" i="7"/>
  <c r="P109" i="8" s="1"/>
  <c r="M109" i="7"/>
  <c r="T109" i="8" s="1"/>
  <c r="M110" i="7"/>
  <c r="T110" i="8" s="1"/>
  <c r="BL134" i="6"/>
  <c r="BL97" i="6"/>
  <c r="BL50" i="6"/>
  <c r="BL2" i="6"/>
  <c r="BM7" i="6"/>
  <c r="BM8" i="6" s="1"/>
  <c r="BP1" i="6"/>
  <c r="BK59" i="6"/>
  <c r="BK63" i="6" s="1"/>
  <c r="BK54" i="6"/>
  <c r="BL53" i="6" s="1"/>
  <c r="BK166" i="6"/>
  <c r="BD101" i="6"/>
  <c r="BE100" i="6" s="1"/>
  <c r="BD163" i="6"/>
  <c r="BK143" i="6"/>
  <c r="BK147" i="6" s="1"/>
  <c r="BK138" i="6"/>
  <c r="BL137" i="6" s="1"/>
  <c r="BK106" i="6"/>
  <c r="BK110" i="6" s="1"/>
  <c r="M100" i="3"/>
  <c r="M100" i="8" s="1"/>
  <c r="BE63" i="2"/>
  <c r="I101" i="3" s="1"/>
  <c r="I101" i="8" s="1"/>
  <c r="L101" i="3"/>
  <c r="L101" i="8" s="1"/>
  <c r="G110" i="3"/>
  <c r="BF143" i="2"/>
  <c r="BF147" i="2" s="1"/>
  <c r="K102" i="3" s="1"/>
  <c r="K102" i="8" s="1"/>
  <c r="BF59" i="2"/>
  <c r="BF166" i="2"/>
  <c r="BH7" i="2"/>
  <c r="BH8" i="2" s="1"/>
  <c r="BH2" i="2" s="1"/>
  <c r="BG134" i="2"/>
  <c r="BG143" i="2" s="1"/>
  <c r="BG147" i="2" s="1"/>
  <c r="K103" i="3" s="1"/>
  <c r="K103" i="8" s="1"/>
  <c r="BG97" i="2"/>
  <c r="BG106" i="2" s="1"/>
  <c r="BG110" i="2" s="1"/>
  <c r="J103" i="3" s="1"/>
  <c r="J103" i="8" s="1"/>
  <c r="BG50" i="2"/>
  <c r="BA54" i="2"/>
  <c r="BB53" i="2" s="1"/>
  <c r="BA163" i="2"/>
  <c r="BF138" i="2"/>
  <c r="BG137" i="2" s="1"/>
  <c r="BA101" i="2"/>
  <c r="BB100" i="2" s="1"/>
  <c r="G111" i="8" l="1"/>
  <c r="G111" i="7"/>
  <c r="M111" i="7" s="1"/>
  <c r="T111" i="8" s="1"/>
  <c r="I110" i="7"/>
  <c r="P110" i="8" s="1"/>
  <c r="L110" i="7"/>
  <c r="S110" i="8" s="1"/>
  <c r="J110" i="7"/>
  <c r="Q110" i="8" s="1"/>
  <c r="K110" i="7"/>
  <c r="R110" i="8" s="1"/>
  <c r="BQ1" i="6"/>
  <c r="BL59" i="6"/>
  <c r="BL63" i="6" s="1"/>
  <c r="BL54" i="6"/>
  <c r="BM53" i="6" s="1"/>
  <c r="BL166" i="6"/>
  <c r="BL106" i="6"/>
  <c r="BL110" i="6" s="1"/>
  <c r="BE101" i="6"/>
  <c r="BF100" i="6" s="1"/>
  <c r="BE163" i="6"/>
  <c r="BM134" i="6"/>
  <c r="BM50" i="6"/>
  <c r="BM97" i="6"/>
  <c r="BM2" i="6"/>
  <c r="BN7" i="6"/>
  <c r="BN8" i="6" s="1"/>
  <c r="BL143" i="6"/>
  <c r="BL147" i="6" s="1"/>
  <c r="BL138" i="6"/>
  <c r="BM137" i="6" s="1"/>
  <c r="M101" i="3"/>
  <c r="M101" i="8" s="1"/>
  <c r="BF63" i="2"/>
  <c r="I102" i="3" s="1"/>
  <c r="I102" i="8" s="1"/>
  <c r="L102" i="3"/>
  <c r="L102" i="8" s="1"/>
  <c r="G111" i="3"/>
  <c r="BI7" i="2"/>
  <c r="BI8" i="2" s="1"/>
  <c r="BI2" i="2" s="1"/>
  <c r="BH134" i="2"/>
  <c r="BH97" i="2"/>
  <c r="BH50" i="2"/>
  <c r="BG59" i="2"/>
  <c r="BG166" i="2"/>
  <c r="BB54" i="2"/>
  <c r="BC53" i="2" s="1"/>
  <c r="BB163" i="2"/>
  <c r="BG138" i="2"/>
  <c r="BH137" i="2" s="1"/>
  <c r="BB101" i="2"/>
  <c r="BC100" i="2" s="1"/>
  <c r="G112" i="8" l="1"/>
  <c r="L111" i="7"/>
  <c r="S111" i="8" s="1"/>
  <c r="G112" i="7"/>
  <c r="K111" i="7"/>
  <c r="R111" i="8" s="1"/>
  <c r="J111" i="7"/>
  <c r="Q111" i="8" s="1"/>
  <c r="I111" i="7"/>
  <c r="P111" i="8" s="1"/>
  <c r="M112" i="7"/>
  <c r="T112" i="8" s="1"/>
  <c r="BM106" i="6"/>
  <c r="BM110" i="6" s="1"/>
  <c r="BM59" i="6"/>
  <c r="BM63" i="6" s="1"/>
  <c r="BM54" i="6"/>
  <c r="BN53" i="6" s="1"/>
  <c r="BM166" i="6"/>
  <c r="BF101" i="6"/>
  <c r="BG100" i="6" s="1"/>
  <c r="BF163" i="6"/>
  <c r="BR1" i="6"/>
  <c r="BN134" i="6"/>
  <c r="BN50" i="6"/>
  <c r="BN97" i="6"/>
  <c r="BO7" i="6"/>
  <c r="BO8" i="6" s="1"/>
  <c r="BN2" i="6"/>
  <c r="BM143" i="6"/>
  <c r="BM147" i="6" s="1"/>
  <c r="BM138" i="6"/>
  <c r="BN137" i="6" s="1"/>
  <c r="M102" i="3"/>
  <c r="M102" i="8" s="1"/>
  <c r="BG63" i="2"/>
  <c r="I103" i="3" s="1"/>
  <c r="I103" i="8" s="1"/>
  <c r="L103" i="3"/>
  <c r="L103" i="8" s="1"/>
  <c r="G112" i="3"/>
  <c r="BH59" i="2"/>
  <c r="BH166" i="2"/>
  <c r="BH106" i="2"/>
  <c r="BH110" i="2" s="1"/>
  <c r="J104" i="3" s="1"/>
  <c r="J104" i="8" s="1"/>
  <c r="BJ7" i="2"/>
  <c r="BJ8" i="2" s="1"/>
  <c r="BJ2" i="2" s="1"/>
  <c r="BI97" i="2"/>
  <c r="BI134" i="2"/>
  <c r="BI50" i="2"/>
  <c r="BH143" i="2"/>
  <c r="BH147" i="2" s="1"/>
  <c r="K104" i="3" s="1"/>
  <c r="K104" i="8" s="1"/>
  <c r="BC54" i="2"/>
  <c r="BD53" i="2" s="1"/>
  <c r="BC163" i="2"/>
  <c r="BH138" i="2"/>
  <c r="BI137" i="2" s="1"/>
  <c r="BC101" i="2"/>
  <c r="BD100" i="2" s="1"/>
  <c r="G113" i="8" l="1"/>
  <c r="K112" i="7"/>
  <c r="R112" i="8" s="1"/>
  <c r="G113" i="7"/>
  <c r="L112" i="7"/>
  <c r="S112" i="8" s="1"/>
  <c r="J112" i="7"/>
  <c r="Q112" i="8" s="1"/>
  <c r="I112" i="7"/>
  <c r="P112" i="8" s="1"/>
  <c r="M113" i="7"/>
  <c r="T113" i="8" s="1"/>
  <c r="BO134" i="6"/>
  <c r="BO97" i="6"/>
  <c r="BO50" i="6"/>
  <c r="BP7" i="6"/>
  <c r="BP8" i="6" s="1"/>
  <c r="BO2" i="6"/>
  <c r="BS1" i="6"/>
  <c r="BN106" i="6"/>
  <c r="BN110" i="6" s="1"/>
  <c r="BN59" i="6"/>
  <c r="BN63" i="6" s="1"/>
  <c r="BN54" i="6"/>
  <c r="BO53" i="6" s="1"/>
  <c r="BN166" i="6"/>
  <c r="BN143" i="6"/>
  <c r="BN147" i="6" s="1"/>
  <c r="BN138" i="6"/>
  <c r="BO137" i="6" s="1"/>
  <c r="BG163" i="6"/>
  <c r="BG101" i="6"/>
  <c r="BH100" i="6" s="1"/>
  <c r="M103" i="3"/>
  <c r="M103" i="8" s="1"/>
  <c r="BH63" i="2"/>
  <c r="I104" i="3" s="1"/>
  <c r="I104" i="8" s="1"/>
  <c r="L104" i="3"/>
  <c r="L104" i="8" s="1"/>
  <c r="G113" i="3"/>
  <c r="BI59" i="2"/>
  <c r="BI166" i="2"/>
  <c r="BI143" i="2"/>
  <c r="BI147" i="2" s="1"/>
  <c r="K105" i="3" s="1"/>
  <c r="K105" i="8" s="1"/>
  <c r="BJ97" i="2"/>
  <c r="BJ106" i="2" s="1"/>
  <c r="BJ110" i="2" s="1"/>
  <c r="J106" i="3" s="1"/>
  <c r="J106" i="8" s="1"/>
  <c r="BJ134" i="2"/>
  <c r="BJ143" i="2" s="1"/>
  <c r="BJ147" i="2" s="1"/>
  <c r="K106" i="3" s="1"/>
  <c r="K106" i="8" s="1"/>
  <c r="BJ50" i="2"/>
  <c r="BK7" i="2"/>
  <c r="BK8" i="2" s="1"/>
  <c r="BK2" i="2" s="1"/>
  <c r="BI106" i="2"/>
  <c r="BI110" i="2" s="1"/>
  <c r="J105" i="3" s="1"/>
  <c r="J105" i="8" s="1"/>
  <c r="BD54" i="2"/>
  <c r="BE53" i="2" s="1"/>
  <c r="BD163" i="2"/>
  <c r="BI138" i="2"/>
  <c r="BJ137" i="2" s="1"/>
  <c r="BD101" i="2"/>
  <c r="BE100" i="2" s="1"/>
  <c r="G114" i="8" l="1"/>
  <c r="J113" i="7"/>
  <c r="Q113" i="8" s="1"/>
  <c r="G114" i="7"/>
  <c r="I113" i="7"/>
  <c r="P113" i="8" s="1"/>
  <c r="L113" i="7"/>
  <c r="S113" i="8" s="1"/>
  <c r="K113" i="7"/>
  <c r="R113" i="8" s="1"/>
  <c r="M114" i="7"/>
  <c r="T114" i="8" s="1"/>
  <c r="BT1" i="6"/>
  <c r="BO59" i="6"/>
  <c r="BO63" i="6" s="1"/>
  <c r="BO54" i="6"/>
  <c r="BP53" i="6" s="1"/>
  <c r="BO166" i="6"/>
  <c r="BO106" i="6"/>
  <c r="BO110" i="6" s="1"/>
  <c r="BH163" i="6"/>
  <c r="BH101" i="6"/>
  <c r="BI100" i="6" s="1"/>
  <c r="BP134" i="6"/>
  <c r="BP97" i="6"/>
  <c r="BQ7" i="6"/>
  <c r="BQ8" i="6" s="1"/>
  <c r="BP2" i="6"/>
  <c r="BP50" i="6"/>
  <c r="BO143" i="6"/>
  <c r="BO147" i="6"/>
  <c r="BO138" i="6"/>
  <c r="BP137" i="6" s="1"/>
  <c r="M104" i="3"/>
  <c r="M104" i="8" s="1"/>
  <c r="BI63" i="2"/>
  <c r="I105" i="3" s="1"/>
  <c r="I105" i="8" s="1"/>
  <c r="L105" i="3"/>
  <c r="L105" i="8" s="1"/>
  <c r="G114" i="3"/>
  <c r="BK134" i="2"/>
  <c r="BK143" i="2" s="1"/>
  <c r="BK147" i="2" s="1"/>
  <c r="K107" i="3" s="1"/>
  <c r="K107" i="8" s="1"/>
  <c r="BK97" i="2"/>
  <c r="BL7" i="2"/>
  <c r="BL8" i="2" s="1"/>
  <c r="BL2" i="2" s="1"/>
  <c r="BK50" i="2"/>
  <c r="BJ166" i="2"/>
  <c r="BJ59" i="2"/>
  <c r="BE54" i="2"/>
  <c r="BF53" i="2" s="1"/>
  <c r="BE163" i="2"/>
  <c r="BJ138" i="2"/>
  <c r="BK137" i="2" s="1"/>
  <c r="BE101" i="2"/>
  <c r="BF100" i="2" s="1"/>
  <c r="G115" i="8" l="1"/>
  <c r="G115" i="7"/>
  <c r="I114" i="7"/>
  <c r="P114" i="8" s="1"/>
  <c r="K114" i="7"/>
  <c r="R114" i="8" s="1"/>
  <c r="J114" i="7"/>
  <c r="Q114" i="8" s="1"/>
  <c r="L114" i="7"/>
  <c r="S114" i="8" s="1"/>
  <c r="M115" i="7"/>
  <c r="T115" i="8" s="1"/>
  <c r="BP106" i="6"/>
  <c r="BP110" i="6" s="1"/>
  <c r="BU1" i="6"/>
  <c r="BI163" i="6"/>
  <c r="BI101" i="6"/>
  <c r="BJ100" i="6" s="1"/>
  <c r="BQ134" i="6"/>
  <c r="BQ97" i="6"/>
  <c r="BQ50" i="6"/>
  <c r="BR7" i="6"/>
  <c r="BR8" i="6" s="1"/>
  <c r="BQ2" i="6"/>
  <c r="BP59" i="6"/>
  <c r="BP63" i="6" s="1"/>
  <c r="BP54" i="6"/>
  <c r="BQ53" i="6" s="1"/>
  <c r="BP166" i="6"/>
  <c r="BP143" i="6"/>
  <c r="BP147" i="6" s="1"/>
  <c r="BP138" i="6"/>
  <c r="BQ137" i="6" s="1"/>
  <c r="M105" i="3"/>
  <c r="M105" i="8" s="1"/>
  <c r="BJ63" i="2"/>
  <c r="I106" i="3" s="1"/>
  <c r="I106" i="8" s="1"/>
  <c r="L106" i="3"/>
  <c r="L106" i="8" s="1"/>
  <c r="G115" i="3"/>
  <c r="BK59" i="2"/>
  <c r="BK166" i="2"/>
  <c r="BL134" i="2"/>
  <c r="BL143" i="2" s="1"/>
  <c r="BL147" i="2" s="1"/>
  <c r="K108" i="3" s="1"/>
  <c r="K108" i="8" s="1"/>
  <c r="BM7" i="2"/>
  <c r="BM8" i="2" s="1"/>
  <c r="BM2" i="2" s="1"/>
  <c r="BL50" i="2"/>
  <c r="BL97" i="2"/>
  <c r="BL106" i="2" s="1"/>
  <c r="BL110" i="2" s="1"/>
  <c r="J108" i="3" s="1"/>
  <c r="J108" i="8" s="1"/>
  <c r="BK106" i="2"/>
  <c r="BK110" i="2" s="1"/>
  <c r="J107" i="3" s="1"/>
  <c r="J107" i="8" s="1"/>
  <c r="BF54" i="2"/>
  <c r="BG53" i="2" s="1"/>
  <c r="BF163" i="2"/>
  <c r="BK138" i="2"/>
  <c r="BL137" i="2" s="1"/>
  <c r="BF101" i="2"/>
  <c r="BG100" i="2" s="1"/>
  <c r="G116" i="8" l="1"/>
  <c r="L115" i="7"/>
  <c r="S115" i="8" s="1"/>
  <c r="I115" i="7"/>
  <c r="P115" i="8" s="1"/>
  <c r="G116" i="7"/>
  <c r="M116" i="7" s="1"/>
  <c r="T116" i="8" s="1"/>
  <c r="K115" i="7"/>
  <c r="R115" i="8" s="1"/>
  <c r="J115" i="7"/>
  <c r="Q115" i="8" s="1"/>
  <c r="BJ163" i="6"/>
  <c r="BJ101" i="6"/>
  <c r="BK100" i="6" s="1"/>
  <c r="BQ54" i="6"/>
  <c r="BR53" i="6" s="1"/>
  <c r="BQ59" i="6"/>
  <c r="BQ63" i="6" s="1"/>
  <c r="BQ166" i="6"/>
  <c r="BQ143" i="6"/>
  <c r="BQ147" i="6" s="1"/>
  <c r="BQ138" i="6"/>
  <c r="BR137" i="6" s="1"/>
  <c r="BR134" i="6"/>
  <c r="BR97" i="6"/>
  <c r="BR50" i="6"/>
  <c r="BR2" i="6"/>
  <c r="BS7" i="6"/>
  <c r="BS8" i="6" s="1"/>
  <c r="BQ106" i="6"/>
  <c r="BQ110" i="6" s="1"/>
  <c r="BV1" i="6"/>
  <c r="M106" i="3"/>
  <c r="M106" i="8" s="1"/>
  <c r="BK63" i="2"/>
  <c r="I107" i="3" s="1"/>
  <c r="I107" i="8" s="1"/>
  <c r="L107" i="3"/>
  <c r="L107" i="8" s="1"/>
  <c r="G116" i="3"/>
  <c r="BL59" i="2"/>
  <c r="BL166" i="2"/>
  <c r="BM50" i="2"/>
  <c r="BN7" i="2"/>
  <c r="BN8" i="2" s="1"/>
  <c r="BN2" i="2" s="1"/>
  <c r="BM134" i="2"/>
  <c r="BM143" i="2" s="1"/>
  <c r="BM147" i="2" s="1"/>
  <c r="K109" i="3" s="1"/>
  <c r="K109" i="8" s="1"/>
  <c r="BM97" i="2"/>
  <c r="BM106" i="2" s="1"/>
  <c r="BM110" i="2" s="1"/>
  <c r="J109" i="3" s="1"/>
  <c r="J109" i="8" s="1"/>
  <c r="BG54" i="2"/>
  <c r="BH53" i="2" s="1"/>
  <c r="BG163" i="2"/>
  <c r="BL138" i="2"/>
  <c r="BM137" i="2" s="1"/>
  <c r="BG101" i="2"/>
  <c r="BH100" i="2" s="1"/>
  <c r="G117" i="8" l="1"/>
  <c r="K116" i="7"/>
  <c r="R116" i="8" s="1"/>
  <c r="I116" i="7"/>
  <c r="P116" i="8" s="1"/>
  <c r="G117" i="7"/>
  <c r="M117" i="7" s="1"/>
  <c r="T117" i="8" s="1"/>
  <c r="L116" i="7"/>
  <c r="S116" i="8" s="1"/>
  <c r="J116" i="7"/>
  <c r="Q116" i="8" s="1"/>
  <c r="BR106" i="6"/>
  <c r="BR110" i="6" s="1"/>
  <c r="BS97" i="6"/>
  <c r="BS134" i="6"/>
  <c r="BS50" i="6"/>
  <c r="BT7" i="6"/>
  <c r="BT8" i="6" s="1"/>
  <c r="BS2" i="6"/>
  <c r="BR143" i="6"/>
  <c r="BR147" i="6" s="1"/>
  <c r="BR138" i="6"/>
  <c r="BS137" i="6" s="1"/>
  <c r="BW1" i="6"/>
  <c r="BK101" i="6"/>
  <c r="BL100" i="6" s="1"/>
  <c r="BK163" i="6"/>
  <c r="BR59" i="6"/>
  <c r="BR63" i="6" s="1"/>
  <c r="BR54" i="6"/>
  <c r="BS53" i="6" s="1"/>
  <c r="BR166" i="6"/>
  <c r="M107" i="3"/>
  <c r="M107" i="8" s="1"/>
  <c r="BL63" i="2"/>
  <c r="I108" i="3" s="1"/>
  <c r="I108" i="8" s="1"/>
  <c r="L108" i="3"/>
  <c r="L108" i="8" s="1"/>
  <c r="G117" i="3"/>
  <c r="BN50" i="2"/>
  <c r="BO7" i="2"/>
  <c r="BO8" i="2" s="1"/>
  <c r="BO2" i="2" s="1"/>
  <c r="BN134" i="2"/>
  <c r="BN143" i="2" s="1"/>
  <c r="BN147" i="2" s="1"/>
  <c r="K110" i="3" s="1"/>
  <c r="K110" i="8" s="1"/>
  <c r="BN97" i="2"/>
  <c r="BN106" i="2" s="1"/>
  <c r="BN110" i="2" s="1"/>
  <c r="J110" i="3" s="1"/>
  <c r="J110" i="8" s="1"/>
  <c r="BM59" i="2"/>
  <c r="BM166" i="2"/>
  <c r="BH54" i="2"/>
  <c r="BI53" i="2" s="1"/>
  <c r="BH163" i="2"/>
  <c r="BM138" i="2"/>
  <c r="BN137" i="2" s="1"/>
  <c r="BH101" i="2"/>
  <c r="BI100" i="2" s="1"/>
  <c r="G118" i="8" l="1"/>
  <c r="J117" i="7"/>
  <c r="Q117" i="8" s="1"/>
  <c r="I117" i="7"/>
  <c r="P117" i="8" s="1"/>
  <c r="K117" i="7"/>
  <c r="R117" i="8" s="1"/>
  <c r="G118" i="7"/>
  <c r="L117" i="7"/>
  <c r="S117" i="8" s="1"/>
  <c r="BT134" i="6"/>
  <c r="BT97" i="6"/>
  <c r="BT2" i="6"/>
  <c r="BU7" i="6"/>
  <c r="BU8" i="6" s="1"/>
  <c r="BT50" i="6"/>
  <c r="BS106" i="6"/>
  <c r="BS110" i="6" s="1"/>
  <c r="BL101" i="6"/>
  <c r="BM100" i="6" s="1"/>
  <c r="BL163" i="6"/>
  <c r="BS59" i="6"/>
  <c r="BS63" i="6" s="1"/>
  <c r="BS54" i="6"/>
  <c r="BT53" i="6" s="1"/>
  <c r="BS166" i="6"/>
  <c r="BX1" i="6"/>
  <c r="BS143" i="6"/>
  <c r="BS147" i="6" s="1"/>
  <c r="BS138" i="6"/>
  <c r="BT137" i="6" s="1"/>
  <c r="M108" i="3"/>
  <c r="M108" i="8" s="1"/>
  <c r="BM63" i="2"/>
  <c r="I109" i="3" s="1"/>
  <c r="I109" i="8" s="1"/>
  <c r="L109" i="3"/>
  <c r="L109" i="8" s="1"/>
  <c r="G118" i="3"/>
  <c r="BN166" i="2"/>
  <c r="BN59" i="2"/>
  <c r="BO97" i="2"/>
  <c r="BO134" i="2"/>
  <c r="BP7" i="2"/>
  <c r="BP8" i="2" s="1"/>
  <c r="BP2" i="2" s="1"/>
  <c r="BO50" i="2"/>
  <c r="BI54" i="2"/>
  <c r="BJ53" i="2" s="1"/>
  <c r="BI163" i="2"/>
  <c r="BN138" i="2"/>
  <c r="BO137" i="2" s="1"/>
  <c r="BI101" i="2"/>
  <c r="BJ100" i="2" s="1"/>
  <c r="G119" i="8" l="1"/>
  <c r="G119" i="7"/>
  <c r="I118" i="7"/>
  <c r="P118" i="8" s="1"/>
  <c r="J118" i="7"/>
  <c r="Q118" i="8" s="1"/>
  <c r="L118" i="7"/>
  <c r="S118" i="8" s="1"/>
  <c r="K118" i="7"/>
  <c r="R118" i="8" s="1"/>
  <c r="M118" i="7"/>
  <c r="T118" i="8" s="1"/>
  <c r="M119" i="7"/>
  <c r="T119" i="8" s="1"/>
  <c r="BU134" i="6"/>
  <c r="BU97" i="6"/>
  <c r="BU50" i="6"/>
  <c r="BV7" i="6"/>
  <c r="BV8" i="6" s="1"/>
  <c r="BU2" i="6"/>
  <c r="BM163" i="6"/>
  <c r="BM101" i="6"/>
  <c r="BN100" i="6" s="1"/>
  <c r="BT106" i="6"/>
  <c r="BT110" i="6" s="1"/>
  <c r="BY1" i="6"/>
  <c r="BT54" i="6"/>
  <c r="BU53" i="6" s="1"/>
  <c r="BT59" i="6"/>
  <c r="BT63" i="6" s="1"/>
  <c r="BT166" i="6"/>
  <c r="BT138" i="6"/>
  <c r="BU137" i="6" s="1"/>
  <c r="BT143" i="6"/>
  <c r="BT147" i="6" s="1"/>
  <c r="M109" i="3"/>
  <c r="M109" i="8" s="1"/>
  <c r="BN63" i="2"/>
  <c r="I110" i="3" s="1"/>
  <c r="I110" i="8" s="1"/>
  <c r="L110" i="3"/>
  <c r="L110" i="8" s="1"/>
  <c r="G119" i="3"/>
  <c r="BO106" i="2"/>
  <c r="BO110" i="2" s="1"/>
  <c r="J111" i="3" s="1"/>
  <c r="J111" i="8" s="1"/>
  <c r="BP134" i="2"/>
  <c r="BQ7" i="2"/>
  <c r="BQ8" i="2" s="1"/>
  <c r="BQ2" i="2" s="1"/>
  <c r="BP97" i="2"/>
  <c r="BP50" i="2"/>
  <c r="BO143" i="2"/>
  <c r="BO147" i="2" s="1"/>
  <c r="K111" i="3" s="1"/>
  <c r="K111" i="8" s="1"/>
  <c r="BO59" i="2"/>
  <c r="BO166" i="2"/>
  <c r="BJ54" i="2"/>
  <c r="BK53" i="2" s="1"/>
  <c r="BJ163" i="2"/>
  <c r="BO138" i="2"/>
  <c r="BP137" i="2" s="1"/>
  <c r="BJ101" i="2"/>
  <c r="BK100" i="2" s="1"/>
  <c r="G120" i="8" l="1"/>
  <c r="L119" i="7"/>
  <c r="S119" i="8" s="1"/>
  <c r="J119" i="7"/>
  <c r="Q119" i="8" s="1"/>
  <c r="G120" i="7"/>
  <c r="M120" i="7" s="1"/>
  <c r="T120" i="8" s="1"/>
  <c r="K119" i="7"/>
  <c r="R119" i="8" s="1"/>
  <c r="I119" i="7"/>
  <c r="P119" i="8" s="1"/>
  <c r="BZ1" i="6"/>
  <c r="BN101" i="6"/>
  <c r="BO100" i="6" s="1"/>
  <c r="BN163" i="6"/>
  <c r="BU59" i="6"/>
  <c r="BU63" i="6" s="1"/>
  <c r="BU54" i="6"/>
  <c r="BV53" i="6" s="1"/>
  <c r="BU166" i="6"/>
  <c r="BV97" i="6"/>
  <c r="BV50" i="6"/>
  <c r="BV134" i="6"/>
  <c r="BW7" i="6"/>
  <c r="BW8" i="6" s="1"/>
  <c r="BV2" i="6"/>
  <c r="BU106" i="6"/>
  <c r="BU110" i="6" s="1"/>
  <c r="BU143" i="6"/>
  <c r="BU147" i="6" s="1"/>
  <c r="BU138" i="6"/>
  <c r="BV137" i="6" s="1"/>
  <c r="BO63" i="2"/>
  <c r="I111" i="3" s="1"/>
  <c r="I111" i="8" s="1"/>
  <c r="L111" i="3"/>
  <c r="L111" i="8" s="1"/>
  <c r="M110" i="3"/>
  <c r="M110" i="8" s="1"/>
  <c r="G120" i="3"/>
  <c r="BP143" i="2"/>
  <c r="BP147" i="2" s="1"/>
  <c r="K112" i="3" s="1"/>
  <c r="K112" i="8" s="1"/>
  <c r="BP106" i="2"/>
  <c r="BP110" i="2" s="1"/>
  <c r="J112" i="3" s="1"/>
  <c r="J112" i="8" s="1"/>
  <c r="BR7" i="2"/>
  <c r="BR8" i="2" s="1"/>
  <c r="BR2" i="2" s="1"/>
  <c r="BQ97" i="2"/>
  <c r="BQ50" i="2"/>
  <c r="BQ134" i="2"/>
  <c r="BP59" i="2"/>
  <c r="BP166" i="2"/>
  <c r="BK54" i="2"/>
  <c r="BL53" i="2" s="1"/>
  <c r="BK163" i="2"/>
  <c r="BP138" i="2"/>
  <c r="BQ137" i="2" s="1"/>
  <c r="BK101" i="2"/>
  <c r="BL100" i="2" s="1"/>
  <c r="G121" i="8" l="1"/>
  <c r="K120" i="7"/>
  <c r="R120" i="8" s="1"/>
  <c r="J120" i="7"/>
  <c r="Q120" i="8" s="1"/>
  <c r="I120" i="7"/>
  <c r="P120" i="8" s="1"/>
  <c r="G121" i="7"/>
  <c r="L120" i="7"/>
  <c r="S120" i="8" s="1"/>
  <c r="BO101" i="6"/>
  <c r="BP100" i="6" s="1"/>
  <c r="BO163" i="6"/>
  <c r="BV59" i="6"/>
  <c r="BV63" i="6" s="1"/>
  <c r="BV54" i="6"/>
  <c r="BW53" i="6" s="1"/>
  <c r="BV166" i="6"/>
  <c r="BV143" i="6"/>
  <c r="BV147" i="6" s="1"/>
  <c r="BV138" i="6"/>
  <c r="BW137" i="6" s="1"/>
  <c r="BV106" i="6"/>
  <c r="BV110" i="6" s="1"/>
  <c r="CA1" i="6"/>
  <c r="BW134" i="6"/>
  <c r="BW97" i="6"/>
  <c r="BW50" i="6"/>
  <c r="BX7" i="6"/>
  <c r="BX8" i="6" s="1"/>
  <c r="BW2" i="6"/>
  <c r="BP63" i="2"/>
  <c r="I112" i="3" s="1"/>
  <c r="I112" i="8" s="1"/>
  <c r="L112" i="3"/>
  <c r="L112" i="8" s="1"/>
  <c r="M111" i="3"/>
  <c r="M111" i="8" s="1"/>
  <c r="G121" i="3"/>
  <c r="BQ143" i="2"/>
  <c r="BQ147" i="2" s="1"/>
  <c r="K113" i="3" s="1"/>
  <c r="K113" i="8" s="1"/>
  <c r="BQ59" i="2"/>
  <c r="BQ166" i="2"/>
  <c r="BS7" i="2"/>
  <c r="BS8" i="2" s="1"/>
  <c r="BS2" i="2" s="1"/>
  <c r="BR134" i="2"/>
  <c r="BR97" i="2"/>
  <c r="BR50" i="2"/>
  <c r="BQ106" i="2"/>
  <c r="BQ110" i="2" s="1"/>
  <c r="J113" i="3" s="1"/>
  <c r="J113" i="8" s="1"/>
  <c r="BL54" i="2"/>
  <c r="BM53" i="2" s="1"/>
  <c r="BL163" i="2"/>
  <c r="BQ138" i="2"/>
  <c r="BR137" i="2" s="1"/>
  <c r="BL101" i="2"/>
  <c r="BM100" i="2" s="1"/>
  <c r="G122" i="8" l="1"/>
  <c r="J121" i="7"/>
  <c r="Q121" i="8" s="1"/>
  <c r="K121" i="7"/>
  <c r="R121" i="8" s="1"/>
  <c r="L121" i="7"/>
  <c r="S121" i="8" s="1"/>
  <c r="I121" i="7"/>
  <c r="P121" i="8" s="1"/>
  <c r="G122" i="7"/>
  <c r="M122" i="7" s="1"/>
  <c r="T122" i="8" s="1"/>
  <c r="M121" i="7"/>
  <c r="T121" i="8" s="1"/>
  <c r="BW143" i="6"/>
  <c r="BW147" i="6" s="1"/>
  <c r="BW138" i="6"/>
  <c r="BX137" i="6" s="1"/>
  <c r="BX134" i="6"/>
  <c r="BX2" i="6"/>
  <c r="BX97" i="6"/>
  <c r="BY7" i="6"/>
  <c r="BY8" i="6" s="1"/>
  <c r="BX50" i="6"/>
  <c r="CB1" i="6"/>
  <c r="BW59" i="6"/>
  <c r="BW63" i="6" s="1"/>
  <c r="BW54" i="6"/>
  <c r="BX53" i="6" s="1"/>
  <c r="BW166" i="6"/>
  <c r="BP101" i="6"/>
  <c r="BQ100" i="6" s="1"/>
  <c r="BP163" i="6"/>
  <c r="BW106" i="6"/>
  <c r="BW110" i="6" s="1"/>
  <c r="M112" i="3"/>
  <c r="M112" i="8" s="1"/>
  <c r="BQ63" i="2"/>
  <c r="I113" i="3" s="1"/>
  <c r="I113" i="8" s="1"/>
  <c r="L113" i="3"/>
  <c r="L113" i="8" s="1"/>
  <c r="G122" i="3"/>
  <c r="BS50" i="2"/>
  <c r="BT7" i="2"/>
  <c r="BT8" i="2" s="1"/>
  <c r="BT2" i="2" s="1"/>
  <c r="BS134" i="2"/>
  <c r="BS97" i="2"/>
  <c r="BR106" i="2"/>
  <c r="BR110" i="2" s="1"/>
  <c r="J114" i="3" s="1"/>
  <c r="J114" i="8" s="1"/>
  <c r="BR59" i="2"/>
  <c r="BR166" i="2"/>
  <c r="BR143" i="2"/>
  <c r="BR147" i="2" s="1"/>
  <c r="K114" i="3" s="1"/>
  <c r="K114" i="8" s="1"/>
  <c r="BM54" i="2"/>
  <c r="BN53" i="2" s="1"/>
  <c r="BM163" i="2"/>
  <c r="BR138" i="2"/>
  <c r="BS137" i="2" s="1"/>
  <c r="BM101" i="2"/>
  <c r="BN100" i="2" s="1"/>
  <c r="G123" i="8" l="1"/>
  <c r="G123" i="7"/>
  <c r="I122" i="7"/>
  <c r="P122" i="8" s="1"/>
  <c r="K122" i="7"/>
  <c r="R122" i="8" s="1"/>
  <c r="L122" i="7"/>
  <c r="S122" i="8" s="1"/>
  <c r="J122" i="7"/>
  <c r="Q122" i="8" s="1"/>
  <c r="M123" i="7"/>
  <c r="T123" i="8" s="1"/>
  <c r="BQ101" i="6"/>
  <c r="BR100" i="6" s="1"/>
  <c r="BQ163" i="6"/>
  <c r="BX54" i="6"/>
  <c r="BY53" i="6" s="1"/>
  <c r="BX59" i="6"/>
  <c r="BX63" i="6" s="1"/>
  <c r="BX166" i="6"/>
  <c r="BY134" i="6"/>
  <c r="BY97" i="6"/>
  <c r="BZ7" i="6"/>
  <c r="BZ8" i="6" s="1"/>
  <c r="BY50" i="6"/>
  <c r="BY2" i="6"/>
  <c r="BX143" i="6"/>
  <c r="BX147" i="6" s="1"/>
  <c r="BX138" i="6"/>
  <c r="BY137" i="6" s="1"/>
  <c r="CC1" i="6"/>
  <c r="BX106" i="6"/>
  <c r="BX110" i="6" s="1"/>
  <c r="M113" i="3"/>
  <c r="M113" i="8" s="1"/>
  <c r="BR63" i="2"/>
  <c r="I114" i="3" s="1"/>
  <c r="I114" i="8" s="1"/>
  <c r="L114" i="3"/>
  <c r="L114" i="8" s="1"/>
  <c r="G123" i="3"/>
  <c r="BS59" i="2"/>
  <c r="BS166" i="2"/>
  <c r="BS106" i="2"/>
  <c r="BS110" i="2" s="1"/>
  <c r="J115" i="3" s="1"/>
  <c r="J115" i="8" s="1"/>
  <c r="BS143" i="2"/>
  <c r="BS147" i="2" s="1"/>
  <c r="K115" i="3" s="1"/>
  <c r="K115" i="8" s="1"/>
  <c r="BT134" i="2"/>
  <c r="BT143" i="2" s="1"/>
  <c r="BT147" i="2" s="1"/>
  <c r="K116" i="3" s="1"/>
  <c r="K116" i="8" s="1"/>
  <c r="BT50" i="2"/>
  <c r="BU7" i="2"/>
  <c r="BU8" i="2" s="1"/>
  <c r="BU2" i="2" s="1"/>
  <c r="BT97" i="2"/>
  <c r="BT106" i="2" s="1"/>
  <c r="BT110" i="2" s="1"/>
  <c r="J116" i="3" s="1"/>
  <c r="J116" i="8" s="1"/>
  <c r="BN163" i="2"/>
  <c r="BN54" i="2"/>
  <c r="BO53" i="2" s="1"/>
  <c r="BS138" i="2"/>
  <c r="BT137" i="2" s="1"/>
  <c r="BN101" i="2"/>
  <c r="BO100" i="2" s="1"/>
  <c r="G124" i="8" l="1"/>
  <c r="L123" i="7"/>
  <c r="S123" i="8" s="1"/>
  <c r="K123" i="7"/>
  <c r="R123" i="8" s="1"/>
  <c r="I123" i="7"/>
  <c r="P123" i="8" s="1"/>
  <c r="G124" i="7"/>
  <c r="J123" i="7"/>
  <c r="Q123" i="8" s="1"/>
  <c r="BY106" i="6"/>
  <c r="BY110" i="6" s="1"/>
  <c r="BY143" i="6"/>
  <c r="BY147" i="6" s="1"/>
  <c r="BY138" i="6"/>
  <c r="BZ137" i="6" s="1"/>
  <c r="BY54" i="6"/>
  <c r="BZ53" i="6" s="1"/>
  <c r="BY59" i="6"/>
  <c r="BY63" i="6" s="1"/>
  <c r="BY166" i="6"/>
  <c r="CD1" i="6"/>
  <c r="BZ134" i="6"/>
  <c r="BZ97" i="6"/>
  <c r="BZ50" i="6"/>
  <c r="BZ2" i="6"/>
  <c r="CA7" i="6"/>
  <c r="CA8" i="6" s="1"/>
  <c r="BR163" i="6"/>
  <c r="BR101" i="6"/>
  <c r="BS100" i="6" s="1"/>
  <c r="M114" i="3"/>
  <c r="M114" i="8" s="1"/>
  <c r="BS63" i="2"/>
  <c r="I115" i="3" s="1"/>
  <c r="I115" i="8" s="1"/>
  <c r="L115" i="3"/>
  <c r="L115" i="8" s="1"/>
  <c r="G124" i="3"/>
  <c r="BU97" i="2"/>
  <c r="BU50" i="2"/>
  <c r="BU134" i="2"/>
  <c r="BV7" i="2"/>
  <c r="BV8" i="2" s="1"/>
  <c r="BV2" i="2" s="1"/>
  <c r="BT59" i="2"/>
  <c r="BT166" i="2"/>
  <c r="BO163" i="2"/>
  <c r="BO54" i="2"/>
  <c r="BP53" i="2" s="1"/>
  <c r="BT138" i="2"/>
  <c r="BU137" i="2" s="1"/>
  <c r="BO101" i="2"/>
  <c r="BP100" i="2" s="1"/>
  <c r="G125" i="8" l="1"/>
  <c r="K124" i="7"/>
  <c r="R124" i="8" s="1"/>
  <c r="L124" i="7"/>
  <c r="S124" i="8" s="1"/>
  <c r="J124" i="7"/>
  <c r="Q124" i="8" s="1"/>
  <c r="I124" i="7"/>
  <c r="P124" i="8" s="1"/>
  <c r="G125" i="7"/>
  <c r="M124" i="7"/>
  <c r="T124" i="8" s="1"/>
  <c r="M125" i="7"/>
  <c r="T125" i="8" s="1"/>
  <c r="BS163" i="6"/>
  <c r="BS101" i="6"/>
  <c r="BT100" i="6" s="1"/>
  <c r="BZ59" i="6"/>
  <c r="BZ63" i="6" s="1"/>
  <c r="BZ54" i="6"/>
  <c r="CA53" i="6" s="1"/>
  <c r="BZ166" i="6"/>
  <c r="BZ106" i="6"/>
  <c r="BZ110" i="6"/>
  <c r="CA97" i="6"/>
  <c r="CA134" i="6"/>
  <c r="CA50" i="6"/>
  <c r="CB7" i="6"/>
  <c r="CB8" i="6" s="1"/>
  <c r="CA2" i="6"/>
  <c r="BZ143" i="6"/>
  <c r="BZ147" i="6" s="1"/>
  <c r="BZ138" i="6"/>
  <c r="CA137" i="6" s="1"/>
  <c r="CE1" i="6"/>
  <c r="M115" i="3"/>
  <c r="M115" i="8" s="1"/>
  <c r="BT63" i="2"/>
  <c r="I116" i="3" s="1"/>
  <c r="I116" i="8" s="1"/>
  <c r="L116" i="3"/>
  <c r="L116" i="8" s="1"/>
  <c r="G125" i="3"/>
  <c r="BW7" i="2"/>
  <c r="BW8" i="2" s="1"/>
  <c r="BW2" i="2" s="1"/>
  <c r="BV134" i="2"/>
  <c r="BV97" i="2"/>
  <c r="BV50" i="2"/>
  <c r="BU143" i="2"/>
  <c r="BU147" i="2" s="1"/>
  <c r="K117" i="3" s="1"/>
  <c r="K117" i="8" s="1"/>
  <c r="BU106" i="2"/>
  <c r="BU110" i="2" s="1"/>
  <c r="J117" i="3" s="1"/>
  <c r="J117" i="8" s="1"/>
  <c r="BU59" i="2"/>
  <c r="BU166" i="2"/>
  <c r="BP163" i="2"/>
  <c r="BP54" i="2"/>
  <c r="BQ53" i="2" s="1"/>
  <c r="BU138" i="2"/>
  <c r="BV137" i="2" s="1"/>
  <c r="BP101" i="2"/>
  <c r="BQ100" i="2" s="1"/>
  <c r="G126" i="8" l="1"/>
  <c r="J125" i="7"/>
  <c r="Q125" i="8" s="1"/>
  <c r="L125" i="7"/>
  <c r="S125" i="8" s="1"/>
  <c r="G126" i="7"/>
  <c r="M126" i="7" s="1"/>
  <c r="T126" i="8" s="1"/>
  <c r="K125" i="7"/>
  <c r="R125" i="8" s="1"/>
  <c r="I125" i="7"/>
  <c r="P125" i="8" s="1"/>
  <c r="BT101" i="6"/>
  <c r="BU100" i="6" s="1"/>
  <c r="BT163" i="6"/>
  <c r="CA59" i="6"/>
  <c r="CA63" i="6" s="1"/>
  <c r="CA54" i="6"/>
  <c r="CB53" i="6" s="1"/>
  <c r="CA166" i="6"/>
  <c r="CF1" i="6"/>
  <c r="CA143" i="6"/>
  <c r="CA147" i="6" s="1"/>
  <c r="CA138" i="6"/>
  <c r="CB137" i="6" s="1"/>
  <c r="CA106" i="6"/>
  <c r="CA110" i="6" s="1"/>
  <c r="CB134" i="6"/>
  <c r="CB97" i="6"/>
  <c r="CB2" i="6"/>
  <c r="CB50" i="6"/>
  <c r="CC7" i="6"/>
  <c r="CC8" i="6" s="1"/>
  <c r="M116" i="3"/>
  <c r="M116" i="8" s="1"/>
  <c r="BU63" i="2"/>
  <c r="I117" i="3" s="1"/>
  <c r="I117" i="8" s="1"/>
  <c r="L117" i="3"/>
  <c r="L117" i="8" s="1"/>
  <c r="G126" i="3"/>
  <c r="BV59" i="2"/>
  <c r="BV166" i="2"/>
  <c r="BV106" i="2"/>
  <c r="BV110" i="2" s="1"/>
  <c r="J118" i="3" s="1"/>
  <c r="J118" i="8" s="1"/>
  <c r="BW50" i="2"/>
  <c r="BW97" i="2"/>
  <c r="BW106" i="2" s="1"/>
  <c r="BW110" i="2" s="1"/>
  <c r="J119" i="3" s="1"/>
  <c r="J119" i="8" s="1"/>
  <c r="BX7" i="2"/>
  <c r="BX8" i="2" s="1"/>
  <c r="BX2" i="2" s="1"/>
  <c r="BW134" i="2"/>
  <c r="BW143" i="2" s="1"/>
  <c r="BW147" i="2" s="1"/>
  <c r="K119" i="3" s="1"/>
  <c r="K119" i="8" s="1"/>
  <c r="BV143" i="2"/>
  <c r="BV147" i="2" s="1"/>
  <c r="K118" i="3" s="1"/>
  <c r="K118" i="8" s="1"/>
  <c r="BQ163" i="2"/>
  <c r="BQ54" i="2"/>
  <c r="BR53" i="2" s="1"/>
  <c r="BV138" i="2"/>
  <c r="BW137" i="2" s="1"/>
  <c r="BQ101" i="2"/>
  <c r="BR100" i="2" s="1"/>
  <c r="G127" i="8" l="1"/>
  <c r="G127" i="7"/>
  <c r="I126" i="7"/>
  <c r="P126" i="8" s="1"/>
  <c r="L126" i="7"/>
  <c r="S126" i="8" s="1"/>
  <c r="K126" i="7"/>
  <c r="R126" i="8" s="1"/>
  <c r="J126" i="7"/>
  <c r="Q126" i="8" s="1"/>
  <c r="M127" i="7"/>
  <c r="T127" i="8" s="1"/>
  <c r="CG1" i="6"/>
  <c r="CC134" i="6"/>
  <c r="CC97" i="6"/>
  <c r="CC50" i="6"/>
  <c r="CC2" i="6"/>
  <c r="CD7" i="6"/>
  <c r="CD8" i="6" s="1"/>
  <c r="CB143" i="6"/>
  <c r="CB147" i="6" s="1"/>
  <c r="CB138" i="6"/>
  <c r="CC137" i="6" s="1"/>
  <c r="CB106" i="6"/>
  <c r="CB110" i="6" s="1"/>
  <c r="CB59" i="6"/>
  <c r="CB63" i="6" s="1"/>
  <c r="CB54" i="6"/>
  <c r="CC53" i="6" s="1"/>
  <c r="CB166" i="6"/>
  <c r="BU101" i="6"/>
  <c r="BV100" i="6" s="1"/>
  <c r="BU163" i="6"/>
  <c r="M117" i="3"/>
  <c r="M117" i="8" s="1"/>
  <c r="BV63" i="2"/>
  <c r="I118" i="3" s="1"/>
  <c r="I118" i="8" s="1"/>
  <c r="L118" i="3"/>
  <c r="L118" i="8" s="1"/>
  <c r="G127" i="3"/>
  <c r="BW166" i="2"/>
  <c r="BW59" i="2"/>
  <c r="BX134" i="2"/>
  <c r="BX143" i="2" s="1"/>
  <c r="BX147" i="2" s="1"/>
  <c r="K120" i="3" s="1"/>
  <c r="K120" i="8" s="1"/>
  <c r="BX50" i="2"/>
  <c r="BY7" i="2"/>
  <c r="BY8" i="2" s="1"/>
  <c r="BY2" i="2" s="1"/>
  <c r="BX97" i="2"/>
  <c r="BX106" i="2" s="1"/>
  <c r="BX110" i="2" s="1"/>
  <c r="J120" i="3" s="1"/>
  <c r="J120" i="8" s="1"/>
  <c r="BR163" i="2"/>
  <c r="BR54" i="2"/>
  <c r="BS53" i="2" s="1"/>
  <c r="BW138" i="2"/>
  <c r="BX137" i="2" s="1"/>
  <c r="BR101" i="2"/>
  <c r="BS100" i="2" s="1"/>
  <c r="G128" i="8" l="1"/>
  <c r="L127" i="7"/>
  <c r="S127" i="8" s="1"/>
  <c r="G128" i="7"/>
  <c r="M128" i="7" s="1"/>
  <c r="T128" i="8" s="1"/>
  <c r="J127" i="7"/>
  <c r="Q127" i="8" s="1"/>
  <c r="I127" i="7"/>
  <c r="P127" i="8" s="1"/>
  <c r="K127" i="7"/>
  <c r="R127" i="8" s="1"/>
  <c r="BV163" i="6"/>
  <c r="BV101" i="6"/>
  <c r="BW100" i="6" s="1"/>
  <c r="CC143" i="6"/>
  <c r="CC147" i="6" s="1"/>
  <c r="CC138" i="6"/>
  <c r="CD137" i="6" s="1"/>
  <c r="CC106" i="6"/>
  <c r="CC110" i="6" s="1"/>
  <c r="CD134" i="6"/>
  <c r="CD97" i="6"/>
  <c r="CD50" i="6"/>
  <c r="CE7" i="6"/>
  <c r="CE8" i="6" s="1"/>
  <c r="CD2" i="6"/>
  <c r="CH1" i="6"/>
  <c r="CC59" i="6"/>
  <c r="CC63" i="6" s="1"/>
  <c r="CC54" i="6"/>
  <c r="CD53" i="6" s="1"/>
  <c r="CC166" i="6"/>
  <c r="M118" i="3"/>
  <c r="M118" i="8" s="1"/>
  <c r="BW63" i="2"/>
  <c r="I119" i="3" s="1"/>
  <c r="I119" i="8" s="1"/>
  <c r="L119" i="3"/>
  <c r="L119" i="8" s="1"/>
  <c r="G128" i="3"/>
  <c r="BZ7" i="2"/>
  <c r="BZ8" i="2" s="1"/>
  <c r="BZ2" i="2" s="1"/>
  <c r="BY97" i="2"/>
  <c r="BY106" i="2" s="1"/>
  <c r="BY110" i="2" s="1"/>
  <c r="J121" i="3" s="1"/>
  <c r="J121" i="8" s="1"/>
  <c r="BY50" i="2"/>
  <c r="BY134" i="2"/>
  <c r="BY143" i="2" s="1"/>
  <c r="BY147" i="2" s="1"/>
  <c r="K121" i="3" s="1"/>
  <c r="K121" i="8" s="1"/>
  <c r="BX59" i="2"/>
  <c r="BX166" i="2"/>
  <c r="BS163" i="2"/>
  <c r="BS54" i="2"/>
  <c r="BT53" i="2" s="1"/>
  <c r="BX138" i="2"/>
  <c r="BY137" i="2" s="1"/>
  <c r="BS101" i="2"/>
  <c r="BT100" i="2" s="1"/>
  <c r="G129" i="8" l="1"/>
  <c r="K128" i="7"/>
  <c r="R128" i="8" s="1"/>
  <c r="G129" i="7"/>
  <c r="L128" i="7"/>
  <c r="S128" i="8" s="1"/>
  <c r="J128" i="7"/>
  <c r="Q128" i="8" s="1"/>
  <c r="I128" i="7"/>
  <c r="P128" i="8" s="1"/>
  <c r="M129" i="7"/>
  <c r="T129" i="8" s="1"/>
  <c r="CD106" i="6"/>
  <c r="CD110" i="6" s="1"/>
  <c r="CD143" i="6"/>
  <c r="CD147" i="6" s="1"/>
  <c r="CD138" i="6"/>
  <c r="CE137" i="6" s="1"/>
  <c r="BW101" i="6"/>
  <c r="BX100" i="6" s="1"/>
  <c r="BW163" i="6"/>
  <c r="CI1" i="6"/>
  <c r="CD59" i="6"/>
  <c r="CD63" i="6" s="1"/>
  <c r="CD54" i="6"/>
  <c r="CE53" i="6" s="1"/>
  <c r="CD166" i="6"/>
  <c r="CE134" i="6"/>
  <c r="CE97" i="6"/>
  <c r="CE50" i="6"/>
  <c r="CF7" i="6"/>
  <c r="CF8" i="6" s="1"/>
  <c r="CE2" i="6"/>
  <c r="M119" i="3"/>
  <c r="M119" i="8" s="1"/>
  <c r="BX63" i="2"/>
  <c r="I120" i="3" s="1"/>
  <c r="I120" i="8" s="1"/>
  <c r="L120" i="3"/>
  <c r="L120" i="8" s="1"/>
  <c r="G129" i="3"/>
  <c r="BY59" i="2"/>
  <c r="BY166" i="2"/>
  <c r="CA7" i="2"/>
  <c r="CA8" i="2" s="1"/>
  <c r="CA2" i="2" s="1"/>
  <c r="BZ134" i="2"/>
  <c r="BZ143" i="2" s="1"/>
  <c r="BZ147" i="2" s="1"/>
  <c r="K122" i="3" s="1"/>
  <c r="K122" i="8" s="1"/>
  <c r="BZ97" i="2"/>
  <c r="BZ106" i="2" s="1"/>
  <c r="BZ110" i="2" s="1"/>
  <c r="J122" i="3" s="1"/>
  <c r="J122" i="8" s="1"/>
  <c r="BZ50" i="2"/>
  <c r="BT163" i="2"/>
  <c r="BT54" i="2"/>
  <c r="BU53" i="2" s="1"/>
  <c r="BY138" i="2"/>
  <c r="BZ137" i="2" s="1"/>
  <c r="BT101" i="2"/>
  <c r="BU100" i="2" s="1"/>
  <c r="G130" i="8" l="1"/>
  <c r="J129" i="7"/>
  <c r="Q129" i="8" s="1"/>
  <c r="G130" i="7"/>
  <c r="L129" i="7"/>
  <c r="S129" i="8" s="1"/>
  <c r="K129" i="7"/>
  <c r="R129" i="8" s="1"/>
  <c r="I129" i="7"/>
  <c r="P129" i="8" s="1"/>
  <c r="M130" i="7"/>
  <c r="T130" i="8" s="1"/>
  <c r="CF134" i="6"/>
  <c r="CF97" i="6"/>
  <c r="CF2" i="6"/>
  <c r="CG7" i="6"/>
  <c r="CG8" i="6" s="1"/>
  <c r="CF50" i="6"/>
  <c r="CJ1" i="6"/>
  <c r="CE143" i="6"/>
  <c r="CE147" i="6" s="1"/>
  <c r="CE138" i="6"/>
  <c r="CF137" i="6" s="1"/>
  <c r="BX163" i="6"/>
  <c r="BX101" i="6"/>
  <c r="BY100" i="6" s="1"/>
  <c r="CE59" i="6"/>
  <c r="CE63" i="6" s="1"/>
  <c r="CE54" i="6"/>
  <c r="CF53" i="6" s="1"/>
  <c r="CE166" i="6"/>
  <c r="CE106" i="6"/>
  <c r="CE110" i="6" s="1"/>
  <c r="M120" i="3"/>
  <c r="M120" i="8" s="1"/>
  <c r="BY63" i="2"/>
  <c r="I121" i="3" s="1"/>
  <c r="I121" i="8" s="1"/>
  <c r="L121" i="3"/>
  <c r="L121" i="8" s="1"/>
  <c r="G130" i="3"/>
  <c r="CA97" i="2"/>
  <c r="CA134" i="2"/>
  <c r="CA143" i="2" s="1"/>
  <c r="CA147" i="2" s="1"/>
  <c r="K123" i="3" s="1"/>
  <c r="K123" i="8" s="1"/>
  <c r="CA50" i="2"/>
  <c r="CB7" i="2"/>
  <c r="CB8" i="2" s="1"/>
  <c r="CB2" i="2" s="1"/>
  <c r="BZ59" i="2"/>
  <c r="BZ166" i="2"/>
  <c r="BU163" i="2"/>
  <c r="BU54" i="2"/>
  <c r="BV53" i="2" s="1"/>
  <c r="BZ138" i="2"/>
  <c r="CA137" i="2" s="1"/>
  <c r="BU101" i="2"/>
  <c r="BV100" i="2" s="1"/>
  <c r="G131" i="8" l="1"/>
  <c r="G131" i="7"/>
  <c r="I130" i="7"/>
  <c r="P130" i="8" s="1"/>
  <c r="J130" i="7"/>
  <c r="Q130" i="8" s="1"/>
  <c r="L130" i="7"/>
  <c r="S130" i="8" s="1"/>
  <c r="K130" i="7"/>
  <c r="R130" i="8" s="1"/>
  <c r="M131" i="7"/>
  <c r="T131" i="8" s="1"/>
  <c r="CK1" i="6"/>
  <c r="BY101" i="6"/>
  <c r="BZ100" i="6" s="1"/>
  <c r="BY163" i="6"/>
  <c r="CG134" i="6"/>
  <c r="CG97" i="6"/>
  <c r="CG50" i="6"/>
  <c r="CH7" i="6"/>
  <c r="CH8" i="6" s="1"/>
  <c r="CG2" i="6"/>
  <c r="CF106" i="6"/>
  <c r="CF110" i="6" s="1"/>
  <c r="CF54" i="6"/>
  <c r="CG53" i="6" s="1"/>
  <c r="CF59" i="6"/>
  <c r="CF63" i="6" s="1"/>
  <c r="CF166" i="6"/>
  <c r="CF143" i="6"/>
  <c r="CF147" i="6" s="1"/>
  <c r="CF138" i="6"/>
  <c r="CG137" i="6" s="1"/>
  <c r="M121" i="3"/>
  <c r="M121" i="8" s="1"/>
  <c r="BZ63" i="2"/>
  <c r="I122" i="3" s="1"/>
  <c r="I122" i="8" s="1"/>
  <c r="L122" i="3"/>
  <c r="L122" i="8" s="1"/>
  <c r="G131" i="3"/>
  <c r="CA106" i="2"/>
  <c r="CA110" i="2" s="1"/>
  <c r="J123" i="3" s="1"/>
  <c r="J123" i="8" s="1"/>
  <c r="CB50" i="2"/>
  <c r="CB134" i="2"/>
  <c r="CB143" i="2" s="1"/>
  <c r="CB147" i="2" s="1"/>
  <c r="K124" i="3" s="1"/>
  <c r="K124" i="8" s="1"/>
  <c r="CB97" i="2"/>
  <c r="CB106" i="2" s="1"/>
  <c r="CB110" i="2" s="1"/>
  <c r="J124" i="3" s="1"/>
  <c r="J124" i="8" s="1"/>
  <c r="CC7" i="2"/>
  <c r="CC8" i="2" s="1"/>
  <c r="CC2" i="2" s="1"/>
  <c r="CA166" i="2"/>
  <c r="CA59" i="2"/>
  <c r="BV163" i="2"/>
  <c r="BV54" i="2"/>
  <c r="BW53" i="2" s="1"/>
  <c r="CA138" i="2"/>
  <c r="CB137" i="2" s="1"/>
  <c r="BV101" i="2"/>
  <c r="BW100" i="2" s="1"/>
  <c r="G132" i="8" l="1"/>
  <c r="L131" i="7"/>
  <c r="S131" i="8" s="1"/>
  <c r="I131" i="7"/>
  <c r="P131" i="8" s="1"/>
  <c r="K131" i="7"/>
  <c r="R131" i="8" s="1"/>
  <c r="J131" i="7"/>
  <c r="Q131" i="8" s="1"/>
  <c r="G132" i="7"/>
  <c r="M132" i="7" s="1"/>
  <c r="T132" i="8" s="1"/>
  <c r="BZ101" i="6"/>
  <c r="CA100" i="6" s="1"/>
  <c r="BZ163" i="6"/>
  <c r="CG106" i="6"/>
  <c r="CG110" i="6" s="1"/>
  <c r="CL1" i="6"/>
  <c r="CG54" i="6"/>
  <c r="CH53" i="6" s="1"/>
  <c r="CG59" i="6"/>
  <c r="CG63" i="6" s="1"/>
  <c r="CG166" i="6"/>
  <c r="CG143" i="6"/>
  <c r="CG147" i="6" s="1"/>
  <c r="CG138" i="6"/>
  <c r="CH137" i="6" s="1"/>
  <c r="CH134" i="6"/>
  <c r="CH50" i="6"/>
  <c r="CH2" i="6"/>
  <c r="CH97" i="6"/>
  <c r="CI7" i="6"/>
  <c r="CI8" i="6" s="1"/>
  <c r="M122" i="3"/>
  <c r="M122" i="8" s="1"/>
  <c r="CA63" i="2"/>
  <c r="I123" i="3" s="1"/>
  <c r="I123" i="8" s="1"/>
  <c r="L123" i="3"/>
  <c r="L123" i="8" s="1"/>
  <c r="G132" i="3"/>
  <c r="CB166" i="2"/>
  <c r="CB59" i="2"/>
  <c r="CC97" i="2"/>
  <c r="CD7" i="2"/>
  <c r="CD8" i="2" s="1"/>
  <c r="CD2" i="2" s="1"/>
  <c r="CC50" i="2"/>
  <c r="CC134" i="2"/>
  <c r="BW163" i="2"/>
  <c r="BW54" i="2"/>
  <c r="BX53" i="2" s="1"/>
  <c r="CB138" i="2"/>
  <c r="CC137" i="2" s="1"/>
  <c r="BW101" i="2"/>
  <c r="BX100" i="2" s="1"/>
  <c r="G133" i="8" l="1"/>
  <c r="K132" i="7"/>
  <c r="R132" i="8" s="1"/>
  <c r="I132" i="7"/>
  <c r="P132" i="8" s="1"/>
  <c r="G133" i="7"/>
  <c r="M133" i="7" s="1"/>
  <c r="T133" i="8" s="1"/>
  <c r="L132" i="7"/>
  <c r="S132" i="8" s="1"/>
  <c r="J132" i="7"/>
  <c r="Q132" i="8" s="1"/>
  <c r="CH143" i="6"/>
  <c r="CH147" i="6" s="1"/>
  <c r="CH138" i="6"/>
  <c r="CI137" i="6" s="1"/>
  <c r="CM1" i="6"/>
  <c r="CH106" i="6"/>
  <c r="CH110" i="6" s="1"/>
  <c r="CI97" i="6"/>
  <c r="CI50" i="6"/>
  <c r="CJ7" i="6"/>
  <c r="CJ8" i="6" s="1"/>
  <c r="CI134" i="6"/>
  <c r="CI2" i="6"/>
  <c r="CH59" i="6"/>
  <c r="CH63" i="6" s="1"/>
  <c r="CH54" i="6"/>
  <c r="CI53" i="6" s="1"/>
  <c r="CH166" i="6"/>
  <c r="CA101" i="6"/>
  <c r="CB100" i="6" s="1"/>
  <c r="CA163" i="6"/>
  <c r="M123" i="3"/>
  <c r="M123" i="8" s="1"/>
  <c r="CB63" i="2"/>
  <c r="I124" i="3" s="1"/>
  <c r="I124" i="8" s="1"/>
  <c r="L124" i="3"/>
  <c r="L124" i="8" s="1"/>
  <c r="G133" i="3"/>
  <c r="CD97" i="2"/>
  <c r="CE7" i="2"/>
  <c r="CE8" i="2" s="1"/>
  <c r="CE2" i="2" s="1"/>
  <c r="CD50" i="2"/>
  <c r="CD134" i="2"/>
  <c r="CC106" i="2"/>
  <c r="CC110" i="2" s="1"/>
  <c r="J125" i="3" s="1"/>
  <c r="J125" i="8" s="1"/>
  <c r="CC143" i="2"/>
  <c r="CC147" i="2" s="1"/>
  <c r="K125" i="3" s="1"/>
  <c r="K125" i="8" s="1"/>
  <c r="CC59" i="2"/>
  <c r="CC166" i="2"/>
  <c r="BX163" i="2"/>
  <c r="BX54" i="2"/>
  <c r="BY53" i="2" s="1"/>
  <c r="CC138" i="2"/>
  <c r="CD137" i="2" s="1"/>
  <c r="BX101" i="2"/>
  <c r="BY100" i="2" s="1"/>
  <c r="G134" i="8" l="1"/>
  <c r="J133" i="7"/>
  <c r="Q133" i="8" s="1"/>
  <c r="I133" i="7"/>
  <c r="P133" i="8" s="1"/>
  <c r="G134" i="7"/>
  <c r="M134" i="7" s="1"/>
  <c r="T134" i="8" s="1"/>
  <c r="L133" i="7"/>
  <c r="S133" i="8" s="1"/>
  <c r="K133" i="7"/>
  <c r="R133" i="8" s="1"/>
  <c r="CB101" i="6"/>
  <c r="CC100" i="6" s="1"/>
  <c r="CB163" i="6"/>
  <c r="CI59" i="6"/>
  <c r="CI63" i="6" s="1"/>
  <c r="CI54" i="6"/>
  <c r="CJ53" i="6" s="1"/>
  <c r="CI166" i="6"/>
  <c r="CI143" i="6"/>
  <c r="CI147" i="6" s="1"/>
  <c r="CI138" i="6"/>
  <c r="CJ137" i="6" s="1"/>
  <c r="CJ134" i="6"/>
  <c r="CJ2" i="6"/>
  <c r="CJ97" i="6"/>
  <c r="CK7" i="6"/>
  <c r="CK8" i="6" s="1"/>
  <c r="CJ50" i="6"/>
  <c r="CI106" i="6"/>
  <c r="CI110" i="6" s="1"/>
  <c r="CN1" i="6"/>
  <c r="CC63" i="2"/>
  <c r="I125" i="3" s="1"/>
  <c r="L125" i="3"/>
  <c r="L125" i="8" s="1"/>
  <c r="M124" i="3"/>
  <c r="M124" i="8" s="1"/>
  <c r="G134" i="3"/>
  <c r="CD143" i="2"/>
  <c r="CD147" i="2" s="1"/>
  <c r="K126" i="3" s="1"/>
  <c r="K126" i="8" s="1"/>
  <c r="CD166" i="2"/>
  <c r="CD59" i="2"/>
  <c r="CE134" i="2"/>
  <c r="CE143" i="2" s="1"/>
  <c r="CE147" i="2" s="1"/>
  <c r="K127" i="3" s="1"/>
  <c r="K127" i="8" s="1"/>
  <c r="CE50" i="2"/>
  <c r="CE97" i="2"/>
  <c r="CF7" i="2"/>
  <c r="CF8" i="2" s="1"/>
  <c r="CF2" i="2" s="1"/>
  <c r="CD106" i="2"/>
  <c r="CD110" i="2" s="1"/>
  <c r="J126" i="3" s="1"/>
  <c r="J126" i="8" s="1"/>
  <c r="BY163" i="2"/>
  <c r="BY54" i="2"/>
  <c r="BZ53" i="2" s="1"/>
  <c r="CD138" i="2"/>
  <c r="CE137" i="2" s="1"/>
  <c r="BY101" i="2"/>
  <c r="BZ100" i="2" s="1"/>
  <c r="M125" i="3" l="1"/>
  <c r="M125" i="8" s="1"/>
  <c r="I125" i="8"/>
  <c r="G135" i="8"/>
  <c r="G135" i="7"/>
  <c r="I134" i="7"/>
  <c r="P134" i="8" s="1"/>
  <c r="J134" i="7"/>
  <c r="Q134" i="8" s="1"/>
  <c r="K134" i="7"/>
  <c r="R134" i="8" s="1"/>
  <c r="L134" i="7"/>
  <c r="S134" i="8" s="1"/>
  <c r="M135" i="7"/>
  <c r="T135" i="8" s="1"/>
  <c r="CO1" i="6"/>
  <c r="CJ59" i="6"/>
  <c r="CJ63" i="6" s="1"/>
  <c r="CJ54" i="6"/>
  <c r="CK53" i="6" s="1"/>
  <c r="CJ166" i="6"/>
  <c r="CJ143" i="6"/>
  <c r="CJ147" i="6" s="1"/>
  <c r="CJ138" i="6"/>
  <c r="CK137" i="6" s="1"/>
  <c r="CK134" i="6"/>
  <c r="CK97" i="6"/>
  <c r="CK50" i="6"/>
  <c r="CL7" i="6"/>
  <c r="CL8" i="6" s="1"/>
  <c r="CK2" i="6"/>
  <c r="CJ106" i="6"/>
  <c r="CJ110" i="6" s="1"/>
  <c r="CC101" i="6"/>
  <c r="CD100" i="6" s="1"/>
  <c r="CC163" i="6"/>
  <c r="CD63" i="2"/>
  <c r="I126" i="3" s="1"/>
  <c r="I126" i="8" s="1"/>
  <c r="L126" i="3"/>
  <c r="L126" i="8" s="1"/>
  <c r="G135" i="3"/>
  <c r="CG7" i="2"/>
  <c r="CG8" i="2" s="1"/>
  <c r="CG2" i="2" s="1"/>
  <c r="CF97" i="2"/>
  <c r="CF134" i="2"/>
  <c r="CF50" i="2"/>
  <c r="CE59" i="2"/>
  <c r="CE166" i="2"/>
  <c r="CE106" i="2"/>
  <c r="CE110" i="2" s="1"/>
  <c r="J127" i="3" s="1"/>
  <c r="J127" i="8" s="1"/>
  <c r="BZ163" i="2"/>
  <c r="BZ54" i="2"/>
  <c r="CA53" i="2" s="1"/>
  <c r="CE138" i="2"/>
  <c r="CF137" i="2" s="1"/>
  <c r="BZ101" i="2"/>
  <c r="CA100" i="2" s="1"/>
  <c r="G136" i="8" l="1"/>
  <c r="L135" i="7"/>
  <c r="S135" i="8" s="1"/>
  <c r="J135" i="7"/>
  <c r="Q135" i="8" s="1"/>
  <c r="G136" i="7"/>
  <c r="M136" i="7" s="1"/>
  <c r="T136" i="8" s="1"/>
  <c r="K135" i="7"/>
  <c r="R135" i="8" s="1"/>
  <c r="I135" i="7"/>
  <c r="P135" i="8" s="1"/>
  <c r="CK106" i="6"/>
  <c r="CK110" i="6" s="1"/>
  <c r="CD163" i="6"/>
  <c r="CD101" i="6"/>
  <c r="CE100" i="6" s="1"/>
  <c r="CK143" i="6"/>
  <c r="CK147" i="6" s="1"/>
  <c r="CK138" i="6"/>
  <c r="CL137" i="6" s="1"/>
  <c r="CL97" i="6"/>
  <c r="CL134" i="6"/>
  <c r="CL50" i="6"/>
  <c r="CM7" i="6"/>
  <c r="CM8" i="6" s="1"/>
  <c r="CL2" i="6"/>
  <c r="CP1" i="6"/>
  <c r="CK59" i="6"/>
  <c r="CK63" i="6" s="1"/>
  <c r="CK54" i="6"/>
  <c r="CL53" i="6" s="1"/>
  <c r="CK166" i="6"/>
  <c r="CE63" i="2"/>
  <c r="I127" i="3" s="1"/>
  <c r="I127" i="8" s="1"/>
  <c r="L127" i="3"/>
  <c r="L127" i="8" s="1"/>
  <c r="M126" i="3"/>
  <c r="M126" i="8" s="1"/>
  <c r="G136" i="3"/>
  <c r="CF143" i="2"/>
  <c r="CF147" i="2" s="1"/>
  <c r="K128" i="3" s="1"/>
  <c r="K128" i="8" s="1"/>
  <c r="CF106" i="2"/>
  <c r="CF110" i="2" s="1"/>
  <c r="J128" i="3" s="1"/>
  <c r="J128" i="8" s="1"/>
  <c r="CF166" i="2"/>
  <c r="CF59" i="2"/>
  <c r="CG50" i="2"/>
  <c r="CH7" i="2"/>
  <c r="CH8" i="2" s="1"/>
  <c r="CH2" i="2" s="1"/>
  <c r="CG134" i="2"/>
  <c r="CG143" i="2" s="1"/>
  <c r="CG147" i="2" s="1"/>
  <c r="K129" i="3" s="1"/>
  <c r="K129" i="8" s="1"/>
  <c r="CG97" i="2"/>
  <c r="CA163" i="2"/>
  <c r="CA54" i="2"/>
  <c r="CB53" i="2" s="1"/>
  <c r="CF138" i="2"/>
  <c r="CG137" i="2" s="1"/>
  <c r="CA101" i="2"/>
  <c r="CB100" i="2" s="1"/>
  <c r="G137" i="8" l="1"/>
  <c r="K136" i="7"/>
  <c r="R136" i="8" s="1"/>
  <c r="J136" i="7"/>
  <c r="Q136" i="8" s="1"/>
  <c r="G137" i="7"/>
  <c r="M137" i="7" s="1"/>
  <c r="T137" i="8" s="1"/>
  <c r="L136" i="7"/>
  <c r="S136" i="8" s="1"/>
  <c r="I136" i="7"/>
  <c r="P136" i="8" s="1"/>
  <c r="CM134" i="6"/>
  <c r="CM97" i="6"/>
  <c r="CM50" i="6"/>
  <c r="CN7" i="6"/>
  <c r="CN8" i="6" s="1"/>
  <c r="CM2" i="6"/>
  <c r="CL59" i="6"/>
  <c r="CL63" i="6" s="1"/>
  <c r="CL54" i="6"/>
  <c r="CM53" i="6" s="1"/>
  <c r="CL166" i="6"/>
  <c r="CQ1" i="6"/>
  <c r="CL143" i="6"/>
  <c r="CL147" i="6" s="1"/>
  <c r="CL138" i="6"/>
  <c r="CM137" i="6" s="1"/>
  <c r="CL106" i="6"/>
  <c r="CL110" i="6" s="1"/>
  <c r="CE163" i="6"/>
  <c r="CE101" i="6"/>
  <c r="CF100" i="6" s="1"/>
  <c r="CF63" i="2"/>
  <c r="I128" i="3" s="1"/>
  <c r="I128" i="8" s="1"/>
  <c r="L128" i="3"/>
  <c r="L128" i="8" s="1"/>
  <c r="M127" i="3"/>
  <c r="M127" i="8" s="1"/>
  <c r="G137" i="3"/>
  <c r="CG59" i="2"/>
  <c r="CG166" i="2"/>
  <c r="CG106" i="2"/>
  <c r="CG110" i="2" s="1"/>
  <c r="J129" i="3" s="1"/>
  <c r="J129" i="8" s="1"/>
  <c r="CI7" i="2"/>
  <c r="CI8" i="2" s="1"/>
  <c r="CI2" i="2" s="1"/>
  <c r="CH134" i="2"/>
  <c r="CH143" i="2" s="1"/>
  <c r="CH147" i="2" s="1"/>
  <c r="K130" i="3" s="1"/>
  <c r="K130" i="8" s="1"/>
  <c r="CH97" i="2"/>
  <c r="CH106" i="2" s="1"/>
  <c r="CH110" i="2" s="1"/>
  <c r="J130" i="3" s="1"/>
  <c r="J130" i="8" s="1"/>
  <c r="CH50" i="2"/>
  <c r="CB163" i="2"/>
  <c r="CB54" i="2"/>
  <c r="CC53" i="2" s="1"/>
  <c r="CG138" i="2"/>
  <c r="CH137" i="2" s="1"/>
  <c r="CB101" i="2"/>
  <c r="CC100" i="2" s="1"/>
  <c r="G138" i="8" l="1"/>
  <c r="J137" i="7"/>
  <c r="Q137" i="8" s="1"/>
  <c r="K137" i="7"/>
  <c r="R137" i="8" s="1"/>
  <c r="I137" i="7"/>
  <c r="P137" i="8" s="1"/>
  <c r="G138" i="7"/>
  <c r="L137" i="7"/>
  <c r="S137" i="8" s="1"/>
  <c r="CR1" i="6"/>
  <c r="CM59" i="6"/>
  <c r="CM63" i="6" s="1"/>
  <c r="CM54" i="6"/>
  <c r="CN53" i="6" s="1"/>
  <c r="CM166" i="6"/>
  <c r="CF163" i="6"/>
  <c r="CF101" i="6"/>
  <c r="CG100" i="6" s="1"/>
  <c r="CN134" i="6"/>
  <c r="CN97" i="6"/>
  <c r="CN2" i="6"/>
  <c r="CN50" i="6"/>
  <c r="CO7" i="6"/>
  <c r="CO8" i="6" s="1"/>
  <c r="CM106" i="6"/>
  <c r="CM110" i="6" s="1"/>
  <c r="CM143" i="6"/>
  <c r="CM147" i="6" s="1"/>
  <c r="CM138" i="6"/>
  <c r="CN137" i="6" s="1"/>
  <c r="M128" i="3"/>
  <c r="M128" i="8" s="1"/>
  <c r="CG63" i="2"/>
  <c r="I129" i="3" s="1"/>
  <c r="I129" i="8" s="1"/>
  <c r="L129" i="3"/>
  <c r="L129" i="8" s="1"/>
  <c r="G138" i="3"/>
  <c r="CH59" i="2"/>
  <c r="CH166" i="2"/>
  <c r="CI134" i="2"/>
  <c r="CI143" i="2" s="1"/>
  <c r="CI147" i="2" s="1"/>
  <c r="K131" i="3" s="1"/>
  <c r="K131" i="8" s="1"/>
  <c r="CI50" i="2"/>
  <c r="CJ7" i="2"/>
  <c r="CJ8" i="2" s="1"/>
  <c r="CJ2" i="2" s="1"/>
  <c r="CI97" i="2"/>
  <c r="CC163" i="2"/>
  <c r="CC54" i="2"/>
  <c r="CD53" i="2" s="1"/>
  <c r="CH138" i="2"/>
  <c r="CI137" i="2" s="1"/>
  <c r="CC101" i="2"/>
  <c r="CD100" i="2" s="1"/>
  <c r="G139" i="8" l="1"/>
  <c r="G139" i="7"/>
  <c r="I138" i="7"/>
  <c r="P138" i="8" s="1"/>
  <c r="K138" i="7"/>
  <c r="R138" i="8" s="1"/>
  <c r="L138" i="7"/>
  <c r="S138" i="8" s="1"/>
  <c r="J138" i="7"/>
  <c r="Q138" i="8" s="1"/>
  <c r="M138" i="7"/>
  <c r="T138" i="8" s="1"/>
  <c r="M139" i="7"/>
  <c r="T139" i="8" s="1"/>
  <c r="CN106" i="6"/>
  <c r="CN110" i="6" s="1"/>
  <c r="CS1" i="6"/>
  <c r="CO134" i="6"/>
  <c r="CO97" i="6"/>
  <c r="CP7" i="6"/>
  <c r="CP8" i="6" s="1"/>
  <c r="CO2" i="6"/>
  <c r="CO50" i="6"/>
  <c r="CN143" i="6"/>
  <c r="CN147" i="6" s="1"/>
  <c r="CN138" i="6"/>
  <c r="CO137" i="6" s="1"/>
  <c r="CN54" i="6"/>
  <c r="CO53" i="6" s="1"/>
  <c r="CN59" i="6"/>
  <c r="CN63" i="6" s="1"/>
  <c r="CN166" i="6"/>
  <c r="CG101" i="6"/>
  <c r="CH100" i="6" s="1"/>
  <c r="CG163" i="6"/>
  <c r="M129" i="3"/>
  <c r="M129" i="8" s="1"/>
  <c r="CH63" i="2"/>
  <c r="I130" i="3" s="1"/>
  <c r="I130" i="8" s="1"/>
  <c r="L130" i="3"/>
  <c r="L130" i="8" s="1"/>
  <c r="G139" i="3"/>
  <c r="CI166" i="2"/>
  <c r="CI59" i="2"/>
  <c r="CI106" i="2"/>
  <c r="CI110" i="2" s="1"/>
  <c r="J131" i="3" s="1"/>
  <c r="J131" i="8" s="1"/>
  <c r="CK7" i="2"/>
  <c r="CK8" i="2" s="1"/>
  <c r="CK2" i="2" s="1"/>
  <c r="CJ50" i="2"/>
  <c r="CJ97" i="2"/>
  <c r="CJ106" i="2" s="1"/>
  <c r="CJ110" i="2" s="1"/>
  <c r="J132" i="3" s="1"/>
  <c r="J132" i="8" s="1"/>
  <c r="CJ134" i="2"/>
  <c r="CJ143" i="2" s="1"/>
  <c r="CJ147" i="2" s="1"/>
  <c r="K132" i="3" s="1"/>
  <c r="K132" i="8" s="1"/>
  <c r="CD163" i="2"/>
  <c r="CD54" i="2"/>
  <c r="CE53" i="2" s="1"/>
  <c r="CI138" i="2"/>
  <c r="CJ137" i="2" s="1"/>
  <c r="CD101" i="2"/>
  <c r="CE100" i="2" s="1"/>
  <c r="G140" i="8" l="1"/>
  <c r="L139" i="7"/>
  <c r="S139" i="8" s="1"/>
  <c r="K139" i="7"/>
  <c r="R139" i="8" s="1"/>
  <c r="G140" i="7"/>
  <c r="M140" i="7" s="1"/>
  <c r="T140" i="8" s="1"/>
  <c r="J139" i="7"/>
  <c r="Q139" i="8" s="1"/>
  <c r="I139" i="7"/>
  <c r="P139" i="8" s="1"/>
  <c r="CO106" i="6"/>
  <c r="CO110" i="6" s="1"/>
  <c r="CP134" i="6"/>
  <c r="CP97" i="6"/>
  <c r="CP50" i="6"/>
  <c r="CQ7" i="6"/>
  <c r="CQ8" i="6" s="1"/>
  <c r="CP2" i="6"/>
  <c r="CH101" i="6"/>
  <c r="CI100" i="6" s="1"/>
  <c r="CH163" i="6"/>
  <c r="CO54" i="6"/>
  <c r="CP53" i="6" s="1"/>
  <c r="CO59" i="6"/>
  <c r="CO63" i="6" s="1"/>
  <c r="CO166" i="6"/>
  <c r="CO143" i="6"/>
  <c r="CO147" i="6" s="1"/>
  <c r="CO138" i="6"/>
  <c r="CP137" i="6" s="1"/>
  <c r="CT1" i="6"/>
  <c r="M130" i="3"/>
  <c r="M130" i="8" s="1"/>
  <c r="CI63" i="2"/>
  <c r="I131" i="3" s="1"/>
  <c r="I131" i="8" s="1"/>
  <c r="L131" i="3"/>
  <c r="L131" i="8" s="1"/>
  <c r="G140" i="3"/>
  <c r="CJ166" i="2"/>
  <c r="CJ59" i="2"/>
  <c r="CK134" i="2"/>
  <c r="CL7" i="2"/>
  <c r="CL8" i="2" s="1"/>
  <c r="CL2" i="2" s="1"/>
  <c r="CK97" i="2"/>
  <c r="CK50" i="2"/>
  <c r="CE163" i="2"/>
  <c r="CE54" i="2"/>
  <c r="CF53" i="2" s="1"/>
  <c r="CJ138" i="2"/>
  <c r="CK137" i="2" s="1"/>
  <c r="CE101" i="2"/>
  <c r="CF100" i="2" s="1"/>
  <c r="G141" i="8" l="1"/>
  <c r="K140" i="7"/>
  <c r="R140" i="8" s="1"/>
  <c r="L140" i="7"/>
  <c r="S140" i="8" s="1"/>
  <c r="I140" i="7"/>
  <c r="P140" i="8" s="1"/>
  <c r="G141" i="7"/>
  <c r="J140" i="7"/>
  <c r="Q140" i="8" s="1"/>
  <c r="CU1" i="6"/>
  <c r="CQ97" i="6"/>
  <c r="CQ134" i="6"/>
  <c r="CQ50" i="6"/>
  <c r="CR7" i="6"/>
  <c r="CR8" i="6" s="1"/>
  <c r="CQ2" i="6"/>
  <c r="CP59" i="6"/>
  <c r="CP63" i="6" s="1"/>
  <c r="CP54" i="6"/>
  <c r="CQ53" i="6" s="1"/>
  <c r="CP166" i="6"/>
  <c r="CI163" i="6"/>
  <c r="CI101" i="6"/>
  <c r="CJ100" i="6" s="1"/>
  <c r="CP106" i="6"/>
  <c r="CP110" i="6" s="1"/>
  <c r="CP143" i="6"/>
  <c r="CP147" i="6" s="1"/>
  <c r="CP138" i="6"/>
  <c r="CQ137" i="6" s="1"/>
  <c r="M131" i="3"/>
  <c r="M131" i="8" s="1"/>
  <c r="CJ63" i="2"/>
  <c r="I132" i="3" s="1"/>
  <c r="I132" i="8" s="1"/>
  <c r="L132" i="3"/>
  <c r="L132" i="8" s="1"/>
  <c r="G141" i="3"/>
  <c r="CK166" i="2"/>
  <c r="CK59" i="2"/>
  <c r="CL50" i="2"/>
  <c r="CL134" i="2"/>
  <c r="CL143" i="2" s="1"/>
  <c r="CL147" i="2" s="1"/>
  <c r="K134" i="3" s="1"/>
  <c r="K134" i="8" s="1"/>
  <c r="CM7" i="2"/>
  <c r="CM8" i="2" s="1"/>
  <c r="CM2" i="2" s="1"/>
  <c r="CL97" i="2"/>
  <c r="CL106" i="2" s="1"/>
  <c r="CL110" i="2" s="1"/>
  <c r="J134" i="3" s="1"/>
  <c r="J134" i="8" s="1"/>
  <c r="CK143" i="2"/>
  <c r="CK147" i="2" s="1"/>
  <c r="K133" i="3" s="1"/>
  <c r="K133" i="8" s="1"/>
  <c r="CK106" i="2"/>
  <c r="CK110" i="2" s="1"/>
  <c r="J133" i="3" s="1"/>
  <c r="J133" i="8" s="1"/>
  <c r="CF163" i="2"/>
  <c r="CF54" i="2"/>
  <c r="CG53" i="2" s="1"/>
  <c r="CK138" i="2"/>
  <c r="CL137" i="2" s="1"/>
  <c r="CF101" i="2"/>
  <c r="CG100" i="2" s="1"/>
  <c r="G142" i="8" l="1"/>
  <c r="J141" i="7"/>
  <c r="Q141" i="8" s="1"/>
  <c r="L141" i="7"/>
  <c r="S141" i="8" s="1"/>
  <c r="K141" i="7"/>
  <c r="R141" i="8" s="1"/>
  <c r="I141" i="7"/>
  <c r="P141" i="8" s="1"/>
  <c r="G142" i="7"/>
  <c r="M142" i="7" s="1"/>
  <c r="T142" i="8" s="1"/>
  <c r="M141" i="7"/>
  <c r="T141" i="8" s="1"/>
  <c r="CQ143" i="6"/>
  <c r="CQ147" i="6" s="1"/>
  <c r="CQ138" i="6"/>
  <c r="CR137" i="6" s="1"/>
  <c r="CQ106" i="6"/>
  <c r="CQ110" i="6" s="1"/>
  <c r="CR134" i="6"/>
  <c r="CR97" i="6"/>
  <c r="CR2" i="6"/>
  <c r="CR50" i="6"/>
  <c r="CS7" i="6"/>
  <c r="CS8" i="6" s="1"/>
  <c r="CV1" i="6"/>
  <c r="CJ101" i="6"/>
  <c r="CK100" i="6" s="1"/>
  <c r="CJ163" i="6"/>
  <c r="CQ59" i="6"/>
  <c r="CQ63" i="6" s="1"/>
  <c r="CQ54" i="6"/>
  <c r="CR53" i="6" s="1"/>
  <c r="CQ166" i="6"/>
  <c r="M132" i="3"/>
  <c r="M132" i="8" s="1"/>
  <c r="CK63" i="2"/>
  <c r="I133" i="3" s="1"/>
  <c r="I133" i="8" s="1"/>
  <c r="L133" i="3"/>
  <c r="L133" i="8" s="1"/>
  <c r="G142" i="3"/>
  <c r="CL166" i="2"/>
  <c r="CL59" i="2"/>
  <c r="CM134" i="2"/>
  <c r="CM50" i="2"/>
  <c r="CM97" i="2"/>
  <c r="CN7" i="2"/>
  <c r="CN8" i="2" s="1"/>
  <c r="CN2" i="2" s="1"/>
  <c r="CG163" i="2"/>
  <c r="CG54" i="2"/>
  <c r="CH53" i="2" s="1"/>
  <c r="CL138" i="2"/>
  <c r="CM137" i="2" s="1"/>
  <c r="CG101" i="2"/>
  <c r="CH100" i="2" s="1"/>
  <c r="G143" i="8" l="1"/>
  <c r="G143" i="7"/>
  <c r="I142" i="7"/>
  <c r="P142" i="8" s="1"/>
  <c r="L142" i="7"/>
  <c r="S142" i="8" s="1"/>
  <c r="K142" i="7"/>
  <c r="R142" i="8" s="1"/>
  <c r="J142" i="7"/>
  <c r="Q142" i="8" s="1"/>
  <c r="M143" i="7"/>
  <c r="T143" i="8" s="1"/>
  <c r="CS134" i="6"/>
  <c r="CS97" i="6"/>
  <c r="CS50" i="6"/>
  <c r="CS2" i="6"/>
  <c r="CT7" i="6"/>
  <c r="CT8" i="6" s="1"/>
  <c r="CR143" i="6"/>
  <c r="CR147" i="6" s="1"/>
  <c r="CR138" i="6"/>
  <c r="CS137" i="6" s="1"/>
  <c r="CK163" i="6"/>
  <c r="CK101" i="6"/>
  <c r="CL100" i="6" s="1"/>
  <c r="CR59" i="6"/>
  <c r="CR63" i="6" s="1"/>
  <c r="CR54" i="6"/>
  <c r="CS53" i="6" s="1"/>
  <c r="CR166" i="6"/>
  <c r="CW1" i="6"/>
  <c r="CR106" i="6"/>
  <c r="CR110" i="6" s="1"/>
  <c r="M133" i="3"/>
  <c r="M133" i="8" s="1"/>
  <c r="CL63" i="2"/>
  <c r="I134" i="3" s="1"/>
  <c r="I134" i="8" s="1"/>
  <c r="L134" i="3"/>
  <c r="L134" i="8" s="1"/>
  <c r="G143" i="3"/>
  <c r="CM166" i="2"/>
  <c r="CM59" i="2"/>
  <c r="CM143" i="2"/>
  <c r="CM147" i="2" s="1"/>
  <c r="K135" i="3" s="1"/>
  <c r="K135" i="8" s="1"/>
  <c r="CO7" i="2"/>
  <c r="CO8" i="2" s="1"/>
  <c r="CO2" i="2" s="1"/>
  <c r="CN134" i="2"/>
  <c r="CN50" i="2"/>
  <c r="CN97" i="2"/>
  <c r="CM106" i="2"/>
  <c r="CM110" i="2" s="1"/>
  <c r="J135" i="3" s="1"/>
  <c r="J135" i="8" s="1"/>
  <c r="CH163" i="2"/>
  <c r="CH54" i="2"/>
  <c r="CI53" i="2" s="1"/>
  <c r="CM138" i="2"/>
  <c r="CN137" i="2" s="1"/>
  <c r="CH101" i="2"/>
  <c r="CI100" i="2" s="1"/>
  <c r="G144" i="8" l="1"/>
  <c r="L143" i="7"/>
  <c r="S143" i="8" s="1"/>
  <c r="G144" i="7"/>
  <c r="I143" i="7"/>
  <c r="P143" i="8" s="1"/>
  <c r="K143" i="7"/>
  <c r="R143" i="8" s="1"/>
  <c r="J143" i="7"/>
  <c r="Q143" i="8" s="1"/>
  <c r="M144" i="7"/>
  <c r="T144" i="8" s="1"/>
  <c r="CS59" i="6"/>
  <c r="CS63" i="6" s="1"/>
  <c r="CS54" i="6"/>
  <c r="CT53" i="6" s="1"/>
  <c r="CS166" i="6"/>
  <c r="CL101" i="6"/>
  <c r="CM100" i="6" s="1"/>
  <c r="CL163" i="6"/>
  <c r="CS106" i="6"/>
  <c r="CS110" i="6" s="1"/>
  <c r="CX1" i="6"/>
  <c r="CT134" i="6"/>
  <c r="CT50" i="6"/>
  <c r="CT97" i="6"/>
  <c r="CU7" i="6"/>
  <c r="CU8" i="6" s="1"/>
  <c r="CT2" i="6"/>
  <c r="CS143" i="6"/>
  <c r="CS147" i="6" s="1"/>
  <c r="CS138" i="6"/>
  <c r="CT137" i="6" s="1"/>
  <c r="M134" i="3"/>
  <c r="M134" i="8" s="1"/>
  <c r="CM63" i="2"/>
  <c r="I135" i="3" s="1"/>
  <c r="I135" i="8" s="1"/>
  <c r="L135" i="3"/>
  <c r="L135" i="8" s="1"/>
  <c r="G144" i="3"/>
  <c r="CN106" i="2"/>
  <c r="CN110" i="2" s="1"/>
  <c r="J136" i="3" s="1"/>
  <c r="J136" i="8" s="1"/>
  <c r="CN166" i="2"/>
  <c r="CN59" i="2"/>
  <c r="CN143" i="2"/>
  <c r="CN147" i="2" s="1"/>
  <c r="K136" i="3" s="1"/>
  <c r="K136" i="8" s="1"/>
  <c r="CO50" i="2"/>
  <c r="CP7" i="2"/>
  <c r="CP8" i="2" s="1"/>
  <c r="CP2" i="2" s="1"/>
  <c r="CO134" i="2"/>
  <c r="CO97" i="2"/>
  <c r="CI163" i="2"/>
  <c r="CI54" i="2"/>
  <c r="CJ53" i="2" s="1"/>
  <c r="CN138" i="2"/>
  <c r="CO137" i="2" s="1"/>
  <c r="CI101" i="2"/>
  <c r="CJ100" i="2" s="1"/>
  <c r="G145" i="8" l="1"/>
  <c r="K144" i="7"/>
  <c r="R144" i="8" s="1"/>
  <c r="G145" i="7"/>
  <c r="J144" i="7"/>
  <c r="Q144" i="8" s="1"/>
  <c r="I144" i="7"/>
  <c r="P144" i="8" s="1"/>
  <c r="L144" i="7"/>
  <c r="S144" i="8" s="1"/>
  <c r="M145" i="7"/>
  <c r="T145" i="8" s="1"/>
  <c r="CU134" i="6"/>
  <c r="CU97" i="6"/>
  <c r="CU50" i="6"/>
  <c r="CV7" i="6"/>
  <c r="CV8" i="6" s="1"/>
  <c r="CU2" i="6"/>
  <c r="CT106" i="6"/>
  <c r="CT110" i="6" s="1"/>
  <c r="CY1" i="6"/>
  <c r="CT59" i="6"/>
  <c r="CT63" i="6" s="1"/>
  <c r="CT54" i="6"/>
  <c r="CU53" i="6" s="1"/>
  <c r="CT166" i="6"/>
  <c r="CT143" i="6"/>
  <c r="CT147" i="6" s="1"/>
  <c r="CT138" i="6"/>
  <c r="CU137" i="6" s="1"/>
  <c r="CM163" i="6"/>
  <c r="CM101" i="6"/>
  <c r="CN100" i="6" s="1"/>
  <c r="M135" i="3"/>
  <c r="M135" i="8" s="1"/>
  <c r="CN63" i="2"/>
  <c r="I136" i="3" s="1"/>
  <c r="I136" i="8" s="1"/>
  <c r="L136" i="3"/>
  <c r="L136" i="8" s="1"/>
  <c r="G145" i="3"/>
  <c r="CP50" i="2"/>
  <c r="CQ7" i="2"/>
  <c r="CQ8" i="2" s="1"/>
  <c r="CQ2" i="2" s="1"/>
  <c r="CP134" i="2"/>
  <c r="CP97" i="2"/>
  <c r="CO166" i="2"/>
  <c r="CO59" i="2"/>
  <c r="CO106" i="2"/>
  <c r="CO110" i="2" s="1"/>
  <c r="J137" i="3" s="1"/>
  <c r="J137" i="8" s="1"/>
  <c r="CO143" i="2"/>
  <c r="CO147" i="2" s="1"/>
  <c r="K137" i="3" s="1"/>
  <c r="K137" i="8" s="1"/>
  <c r="CJ163" i="2"/>
  <c r="CJ54" i="2"/>
  <c r="CK53" i="2" s="1"/>
  <c r="CO138" i="2"/>
  <c r="CP137" i="2" s="1"/>
  <c r="CJ101" i="2"/>
  <c r="CK100" i="2" s="1"/>
  <c r="G146" i="8" l="1"/>
  <c r="J145" i="7"/>
  <c r="Q145" i="8" s="1"/>
  <c r="G146" i="7"/>
  <c r="L145" i="7"/>
  <c r="S145" i="8" s="1"/>
  <c r="K145" i="7"/>
  <c r="R145" i="8" s="1"/>
  <c r="I145" i="7"/>
  <c r="P145" i="8" s="1"/>
  <c r="M146" i="7"/>
  <c r="T146" i="8" s="1"/>
  <c r="CN101" i="6"/>
  <c r="CO100" i="6" s="1"/>
  <c r="CN163" i="6"/>
  <c r="CV134" i="6"/>
  <c r="CV97" i="6"/>
  <c r="CV2" i="6"/>
  <c r="CV50" i="6"/>
  <c r="CW7" i="6"/>
  <c r="CW8" i="6" s="1"/>
  <c r="CU59" i="6"/>
  <c r="CU63" i="6" s="1"/>
  <c r="CU54" i="6"/>
  <c r="CV53" i="6" s="1"/>
  <c r="CU166" i="6"/>
  <c r="CZ1" i="6"/>
  <c r="CU106" i="6"/>
  <c r="CU110" i="6" s="1"/>
  <c r="CU143" i="6"/>
  <c r="CU147" i="6" s="1"/>
  <c r="CU138" i="6"/>
  <c r="CV137" i="6" s="1"/>
  <c r="M136" i="3"/>
  <c r="M136" i="8" s="1"/>
  <c r="CO63" i="2"/>
  <c r="I137" i="3" s="1"/>
  <c r="I137" i="8" s="1"/>
  <c r="L137" i="3"/>
  <c r="L137" i="8" s="1"/>
  <c r="G146" i="3"/>
  <c r="CP166" i="2"/>
  <c r="CP59" i="2"/>
  <c r="CP106" i="2"/>
  <c r="CP110" i="2" s="1"/>
  <c r="J138" i="3" s="1"/>
  <c r="J138" i="8" s="1"/>
  <c r="CP143" i="2"/>
  <c r="CP147" i="2" s="1"/>
  <c r="K138" i="3" s="1"/>
  <c r="K138" i="8" s="1"/>
  <c r="CQ50" i="2"/>
  <c r="CQ134" i="2"/>
  <c r="CQ143" i="2" s="1"/>
  <c r="CQ147" i="2" s="1"/>
  <c r="K139" i="3" s="1"/>
  <c r="K139" i="8" s="1"/>
  <c r="CR7" i="2"/>
  <c r="CR8" i="2" s="1"/>
  <c r="CR2" i="2" s="1"/>
  <c r="CQ97" i="2"/>
  <c r="CK163" i="2"/>
  <c r="CK54" i="2"/>
  <c r="CL53" i="2" s="1"/>
  <c r="CP138" i="2"/>
  <c r="CQ137" i="2" s="1"/>
  <c r="CK101" i="2"/>
  <c r="CL100" i="2" s="1"/>
  <c r="G147" i="8" l="1"/>
  <c r="G147" i="7"/>
  <c r="I146" i="7"/>
  <c r="P146" i="8" s="1"/>
  <c r="L146" i="7"/>
  <c r="S146" i="8" s="1"/>
  <c r="K146" i="7"/>
  <c r="R146" i="8" s="1"/>
  <c r="J146" i="7"/>
  <c r="Q146" i="8" s="1"/>
  <c r="M147" i="7"/>
  <c r="T147" i="8" s="1"/>
  <c r="CV106" i="6"/>
  <c r="CV110" i="6" s="1"/>
  <c r="CW134" i="6"/>
  <c r="CW97" i="6"/>
  <c r="CW50" i="6"/>
  <c r="CW2" i="6"/>
  <c r="CX7" i="6"/>
  <c r="CX8" i="6" s="1"/>
  <c r="CV138" i="6"/>
  <c r="CW137" i="6" s="1"/>
  <c r="CV143" i="6"/>
  <c r="CV147" i="6" s="1"/>
  <c r="DA1" i="6"/>
  <c r="CV54" i="6"/>
  <c r="CW53" i="6" s="1"/>
  <c r="CV59" i="6"/>
  <c r="CV63" i="6" s="1"/>
  <c r="CV166" i="6"/>
  <c r="CO163" i="6"/>
  <c r="CO101" i="6"/>
  <c r="CP100" i="6" s="1"/>
  <c r="M137" i="3"/>
  <c r="M137" i="8" s="1"/>
  <c r="CP63" i="2"/>
  <c r="I138" i="3" s="1"/>
  <c r="I138" i="8" s="1"/>
  <c r="L138" i="3"/>
  <c r="L138" i="8" s="1"/>
  <c r="G147" i="3"/>
  <c r="CQ166" i="2"/>
  <c r="CQ59" i="2"/>
  <c r="CQ106" i="2"/>
  <c r="CQ110" i="2" s="1"/>
  <c r="J139" i="3" s="1"/>
  <c r="J139" i="8" s="1"/>
  <c r="CR50" i="2"/>
  <c r="CS7" i="2"/>
  <c r="CS8" i="2" s="1"/>
  <c r="CS2" i="2" s="1"/>
  <c r="CR97" i="2"/>
  <c r="CR106" i="2" s="1"/>
  <c r="CR110" i="2" s="1"/>
  <c r="J140" i="3" s="1"/>
  <c r="J140" i="8" s="1"/>
  <c r="CR134" i="2"/>
  <c r="CL163" i="2"/>
  <c r="CL54" i="2"/>
  <c r="CM53" i="2" s="1"/>
  <c r="CQ138" i="2"/>
  <c r="CR137" i="2" s="1"/>
  <c r="CL101" i="2"/>
  <c r="CM100" i="2" s="1"/>
  <c r="G148" i="8" l="1"/>
  <c r="L147" i="7"/>
  <c r="S147" i="8" s="1"/>
  <c r="I147" i="7"/>
  <c r="P147" i="8" s="1"/>
  <c r="J147" i="7"/>
  <c r="Q147" i="8" s="1"/>
  <c r="G148" i="7"/>
  <c r="K147" i="7"/>
  <c r="R147" i="8" s="1"/>
  <c r="CX134" i="6"/>
  <c r="CX97" i="6"/>
  <c r="CX50" i="6"/>
  <c r="CX2" i="6"/>
  <c r="CY7" i="6"/>
  <c r="CY8" i="6" s="1"/>
  <c r="CW143" i="6"/>
  <c r="CW147" i="6" s="1"/>
  <c r="CW138" i="6"/>
  <c r="CX137" i="6" s="1"/>
  <c r="CP163" i="6"/>
  <c r="CP101" i="6"/>
  <c r="CQ100" i="6" s="1"/>
  <c r="CW54" i="6"/>
  <c r="CX53" i="6" s="1"/>
  <c r="CW59" i="6"/>
  <c r="CW63" i="6" s="1"/>
  <c r="CW166" i="6"/>
  <c r="DB1" i="6"/>
  <c r="CW106" i="6"/>
  <c r="CW110" i="6" s="1"/>
  <c r="M138" i="3"/>
  <c r="M138" i="8" s="1"/>
  <c r="CQ63" i="2"/>
  <c r="I139" i="3" s="1"/>
  <c r="I139" i="8" s="1"/>
  <c r="L139" i="3"/>
  <c r="L139" i="8" s="1"/>
  <c r="G148" i="3"/>
  <c r="CT7" i="2"/>
  <c r="CT8" i="2" s="1"/>
  <c r="CT2" i="2" s="1"/>
  <c r="CS134" i="2"/>
  <c r="CS97" i="2"/>
  <c r="CS50" i="2"/>
  <c r="CR143" i="2"/>
  <c r="CR147" i="2" s="1"/>
  <c r="K140" i="3" s="1"/>
  <c r="K140" i="8" s="1"/>
  <c r="CR166" i="2"/>
  <c r="CR59" i="2"/>
  <c r="CM163" i="2"/>
  <c r="CM54" i="2"/>
  <c r="CN53" i="2" s="1"/>
  <c r="CR138" i="2"/>
  <c r="CS137" i="2" s="1"/>
  <c r="CM101" i="2"/>
  <c r="CN100" i="2" s="1"/>
  <c r="G149" i="8" l="1"/>
  <c r="K148" i="7"/>
  <c r="R148" i="8" s="1"/>
  <c r="I148" i="7"/>
  <c r="P148" i="8" s="1"/>
  <c r="L148" i="7"/>
  <c r="S148" i="8" s="1"/>
  <c r="J148" i="7"/>
  <c r="Q148" i="8" s="1"/>
  <c r="G149" i="7"/>
  <c r="M149" i="7" s="1"/>
  <c r="T149" i="8" s="1"/>
  <c r="M148" i="7"/>
  <c r="T148" i="8" s="1"/>
  <c r="CQ101" i="6"/>
  <c r="CR100" i="6" s="1"/>
  <c r="CQ163" i="6"/>
  <c r="CX59" i="6"/>
  <c r="CX63" i="6" s="1"/>
  <c r="CX54" i="6"/>
  <c r="CY53" i="6" s="1"/>
  <c r="CX166" i="6"/>
  <c r="CX106" i="6"/>
  <c r="CX110" i="6" s="1"/>
  <c r="DC1" i="6"/>
  <c r="CY97" i="6"/>
  <c r="CY134" i="6"/>
  <c r="CY50" i="6"/>
  <c r="CZ7" i="6"/>
  <c r="CZ8" i="6" s="1"/>
  <c r="CY2" i="6"/>
  <c r="CX143" i="6"/>
  <c r="CX147" i="6" s="1"/>
  <c r="CX138" i="6"/>
  <c r="CY137" i="6" s="1"/>
  <c r="CR63" i="2"/>
  <c r="I140" i="3" s="1"/>
  <c r="I140" i="8" s="1"/>
  <c r="L140" i="3"/>
  <c r="L140" i="8" s="1"/>
  <c r="M139" i="3"/>
  <c r="M139" i="8" s="1"/>
  <c r="G149" i="3"/>
  <c r="CS59" i="2"/>
  <c r="CS166" i="2"/>
  <c r="CS106" i="2"/>
  <c r="CS110" i="2" s="1"/>
  <c r="J141" i="3" s="1"/>
  <c r="J141" i="8" s="1"/>
  <c r="CS143" i="2"/>
  <c r="CS147" i="2" s="1"/>
  <c r="K141" i="3" s="1"/>
  <c r="K141" i="8" s="1"/>
  <c r="CT50" i="2"/>
  <c r="CT134" i="2"/>
  <c r="CT97" i="2"/>
  <c r="CU7" i="2"/>
  <c r="CU8" i="2" s="1"/>
  <c r="CU2" i="2" s="1"/>
  <c r="CN163" i="2"/>
  <c r="CN54" i="2"/>
  <c r="CO53" i="2" s="1"/>
  <c r="CS138" i="2"/>
  <c r="CT137" i="2" s="1"/>
  <c r="CN101" i="2"/>
  <c r="CO100" i="2" s="1"/>
  <c r="G150" i="8" l="1"/>
  <c r="J149" i="7"/>
  <c r="Q149" i="8" s="1"/>
  <c r="I149" i="7"/>
  <c r="P149" i="8" s="1"/>
  <c r="G150" i="7"/>
  <c r="M150" i="7" s="1"/>
  <c r="T150" i="8" s="1"/>
  <c r="L149" i="7"/>
  <c r="S149" i="8" s="1"/>
  <c r="K149" i="7"/>
  <c r="R149" i="8" s="1"/>
  <c r="CZ134" i="6"/>
  <c r="CZ97" i="6"/>
  <c r="CZ2" i="6"/>
  <c r="DA7" i="6"/>
  <c r="DA8" i="6" s="1"/>
  <c r="CZ50" i="6"/>
  <c r="CY59" i="6"/>
  <c r="CY63" i="6" s="1"/>
  <c r="CY54" i="6"/>
  <c r="CZ53" i="6" s="1"/>
  <c r="CY166" i="6"/>
  <c r="DD1" i="6"/>
  <c r="CY143" i="6"/>
  <c r="CY147" i="6" s="1"/>
  <c r="CY138" i="6"/>
  <c r="CZ137" i="6" s="1"/>
  <c r="CY106" i="6"/>
  <c r="CY110" i="6" s="1"/>
  <c r="CR163" i="6"/>
  <c r="CR101" i="6"/>
  <c r="CS100" i="6" s="1"/>
  <c r="M140" i="3"/>
  <c r="M140" i="8" s="1"/>
  <c r="CS63" i="2"/>
  <c r="I141" i="3" s="1"/>
  <c r="I141" i="8" s="1"/>
  <c r="L141" i="3"/>
  <c r="L141" i="8" s="1"/>
  <c r="G150" i="3"/>
  <c r="CT143" i="2"/>
  <c r="CT147" i="2" s="1"/>
  <c r="K142" i="3" s="1"/>
  <c r="K142" i="8" s="1"/>
  <c r="CT166" i="2"/>
  <c r="CT59" i="2"/>
  <c r="CU134" i="2"/>
  <c r="CU50" i="2"/>
  <c r="CU97" i="2"/>
  <c r="CV7" i="2"/>
  <c r="CV8" i="2" s="1"/>
  <c r="CV2" i="2" s="1"/>
  <c r="CT106" i="2"/>
  <c r="CT110" i="2" s="1"/>
  <c r="J142" i="3" s="1"/>
  <c r="J142" i="8" s="1"/>
  <c r="CO163" i="2"/>
  <c r="CO54" i="2"/>
  <c r="CP53" i="2" s="1"/>
  <c r="CT138" i="2"/>
  <c r="CU137" i="2" s="1"/>
  <c r="CO101" i="2"/>
  <c r="CP100" i="2" s="1"/>
  <c r="G151" i="8" l="1"/>
  <c r="G151" i="7"/>
  <c r="I150" i="7"/>
  <c r="P150" i="8" s="1"/>
  <c r="J150" i="7"/>
  <c r="Q150" i="8" s="1"/>
  <c r="L150" i="7"/>
  <c r="S150" i="8" s="1"/>
  <c r="K150" i="7"/>
  <c r="R150" i="8" s="1"/>
  <c r="M151" i="7"/>
  <c r="T151" i="8" s="1"/>
  <c r="DA134" i="6"/>
  <c r="DA97" i="6"/>
  <c r="DA50" i="6"/>
  <c r="DB7" i="6"/>
  <c r="DB8" i="6" s="1"/>
  <c r="DA2" i="6"/>
  <c r="DE1" i="6"/>
  <c r="CS101" i="6"/>
  <c r="CT100" i="6" s="1"/>
  <c r="CS163" i="6"/>
  <c r="CZ106" i="6"/>
  <c r="CZ110" i="6" s="1"/>
  <c r="CZ59" i="6"/>
  <c r="CZ63" i="6" s="1"/>
  <c r="CZ54" i="6"/>
  <c r="DA53" i="6" s="1"/>
  <c r="CZ166" i="6"/>
  <c r="CZ143" i="6"/>
  <c r="CZ147" i="6" s="1"/>
  <c r="CZ138" i="6"/>
  <c r="DA137" i="6" s="1"/>
  <c r="CT63" i="2"/>
  <c r="I142" i="3" s="1"/>
  <c r="I142" i="8" s="1"/>
  <c r="L142" i="3"/>
  <c r="L142" i="8" s="1"/>
  <c r="M141" i="3"/>
  <c r="M141" i="8" s="1"/>
  <c r="G151" i="3"/>
  <c r="CV97" i="2"/>
  <c r="CV106" i="2" s="1"/>
  <c r="CV110" i="2" s="1"/>
  <c r="J144" i="3" s="1"/>
  <c r="J144" i="8" s="1"/>
  <c r="CV50" i="2"/>
  <c r="CW7" i="2"/>
  <c r="CW8" i="2" s="1"/>
  <c r="CW2" i="2" s="1"/>
  <c r="CV134" i="2"/>
  <c r="CU106" i="2"/>
  <c r="CU110" i="2" s="1"/>
  <c r="J143" i="3" s="1"/>
  <c r="J143" i="8" s="1"/>
  <c r="CU166" i="2"/>
  <c r="CU59" i="2"/>
  <c r="CU143" i="2"/>
  <c r="CU147" i="2" s="1"/>
  <c r="K143" i="3" s="1"/>
  <c r="K143" i="8" s="1"/>
  <c r="CP163" i="2"/>
  <c r="CP54" i="2"/>
  <c r="CQ53" i="2" s="1"/>
  <c r="CU138" i="2"/>
  <c r="CV137" i="2" s="1"/>
  <c r="CP101" i="2"/>
  <c r="CQ100" i="2" s="1"/>
  <c r="G152" i="8" l="1"/>
  <c r="L151" i="7"/>
  <c r="S151" i="8" s="1"/>
  <c r="J151" i="7"/>
  <c r="Q151" i="8" s="1"/>
  <c r="K151" i="7"/>
  <c r="R151" i="8" s="1"/>
  <c r="I151" i="7"/>
  <c r="P151" i="8" s="1"/>
  <c r="G152" i="7"/>
  <c r="M152" i="7"/>
  <c r="T152" i="8" s="1"/>
  <c r="DB97" i="6"/>
  <c r="DB50" i="6"/>
  <c r="DB134" i="6"/>
  <c r="DB2" i="6"/>
  <c r="DC7" i="6"/>
  <c r="DC8" i="6" s="1"/>
  <c r="DF1" i="6"/>
  <c r="DA59" i="6"/>
  <c r="DA63" i="6" s="1"/>
  <c r="DA54" i="6"/>
  <c r="DB53" i="6" s="1"/>
  <c r="DA166" i="6"/>
  <c r="DA106" i="6"/>
  <c r="DA110" i="6" s="1"/>
  <c r="CT101" i="6"/>
  <c r="CU100" i="6" s="1"/>
  <c r="CT163" i="6"/>
  <c r="DA143" i="6"/>
  <c r="DA147" i="6" s="1"/>
  <c r="DA138" i="6"/>
  <c r="DB137" i="6" s="1"/>
  <c r="CU63" i="2"/>
  <c r="I143" i="3" s="1"/>
  <c r="I143" i="8" s="1"/>
  <c r="L143" i="3"/>
  <c r="L143" i="8" s="1"/>
  <c r="M142" i="3"/>
  <c r="M142" i="8" s="1"/>
  <c r="G152" i="3"/>
  <c r="CW50" i="2"/>
  <c r="CW134" i="2"/>
  <c r="CW97" i="2"/>
  <c r="CX7" i="2"/>
  <c r="CX8" i="2" s="1"/>
  <c r="CX2" i="2" s="1"/>
  <c r="CV166" i="2"/>
  <c r="CV59" i="2"/>
  <c r="CV143" i="2"/>
  <c r="CV147" i="2" s="1"/>
  <c r="K144" i="3" s="1"/>
  <c r="K144" i="8" s="1"/>
  <c r="CQ163" i="2"/>
  <c r="CQ54" i="2"/>
  <c r="CR53" i="2" s="1"/>
  <c r="CV138" i="2"/>
  <c r="CW137" i="2" s="1"/>
  <c r="CQ101" i="2"/>
  <c r="CR100" i="2" s="1"/>
  <c r="G153" i="8" l="1"/>
  <c r="K152" i="7"/>
  <c r="R152" i="8" s="1"/>
  <c r="J152" i="7"/>
  <c r="Q152" i="8" s="1"/>
  <c r="G153" i="7"/>
  <c r="M153" i="7" s="1"/>
  <c r="T153" i="8" s="1"/>
  <c r="L152" i="7"/>
  <c r="S152" i="8" s="1"/>
  <c r="I152" i="7"/>
  <c r="P152" i="8" s="1"/>
  <c r="CU163" i="6"/>
  <c r="CU101" i="6"/>
  <c r="CV100" i="6" s="1"/>
  <c r="DG1" i="6"/>
  <c r="DB143" i="6"/>
  <c r="DB147" i="6" s="1"/>
  <c r="DB138" i="6"/>
  <c r="DC137" i="6" s="1"/>
  <c r="DB59" i="6"/>
  <c r="DB63" i="6" s="1"/>
  <c r="DB54" i="6"/>
  <c r="DC53" i="6" s="1"/>
  <c r="DB166" i="6"/>
  <c r="DC134" i="6"/>
  <c r="DC97" i="6"/>
  <c r="DC50" i="6"/>
  <c r="DD7" i="6"/>
  <c r="DD8" i="6" s="1"/>
  <c r="DC2" i="6"/>
  <c r="DB106" i="6"/>
  <c r="DB110" i="6" s="1"/>
  <c r="CV63" i="2"/>
  <c r="I144" i="3" s="1"/>
  <c r="I144" i="8" s="1"/>
  <c r="L144" i="3"/>
  <c r="L144" i="8" s="1"/>
  <c r="M143" i="3"/>
  <c r="M143" i="8" s="1"/>
  <c r="G153" i="3"/>
  <c r="CW143" i="2"/>
  <c r="CW147" i="2" s="1"/>
  <c r="K145" i="3" s="1"/>
  <c r="K145" i="8" s="1"/>
  <c r="CW166" i="2"/>
  <c r="CW59" i="2"/>
  <c r="CX50" i="2"/>
  <c r="CX97" i="2"/>
  <c r="CY7" i="2"/>
  <c r="CY8" i="2" s="1"/>
  <c r="CY2" i="2" s="1"/>
  <c r="CX134" i="2"/>
  <c r="CX143" i="2" s="1"/>
  <c r="CX147" i="2" s="1"/>
  <c r="K146" i="3" s="1"/>
  <c r="K146" i="8" s="1"/>
  <c r="CW106" i="2"/>
  <c r="CW110" i="2" s="1"/>
  <c r="J145" i="3" s="1"/>
  <c r="J145" i="8" s="1"/>
  <c r="CR163" i="2"/>
  <c r="CR54" i="2"/>
  <c r="CS53" i="2" s="1"/>
  <c r="CW138" i="2"/>
  <c r="CX137" i="2" s="1"/>
  <c r="CR101" i="2"/>
  <c r="CS100" i="2" s="1"/>
  <c r="G154" i="8" l="1"/>
  <c r="J153" i="7"/>
  <c r="Q153" i="8" s="1"/>
  <c r="K153" i="7"/>
  <c r="R153" i="8" s="1"/>
  <c r="G154" i="7"/>
  <c r="L153" i="7"/>
  <c r="S153" i="8" s="1"/>
  <c r="I153" i="7"/>
  <c r="P153" i="8" s="1"/>
  <c r="DH1" i="6"/>
  <c r="DC59" i="6"/>
  <c r="DC63" i="6" s="1"/>
  <c r="DC54" i="6"/>
  <c r="DD53" i="6" s="1"/>
  <c r="DC166" i="6"/>
  <c r="DD134" i="6"/>
  <c r="DD2" i="6"/>
  <c r="DD97" i="6"/>
  <c r="DD50" i="6"/>
  <c r="DE7" i="6"/>
  <c r="DE8" i="6" s="1"/>
  <c r="DC106" i="6"/>
  <c r="DC110" i="6" s="1"/>
  <c r="CV163" i="6"/>
  <c r="CV101" i="6"/>
  <c r="CW100" i="6" s="1"/>
  <c r="DC143" i="6"/>
  <c r="DC147" i="6" s="1"/>
  <c r="DC138" i="6"/>
  <c r="DD137" i="6" s="1"/>
  <c r="M144" i="3"/>
  <c r="M144" i="8" s="1"/>
  <c r="CW63" i="2"/>
  <c r="I145" i="3" s="1"/>
  <c r="I145" i="8" s="1"/>
  <c r="L145" i="3"/>
  <c r="L145" i="8" s="1"/>
  <c r="G154" i="3"/>
  <c r="CX106" i="2"/>
  <c r="CX110" i="2" s="1"/>
  <c r="J146" i="3" s="1"/>
  <c r="J146" i="8" s="1"/>
  <c r="CX59" i="2"/>
  <c r="CX166" i="2"/>
  <c r="CY50" i="2"/>
  <c r="CY97" i="2"/>
  <c r="CZ7" i="2"/>
  <c r="CZ8" i="2" s="1"/>
  <c r="CZ2" i="2" s="1"/>
  <c r="CY134" i="2"/>
  <c r="CY143" i="2" s="1"/>
  <c r="CY147" i="2" s="1"/>
  <c r="K147" i="3" s="1"/>
  <c r="K147" i="8" s="1"/>
  <c r="CS163" i="2"/>
  <c r="CS54" i="2"/>
  <c r="CT53" i="2" s="1"/>
  <c r="CX138" i="2"/>
  <c r="CY137" i="2" s="1"/>
  <c r="CS101" i="2"/>
  <c r="CT100" i="2" s="1"/>
  <c r="G155" i="8" l="1"/>
  <c r="G155" i="7"/>
  <c r="I154" i="7"/>
  <c r="P154" i="8" s="1"/>
  <c r="K154" i="7"/>
  <c r="R154" i="8" s="1"/>
  <c r="J154" i="7"/>
  <c r="Q154" i="8" s="1"/>
  <c r="L154" i="7"/>
  <c r="S154" i="8" s="1"/>
  <c r="M154" i="7"/>
  <c r="T154" i="8" s="1"/>
  <c r="M155" i="7"/>
  <c r="T155" i="8" s="1"/>
  <c r="DE134" i="6"/>
  <c r="DE97" i="6"/>
  <c r="DF7" i="6"/>
  <c r="DF8" i="6" s="1"/>
  <c r="DE50" i="6"/>
  <c r="DE2" i="6"/>
  <c r="DD143" i="6"/>
  <c r="DD147" i="6" s="1"/>
  <c r="DD138" i="6"/>
  <c r="DE137" i="6" s="1"/>
  <c r="DD54" i="6"/>
  <c r="DE53" i="6" s="1"/>
  <c r="DD59" i="6"/>
  <c r="DD63" i="6" s="1"/>
  <c r="DD166" i="6"/>
  <c r="DD106" i="6"/>
  <c r="DD110" i="6"/>
  <c r="DI1" i="6"/>
  <c r="CW163" i="6"/>
  <c r="CW101" i="6"/>
  <c r="CX100" i="6" s="1"/>
  <c r="M145" i="3"/>
  <c r="M145" i="8" s="1"/>
  <c r="CX63" i="2"/>
  <c r="I146" i="3" s="1"/>
  <c r="I146" i="8" s="1"/>
  <c r="L146" i="3"/>
  <c r="L146" i="8" s="1"/>
  <c r="G155" i="3"/>
  <c r="CZ50" i="2"/>
  <c r="DA7" i="2"/>
  <c r="DA8" i="2" s="1"/>
  <c r="DA2" i="2" s="1"/>
  <c r="CZ97" i="2"/>
  <c r="CZ106" i="2" s="1"/>
  <c r="CZ110" i="2" s="1"/>
  <c r="J148" i="3" s="1"/>
  <c r="J148" i="8" s="1"/>
  <c r="CZ134" i="2"/>
  <c r="CZ143" i="2" s="1"/>
  <c r="CZ147" i="2" s="1"/>
  <c r="K148" i="3" s="1"/>
  <c r="K148" i="8" s="1"/>
  <c r="CY106" i="2"/>
  <c r="CY110" i="2" s="1"/>
  <c r="J147" i="3" s="1"/>
  <c r="J147" i="8" s="1"/>
  <c r="CY166" i="2"/>
  <c r="CY59" i="2"/>
  <c r="CT163" i="2"/>
  <c r="CT54" i="2"/>
  <c r="CU53" i="2" s="1"/>
  <c r="CY138" i="2"/>
  <c r="CZ137" i="2" s="1"/>
  <c r="CT101" i="2"/>
  <c r="CU100" i="2" s="1"/>
  <c r="G156" i="8" l="1"/>
  <c r="L155" i="7"/>
  <c r="S155" i="8" s="1"/>
  <c r="K155" i="7"/>
  <c r="R155" i="8" s="1"/>
  <c r="G156" i="7"/>
  <c r="M156" i="7" s="1"/>
  <c r="T156" i="8" s="1"/>
  <c r="J155" i="7"/>
  <c r="Q155" i="8" s="1"/>
  <c r="I155" i="7"/>
  <c r="P155" i="8" s="1"/>
  <c r="DF134" i="6"/>
  <c r="DF97" i="6"/>
  <c r="DF50" i="6"/>
  <c r="DG7" i="6"/>
  <c r="DG8" i="6" s="1"/>
  <c r="DF2" i="6"/>
  <c r="CX101" i="6"/>
  <c r="CY100" i="6" s="1"/>
  <c r="CX163" i="6"/>
  <c r="DE54" i="6"/>
  <c r="DF53" i="6" s="1"/>
  <c r="DE59" i="6"/>
  <c r="DE63" i="6" s="1"/>
  <c r="DE166" i="6"/>
  <c r="DJ1" i="6"/>
  <c r="DE106" i="6"/>
  <c r="DE110" i="6" s="1"/>
  <c r="DE143" i="6"/>
  <c r="DE147" i="6" s="1"/>
  <c r="DE138" i="6"/>
  <c r="DF137" i="6" s="1"/>
  <c r="CY63" i="2"/>
  <c r="I147" i="3" s="1"/>
  <c r="I147" i="8" s="1"/>
  <c r="L147" i="3"/>
  <c r="L147" i="8" s="1"/>
  <c r="M146" i="3"/>
  <c r="M146" i="8" s="1"/>
  <c r="G156" i="3"/>
  <c r="DA134" i="2"/>
  <c r="DA143" i="2" s="1"/>
  <c r="DA147" i="2" s="1"/>
  <c r="K149" i="3" s="1"/>
  <c r="K149" i="8" s="1"/>
  <c r="DA97" i="2"/>
  <c r="DA106" i="2" s="1"/>
  <c r="DA110" i="2" s="1"/>
  <c r="J149" i="3" s="1"/>
  <c r="J149" i="8" s="1"/>
  <c r="DA50" i="2"/>
  <c r="DB7" i="2"/>
  <c r="DB8" i="2" s="1"/>
  <c r="DB2" i="2" s="1"/>
  <c r="CZ166" i="2"/>
  <c r="CZ59" i="2"/>
  <c r="CU163" i="2"/>
  <c r="CU54" i="2"/>
  <c r="CV53" i="2" s="1"/>
  <c r="CZ138" i="2"/>
  <c r="DA137" i="2" s="1"/>
  <c r="CU101" i="2"/>
  <c r="CV100" i="2" s="1"/>
  <c r="G157" i="8" l="1"/>
  <c r="K156" i="7"/>
  <c r="R156" i="8" s="1"/>
  <c r="L156" i="7"/>
  <c r="S156" i="8" s="1"/>
  <c r="G157" i="7"/>
  <c r="M157" i="7" s="1"/>
  <c r="T157" i="8" s="1"/>
  <c r="J156" i="7"/>
  <c r="Q156" i="8" s="1"/>
  <c r="I156" i="7"/>
  <c r="P156" i="8" s="1"/>
  <c r="DF59" i="6"/>
  <c r="DF63" i="6" s="1"/>
  <c r="DF54" i="6"/>
  <c r="DG53" i="6" s="1"/>
  <c r="DF166" i="6"/>
  <c r="CY163" i="6"/>
  <c r="CY101" i="6"/>
  <c r="CZ100" i="6" s="1"/>
  <c r="DF106" i="6"/>
  <c r="DF110" i="6" s="1"/>
  <c r="DK1" i="6"/>
  <c r="DF143" i="6"/>
  <c r="DF147" i="6" s="1"/>
  <c r="DF138" i="6"/>
  <c r="DG137" i="6" s="1"/>
  <c r="DG97" i="6"/>
  <c r="DG134" i="6"/>
  <c r="DG50" i="6"/>
  <c r="DH7" i="6"/>
  <c r="DH8" i="6" s="1"/>
  <c r="DG2" i="6"/>
  <c r="CZ63" i="2"/>
  <c r="I148" i="3" s="1"/>
  <c r="I148" i="8" s="1"/>
  <c r="L148" i="3"/>
  <c r="L148" i="8" s="1"/>
  <c r="M147" i="3"/>
  <c r="M147" i="8" s="1"/>
  <c r="G157" i="3"/>
  <c r="DB134" i="2"/>
  <c r="DB143" i="2" s="1"/>
  <c r="DB147" i="2" s="1"/>
  <c r="K150" i="3" s="1"/>
  <c r="K150" i="8" s="1"/>
  <c r="DB97" i="2"/>
  <c r="DB106" i="2" s="1"/>
  <c r="DB110" i="2" s="1"/>
  <c r="J150" i="3" s="1"/>
  <c r="J150" i="8" s="1"/>
  <c r="DC7" i="2"/>
  <c r="DC8" i="2" s="1"/>
  <c r="DC2" i="2" s="1"/>
  <c r="DB50" i="2"/>
  <c r="DA166" i="2"/>
  <c r="DA59" i="2"/>
  <c r="CV163" i="2"/>
  <c r="CV54" i="2"/>
  <c r="CW53" i="2" s="1"/>
  <c r="DA138" i="2"/>
  <c r="DB137" i="2" s="1"/>
  <c r="CV101" i="2"/>
  <c r="CW100" i="2" s="1"/>
  <c r="G158" i="8" l="1"/>
  <c r="J157" i="7"/>
  <c r="Q157" i="8" s="1"/>
  <c r="L157" i="7"/>
  <c r="S157" i="8" s="1"/>
  <c r="I157" i="7"/>
  <c r="P157" i="8" s="1"/>
  <c r="G158" i="7"/>
  <c r="K157" i="7"/>
  <c r="R157" i="8" s="1"/>
  <c r="DH134" i="6"/>
  <c r="DH97" i="6"/>
  <c r="DH2" i="6"/>
  <c r="DH50" i="6"/>
  <c r="DI7" i="6"/>
  <c r="DI8" i="6" s="1"/>
  <c r="DL1" i="6"/>
  <c r="DG106" i="6"/>
  <c r="DG110" i="6" s="1"/>
  <c r="DG59" i="6"/>
  <c r="DG63" i="6" s="1"/>
  <c r="DG54" i="6"/>
  <c r="DH53" i="6" s="1"/>
  <c r="DG166" i="6"/>
  <c r="CZ163" i="6"/>
  <c r="CZ101" i="6"/>
  <c r="DA100" i="6" s="1"/>
  <c r="DG143" i="6"/>
  <c r="DG147" i="6" s="1"/>
  <c r="DG138" i="6"/>
  <c r="DH137" i="6" s="1"/>
  <c r="DA63" i="2"/>
  <c r="I149" i="3" s="1"/>
  <c r="I149" i="8" s="1"/>
  <c r="L149" i="3"/>
  <c r="L149" i="8" s="1"/>
  <c r="M148" i="3"/>
  <c r="M148" i="8" s="1"/>
  <c r="G158" i="3"/>
  <c r="DC134" i="2"/>
  <c r="DC143" i="2" s="1"/>
  <c r="DC147" i="2" s="1"/>
  <c r="K151" i="3" s="1"/>
  <c r="K151" i="8" s="1"/>
  <c r="DC50" i="2"/>
  <c r="DC97" i="2"/>
  <c r="DC106" i="2" s="1"/>
  <c r="DC110" i="2" s="1"/>
  <c r="J151" i="3" s="1"/>
  <c r="J151" i="8" s="1"/>
  <c r="DD7" i="2"/>
  <c r="DD8" i="2" s="1"/>
  <c r="DD2" i="2" s="1"/>
  <c r="DB166" i="2"/>
  <c r="DB59" i="2"/>
  <c r="CW163" i="2"/>
  <c r="CW54" i="2"/>
  <c r="CX53" i="2" s="1"/>
  <c r="DB138" i="2"/>
  <c r="DC137" i="2" s="1"/>
  <c r="CW101" i="2"/>
  <c r="CX100" i="2" s="1"/>
  <c r="G159" i="8" l="1"/>
  <c r="G159" i="7"/>
  <c r="I158" i="7"/>
  <c r="P158" i="8" s="1"/>
  <c r="L158" i="7"/>
  <c r="S158" i="8" s="1"/>
  <c r="K158" i="7"/>
  <c r="R158" i="8" s="1"/>
  <c r="J158" i="7"/>
  <c r="Q158" i="8" s="1"/>
  <c r="M158" i="7"/>
  <c r="T158" i="8" s="1"/>
  <c r="M159" i="7"/>
  <c r="T159" i="8" s="1"/>
  <c r="DH106" i="6"/>
  <c r="DH110" i="6" s="1"/>
  <c r="DA163" i="6"/>
  <c r="DA101" i="6"/>
  <c r="DB100" i="6" s="1"/>
  <c r="DH59" i="6"/>
  <c r="DH63" i="6" s="1"/>
  <c r="DH54" i="6"/>
  <c r="DI53" i="6" s="1"/>
  <c r="DH166" i="6"/>
  <c r="DM1" i="6"/>
  <c r="DI134" i="6"/>
  <c r="DI97" i="6"/>
  <c r="DI50" i="6"/>
  <c r="DI2" i="6"/>
  <c r="DJ7" i="6"/>
  <c r="DJ8" i="6" s="1"/>
  <c r="DH143" i="6"/>
  <c r="DH147" i="6" s="1"/>
  <c r="DH138" i="6"/>
  <c r="DI137" i="6" s="1"/>
  <c r="DB63" i="2"/>
  <c r="I150" i="3" s="1"/>
  <c r="I150" i="8" s="1"/>
  <c r="L150" i="3"/>
  <c r="L150" i="8" s="1"/>
  <c r="M149" i="3"/>
  <c r="M149" i="8" s="1"/>
  <c r="G159" i="3"/>
  <c r="DC59" i="2"/>
  <c r="DC166" i="2"/>
  <c r="DD50" i="2"/>
  <c r="DD134" i="2"/>
  <c r="DD143" i="2" s="1"/>
  <c r="DD147" i="2" s="1"/>
  <c r="K152" i="3" s="1"/>
  <c r="K152" i="8" s="1"/>
  <c r="DD97" i="2"/>
  <c r="DD106" i="2" s="1"/>
  <c r="DD110" i="2" s="1"/>
  <c r="J152" i="3" s="1"/>
  <c r="J152" i="8" s="1"/>
  <c r="DE7" i="2"/>
  <c r="DE8" i="2" s="1"/>
  <c r="DE2" i="2" s="1"/>
  <c r="CX163" i="2"/>
  <c r="CX54" i="2"/>
  <c r="CY53" i="2" s="1"/>
  <c r="DC138" i="2"/>
  <c r="DD137" i="2" s="1"/>
  <c r="CX101" i="2"/>
  <c r="CY100" i="2" s="1"/>
  <c r="G160" i="8" l="1"/>
  <c r="L159" i="7"/>
  <c r="S159" i="8" s="1"/>
  <c r="G160" i="7"/>
  <c r="K159" i="7"/>
  <c r="R159" i="8" s="1"/>
  <c r="J159" i="7"/>
  <c r="Q159" i="8" s="1"/>
  <c r="I159" i="7"/>
  <c r="P159" i="8" s="1"/>
  <c r="M160" i="7"/>
  <c r="T160" i="8" s="1"/>
  <c r="DI59" i="6"/>
  <c r="DI63" i="6" s="1"/>
  <c r="DI54" i="6"/>
  <c r="DJ53" i="6" s="1"/>
  <c r="DI166" i="6"/>
  <c r="DN1" i="6"/>
  <c r="DI106" i="6"/>
  <c r="DI110" i="6" s="1"/>
  <c r="DJ134" i="6"/>
  <c r="DJ97" i="6"/>
  <c r="DJ50" i="6"/>
  <c r="DK7" i="6"/>
  <c r="DK8" i="6" s="1"/>
  <c r="DJ2" i="6"/>
  <c r="DI143" i="6"/>
  <c r="DI147" i="6" s="1"/>
  <c r="DI138" i="6"/>
  <c r="DJ137" i="6" s="1"/>
  <c r="DB101" i="6"/>
  <c r="DC100" i="6" s="1"/>
  <c r="DB163" i="6"/>
  <c r="M150" i="3"/>
  <c r="M150" i="8" s="1"/>
  <c r="DC63" i="2"/>
  <c r="I151" i="3" s="1"/>
  <c r="I151" i="8" s="1"/>
  <c r="L151" i="3"/>
  <c r="L151" i="8" s="1"/>
  <c r="G160" i="3"/>
  <c r="DD166" i="2"/>
  <c r="DD59" i="2"/>
  <c r="DE50" i="2"/>
  <c r="DE134" i="2"/>
  <c r="DE143" i="2" s="1"/>
  <c r="DE147" i="2" s="1"/>
  <c r="K153" i="3" s="1"/>
  <c r="K153" i="8" s="1"/>
  <c r="DE97" i="2"/>
  <c r="DE106" i="2" s="1"/>
  <c r="DE110" i="2" s="1"/>
  <c r="J153" i="3" s="1"/>
  <c r="J153" i="8" s="1"/>
  <c r="DF7" i="2"/>
  <c r="DF8" i="2" s="1"/>
  <c r="DF2" i="2" s="1"/>
  <c r="CY163" i="2"/>
  <c r="CY54" i="2"/>
  <c r="CZ53" i="2" s="1"/>
  <c r="DD138" i="2"/>
  <c r="DE137" i="2" s="1"/>
  <c r="CY101" i="2"/>
  <c r="CZ100" i="2" s="1"/>
  <c r="G161" i="8" l="1"/>
  <c r="K160" i="7"/>
  <c r="R160" i="8" s="1"/>
  <c r="G161" i="7"/>
  <c r="M161" i="7" s="1"/>
  <c r="T161" i="8" s="1"/>
  <c r="I160" i="7"/>
  <c r="P160" i="8" s="1"/>
  <c r="L160" i="7"/>
  <c r="S160" i="8" s="1"/>
  <c r="J160" i="7"/>
  <c r="Q160" i="8" s="1"/>
  <c r="DJ143" i="6"/>
  <c r="DJ147" i="6" s="1"/>
  <c r="DJ138" i="6"/>
  <c r="DK137" i="6" s="1"/>
  <c r="DJ106" i="6"/>
  <c r="DJ110" i="6" s="1"/>
  <c r="DC163" i="6"/>
  <c r="DC101" i="6"/>
  <c r="DD100" i="6" s="1"/>
  <c r="DO1" i="6"/>
  <c r="DK134" i="6"/>
  <c r="DK97" i="6"/>
  <c r="DK50" i="6"/>
  <c r="DL7" i="6"/>
  <c r="DL8" i="6" s="1"/>
  <c r="DK2" i="6"/>
  <c r="DJ59" i="6"/>
  <c r="DJ63" i="6" s="1"/>
  <c r="DJ54" i="6"/>
  <c r="DK53" i="6" s="1"/>
  <c r="DJ166" i="6"/>
  <c r="M151" i="3"/>
  <c r="M151" i="8" s="1"/>
  <c r="DD63" i="2"/>
  <c r="I152" i="3" s="1"/>
  <c r="I152" i="8" s="1"/>
  <c r="L152" i="3"/>
  <c r="L152" i="8" s="1"/>
  <c r="G161" i="3"/>
  <c r="DF50" i="2"/>
  <c r="DF134" i="2"/>
  <c r="DF143" i="2" s="1"/>
  <c r="DF147" i="2" s="1"/>
  <c r="K154" i="3" s="1"/>
  <c r="K154" i="8" s="1"/>
  <c r="DG7" i="2"/>
  <c r="DG8" i="2" s="1"/>
  <c r="DG2" i="2" s="1"/>
  <c r="DF97" i="2"/>
  <c r="DF106" i="2" s="1"/>
  <c r="DF110" i="2" s="1"/>
  <c r="J154" i="3" s="1"/>
  <c r="J154" i="8" s="1"/>
  <c r="DE59" i="2"/>
  <c r="DE166" i="2"/>
  <c r="CZ163" i="2"/>
  <c r="CZ54" i="2"/>
  <c r="DA53" i="2" s="1"/>
  <c r="DE138" i="2"/>
  <c r="DF137" i="2" s="1"/>
  <c r="CZ101" i="2"/>
  <c r="DA100" i="2" s="1"/>
  <c r="G162" i="8" l="1"/>
  <c r="J161" i="7"/>
  <c r="Q161" i="8" s="1"/>
  <c r="G162" i="7"/>
  <c r="K161" i="7"/>
  <c r="R161" i="8" s="1"/>
  <c r="I161" i="7"/>
  <c r="P161" i="8" s="1"/>
  <c r="L161" i="7"/>
  <c r="S161" i="8" s="1"/>
  <c r="M162" i="7"/>
  <c r="T162" i="8" s="1"/>
  <c r="DL134" i="6"/>
  <c r="DL97" i="6"/>
  <c r="DL2" i="6"/>
  <c r="DM7" i="6"/>
  <c r="DM8" i="6" s="1"/>
  <c r="DL50" i="6"/>
  <c r="DP1" i="6"/>
  <c r="DK143" i="6"/>
  <c r="DK147" i="6" s="1"/>
  <c r="DK138" i="6"/>
  <c r="DL137" i="6" s="1"/>
  <c r="DK59" i="6"/>
  <c r="DK63" i="6" s="1"/>
  <c r="DK54" i="6"/>
  <c r="DL53" i="6" s="1"/>
  <c r="DK166" i="6"/>
  <c r="DK106" i="6"/>
  <c r="DK110" i="6" s="1"/>
  <c r="DD163" i="6"/>
  <c r="DD101" i="6"/>
  <c r="DE100" i="6" s="1"/>
  <c r="M152" i="3"/>
  <c r="M152" i="8" s="1"/>
  <c r="DE63" i="2"/>
  <c r="I153" i="3" s="1"/>
  <c r="I153" i="8" s="1"/>
  <c r="L153" i="3"/>
  <c r="L153" i="8" s="1"/>
  <c r="G162" i="3"/>
  <c r="DG50" i="2"/>
  <c r="DG134" i="2"/>
  <c r="DG143" i="2" s="1"/>
  <c r="DG147" i="2" s="1"/>
  <c r="K155" i="3" s="1"/>
  <c r="K155" i="8" s="1"/>
  <c r="DG97" i="2"/>
  <c r="DG106" i="2" s="1"/>
  <c r="DG110" i="2" s="1"/>
  <c r="J155" i="3" s="1"/>
  <c r="J155" i="8" s="1"/>
  <c r="DH7" i="2"/>
  <c r="DH8" i="2" s="1"/>
  <c r="DH2" i="2" s="1"/>
  <c r="DF166" i="2"/>
  <c r="DF59" i="2"/>
  <c r="DA163" i="2"/>
  <c r="DA54" i="2"/>
  <c r="DB53" i="2" s="1"/>
  <c r="DF138" i="2"/>
  <c r="DG137" i="2" s="1"/>
  <c r="DA101" i="2"/>
  <c r="DB100" i="2" s="1"/>
  <c r="G163" i="8" l="1"/>
  <c r="G163" i="7"/>
  <c r="I162" i="7"/>
  <c r="P162" i="8" s="1"/>
  <c r="L162" i="7"/>
  <c r="S162" i="8" s="1"/>
  <c r="K162" i="7"/>
  <c r="R162" i="8" s="1"/>
  <c r="J162" i="7"/>
  <c r="Q162" i="8" s="1"/>
  <c r="M163" i="7"/>
  <c r="T163" i="8" s="1"/>
  <c r="DE163" i="6"/>
  <c r="DE101" i="6"/>
  <c r="DF100" i="6" s="1"/>
  <c r="DM134" i="6"/>
  <c r="DM97" i="6"/>
  <c r="DM50" i="6"/>
  <c r="DN7" i="6"/>
  <c r="DN8" i="6" s="1"/>
  <c r="DM2" i="6"/>
  <c r="DQ1" i="6"/>
  <c r="DL106" i="6"/>
  <c r="DL110" i="6" s="1"/>
  <c r="DL54" i="6"/>
  <c r="DM53" i="6" s="1"/>
  <c r="DL59" i="6"/>
  <c r="DL63" i="6" s="1"/>
  <c r="DL166" i="6"/>
  <c r="DL143" i="6"/>
  <c r="DL147" i="6" s="1"/>
  <c r="DL138" i="6"/>
  <c r="DM137" i="6" s="1"/>
  <c r="M153" i="3"/>
  <c r="M153" i="8" s="1"/>
  <c r="DF63" i="2"/>
  <c r="I154" i="3" s="1"/>
  <c r="I154" i="8" s="1"/>
  <c r="L154" i="3"/>
  <c r="L154" i="8" s="1"/>
  <c r="G163" i="3"/>
  <c r="DH50" i="2"/>
  <c r="DH97" i="2"/>
  <c r="DH106" i="2" s="1"/>
  <c r="DH110" i="2" s="1"/>
  <c r="J156" i="3" s="1"/>
  <c r="J156" i="8" s="1"/>
  <c r="DH134" i="2"/>
  <c r="DH143" i="2" s="1"/>
  <c r="DH147" i="2" s="1"/>
  <c r="K156" i="3" s="1"/>
  <c r="K156" i="8" s="1"/>
  <c r="DI7" i="2"/>
  <c r="DI8" i="2" s="1"/>
  <c r="DI2" i="2" s="1"/>
  <c r="DG59" i="2"/>
  <c r="DG166" i="2"/>
  <c r="DB163" i="2"/>
  <c r="DB54" i="2"/>
  <c r="DC53" i="2" s="1"/>
  <c r="DG138" i="2"/>
  <c r="DH137" i="2" s="1"/>
  <c r="DB101" i="2"/>
  <c r="DC100" i="2" s="1"/>
  <c r="G164" i="8" l="1"/>
  <c r="L163" i="7"/>
  <c r="S163" i="8" s="1"/>
  <c r="I163" i="7"/>
  <c r="P163" i="8" s="1"/>
  <c r="G164" i="7"/>
  <c r="M164" i="7" s="1"/>
  <c r="T164" i="8" s="1"/>
  <c r="K163" i="7"/>
  <c r="R163" i="8" s="1"/>
  <c r="J163" i="7"/>
  <c r="Q163" i="8" s="1"/>
  <c r="DN134" i="6"/>
  <c r="DN50" i="6"/>
  <c r="DN97" i="6"/>
  <c r="DN2" i="6"/>
  <c r="DO7" i="6"/>
  <c r="DO8" i="6" s="1"/>
  <c r="DM106" i="6"/>
  <c r="DM110" i="6" s="1"/>
  <c r="DM143" i="6"/>
  <c r="DM147" i="6" s="1"/>
  <c r="DM138" i="6"/>
  <c r="DN137" i="6" s="1"/>
  <c r="DF101" i="6"/>
  <c r="DG100" i="6" s="1"/>
  <c r="DF163" i="6"/>
  <c r="DR1" i="6"/>
  <c r="DM54" i="6"/>
  <c r="DN53" i="6" s="1"/>
  <c r="DM59" i="6"/>
  <c r="DM63" i="6" s="1"/>
  <c r="DM166" i="6"/>
  <c r="M154" i="3"/>
  <c r="M154" i="8" s="1"/>
  <c r="DG63" i="2"/>
  <c r="I155" i="3" s="1"/>
  <c r="I155" i="8" s="1"/>
  <c r="L155" i="3"/>
  <c r="L155" i="8" s="1"/>
  <c r="G164" i="3"/>
  <c r="DI50" i="2"/>
  <c r="DI97" i="2"/>
  <c r="DJ7" i="2"/>
  <c r="DJ8" i="2" s="1"/>
  <c r="DJ2" i="2" s="1"/>
  <c r="DI134" i="2"/>
  <c r="DI143" i="2" s="1"/>
  <c r="DI147" i="2" s="1"/>
  <c r="K157" i="3" s="1"/>
  <c r="K157" i="8" s="1"/>
  <c r="DH59" i="2"/>
  <c r="DH166" i="2"/>
  <c r="DC163" i="2"/>
  <c r="DC54" i="2"/>
  <c r="DD53" i="2" s="1"/>
  <c r="DH138" i="2"/>
  <c r="DI137" i="2" s="1"/>
  <c r="DC101" i="2"/>
  <c r="DD100" i="2" s="1"/>
  <c r="G165" i="8" l="1"/>
  <c r="K164" i="7"/>
  <c r="R164" i="8" s="1"/>
  <c r="I164" i="7"/>
  <c r="P164" i="8" s="1"/>
  <c r="J164" i="7"/>
  <c r="Q164" i="8" s="1"/>
  <c r="G165" i="7"/>
  <c r="L164" i="7"/>
  <c r="S164" i="8" s="1"/>
  <c r="DN59" i="6"/>
  <c r="DN63" i="6" s="1"/>
  <c r="DN54" i="6"/>
  <c r="DO53" i="6" s="1"/>
  <c r="DN166" i="6"/>
  <c r="DS1" i="6"/>
  <c r="DN106" i="6"/>
  <c r="DN110" i="6" s="1"/>
  <c r="DG101" i="6"/>
  <c r="DH100" i="6" s="1"/>
  <c r="DG163" i="6"/>
  <c r="DO97" i="6"/>
  <c r="DO50" i="6"/>
  <c r="DP7" i="6"/>
  <c r="DP8" i="6" s="1"/>
  <c r="DO134" i="6"/>
  <c r="DO2" i="6"/>
  <c r="DN143" i="6"/>
  <c r="DN147" i="6" s="1"/>
  <c r="DN138" i="6"/>
  <c r="DO137" i="6" s="1"/>
  <c r="M155" i="3"/>
  <c r="M155" i="8" s="1"/>
  <c r="DH63" i="2"/>
  <c r="I156" i="3" s="1"/>
  <c r="I156" i="8" s="1"/>
  <c r="L156" i="3"/>
  <c r="L156" i="8" s="1"/>
  <c r="G165" i="3"/>
  <c r="DJ50" i="2"/>
  <c r="DK7" i="2"/>
  <c r="DK8" i="2" s="1"/>
  <c r="DK2" i="2" s="1"/>
  <c r="DJ134" i="2"/>
  <c r="DJ143" i="2" s="1"/>
  <c r="DJ147" i="2" s="1"/>
  <c r="K158" i="3" s="1"/>
  <c r="K158" i="8" s="1"/>
  <c r="DJ97" i="2"/>
  <c r="DJ106" i="2" s="1"/>
  <c r="DJ110" i="2" s="1"/>
  <c r="J158" i="3" s="1"/>
  <c r="J158" i="8" s="1"/>
  <c r="DI106" i="2"/>
  <c r="DI110" i="2" s="1"/>
  <c r="J157" i="3" s="1"/>
  <c r="J157" i="8" s="1"/>
  <c r="DI166" i="2"/>
  <c r="DI59" i="2"/>
  <c r="DD163" i="2"/>
  <c r="DD54" i="2"/>
  <c r="DE53" i="2" s="1"/>
  <c r="DI138" i="2"/>
  <c r="DJ137" i="2" s="1"/>
  <c r="DD101" i="2"/>
  <c r="DE100" i="2" s="1"/>
  <c r="G166" i="8" l="1"/>
  <c r="J165" i="7"/>
  <c r="Q165" i="8" s="1"/>
  <c r="I165" i="7"/>
  <c r="P165" i="8" s="1"/>
  <c r="L165" i="7"/>
  <c r="S165" i="8" s="1"/>
  <c r="K165" i="7"/>
  <c r="R165" i="8" s="1"/>
  <c r="G166" i="7"/>
  <c r="M166" i="7" s="1"/>
  <c r="T166" i="8" s="1"/>
  <c r="M165" i="7"/>
  <c r="T165" i="8" s="1"/>
  <c r="DP134" i="6"/>
  <c r="DP2" i="6"/>
  <c r="DP97" i="6"/>
  <c r="DQ7" i="6"/>
  <c r="DQ8" i="6" s="1"/>
  <c r="DP50" i="6"/>
  <c r="DT1" i="6"/>
  <c r="DO143" i="6"/>
  <c r="DO147" i="6" s="1"/>
  <c r="DO138" i="6"/>
  <c r="DP137" i="6" s="1"/>
  <c r="DH101" i="6"/>
  <c r="DI100" i="6" s="1"/>
  <c r="DH163" i="6"/>
  <c r="DO59" i="6"/>
  <c r="DO63" i="6" s="1"/>
  <c r="DO54" i="6"/>
  <c r="DP53" i="6" s="1"/>
  <c r="DO166" i="6"/>
  <c r="DO106" i="6"/>
  <c r="DO110" i="6" s="1"/>
  <c r="M156" i="3"/>
  <c r="M156" i="8" s="1"/>
  <c r="DI63" i="2"/>
  <c r="I157" i="3" s="1"/>
  <c r="I157" i="8" s="1"/>
  <c r="L157" i="3"/>
  <c r="L157" i="8" s="1"/>
  <c r="G166" i="3"/>
  <c r="DK50" i="2"/>
  <c r="DK97" i="2"/>
  <c r="DK106" i="2" s="1"/>
  <c r="DK110" i="2" s="1"/>
  <c r="J159" i="3" s="1"/>
  <c r="J159" i="8" s="1"/>
  <c r="DL7" i="2"/>
  <c r="DL8" i="2" s="1"/>
  <c r="DL2" i="2" s="1"/>
  <c r="DK134" i="2"/>
  <c r="DK143" i="2" s="1"/>
  <c r="DK147" i="2" s="1"/>
  <c r="K159" i="3" s="1"/>
  <c r="K159" i="8" s="1"/>
  <c r="DJ166" i="2"/>
  <c r="DJ59" i="2"/>
  <c r="DE163" i="2"/>
  <c r="DE54" i="2"/>
  <c r="DF53" i="2" s="1"/>
  <c r="DJ138" i="2"/>
  <c r="DK137" i="2" s="1"/>
  <c r="DE101" i="2"/>
  <c r="DF100" i="2" s="1"/>
  <c r="G167" i="8" l="1"/>
  <c r="G167" i="7"/>
  <c r="I166" i="7"/>
  <c r="P166" i="8" s="1"/>
  <c r="J166" i="7"/>
  <c r="Q166" i="8" s="1"/>
  <c r="L166" i="7"/>
  <c r="S166" i="8" s="1"/>
  <c r="K166" i="7"/>
  <c r="R166" i="8" s="1"/>
  <c r="M167" i="7"/>
  <c r="T167" i="8" s="1"/>
  <c r="DP106" i="6"/>
  <c r="DP110" i="6" s="1"/>
  <c r="DI163" i="6"/>
  <c r="DI101" i="6"/>
  <c r="DJ100" i="6" s="1"/>
  <c r="DQ134" i="6"/>
  <c r="DQ97" i="6"/>
  <c r="DQ50" i="6"/>
  <c r="DQ2" i="6"/>
  <c r="DR7" i="6"/>
  <c r="DR8" i="6" s="1"/>
  <c r="DU1" i="6"/>
  <c r="DP59" i="6"/>
  <c r="DP63" i="6" s="1"/>
  <c r="DP54" i="6"/>
  <c r="DQ53" i="6" s="1"/>
  <c r="DP166" i="6"/>
  <c r="DP143" i="6"/>
  <c r="DP147" i="6" s="1"/>
  <c r="DP138" i="6"/>
  <c r="DQ137" i="6" s="1"/>
  <c r="M157" i="3"/>
  <c r="M157" i="8" s="1"/>
  <c r="DJ63" i="2"/>
  <c r="I158" i="3" s="1"/>
  <c r="I158" i="8" s="1"/>
  <c r="L158" i="3"/>
  <c r="L158" i="8" s="1"/>
  <c r="G167" i="3"/>
  <c r="DL50" i="2"/>
  <c r="DL97" i="2"/>
  <c r="DM7" i="2"/>
  <c r="DM8" i="2" s="1"/>
  <c r="DM2" i="2" s="1"/>
  <c r="DL134" i="2"/>
  <c r="DK59" i="2"/>
  <c r="DK166" i="2"/>
  <c r="DF163" i="2"/>
  <c r="DF54" i="2"/>
  <c r="DG53" i="2" s="1"/>
  <c r="DK138" i="2"/>
  <c r="DL137" i="2" s="1"/>
  <c r="DF101" i="2"/>
  <c r="DG100" i="2" s="1"/>
  <c r="G168" i="8" l="1"/>
  <c r="L167" i="7"/>
  <c r="S167" i="8" s="1"/>
  <c r="J167" i="7"/>
  <c r="Q167" i="8" s="1"/>
  <c r="I167" i="7"/>
  <c r="P167" i="8" s="1"/>
  <c r="G168" i="7"/>
  <c r="K167" i="7"/>
  <c r="R167" i="8" s="1"/>
  <c r="DQ59" i="6"/>
  <c r="DQ63" i="6" s="1"/>
  <c r="DQ54" i="6"/>
  <c r="DR53" i="6" s="1"/>
  <c r="DQ166" i="6"/>
  <c r="DQ106" i="6"/>
  <c r="DQ110" i="6" s="1"/>
  <c r="DR97" i="6"/>
  <c r="DR134" i="6"/>
  <c r="DR50" i="6"/>
  <c r="DS7" i="6"/>
  <c r="DS8" i="6" s="1"/>
  <c r="DR2" i="6"/>
  <c r="DQ143" i="6"/>
  <c r="DQ147" i="6" s="1"/>
  <c r="DQ138" i="6"/>
  <c r="DR137" i="6" s="1"/>
  <c r="DV1" i="6"/>
  <c r="DJ101" i="6"/>
  <c r="DK100" i="6" s="1"/>
  <c r="DJ163" i="6"/>
  <c r="M158" i="3"/>
  <c r="M158" i="8" s="1"/>
  <c r="DK63" i="2"/>
  <c r="I159" i="3" s="1"/>
  <c r="I159" i="8" s="1"/>
  <c r="L159" i="3"/>
  <c r="L159" i="8" s="1"/>
  <c r="G168" i="3"/>
  <c r="DM134" i="2"/>
  <c r="DM143" i="2" s="1"/>
  <c r="DM147" i="2" s="1"/>
  <c r="K161" i="3" s="1"/>
  <c r="K161" i="8" s="1"/>
  <c r="DM50" i="2"/>
  <c r="DM97" i="2"/>
  <c r="DM106" i="2" s="1"/>
  <c r="DM110" i="2" s="1"/>
  <c r="J161" i="3" s="1"/>
  <c r="J161" i="8" s="1"/>
  <c r="DN7" i="2"/>
  <c r="DN8" i="2" s="1"/>
  <c r="DN2" i="2" s="1"/>
  <c r="DL106" i="2"/>
  <c r="DL110" i="2" s="1"/>
  <c r="J160" i="3" s="1"/>
  <c r="J160" i="8" s="1"/>
  <c r="DL143" i="2"/>
  <c r="DL147" i="2" s="1"/>
  <c r="K160" i="3" s="1"/>
  <c r="K160" i="8" s="1"/>
  <c r="DL166" i="2"/>
  <c r="DL59" i="2"/>
  <c r="DG163" i="2"/>
  <c r="DG54" i="2"/>
  <c r="DH53" i="2" s="1"/>
  <c r="DL138" i="2"/>
  <c r="DM137" i="2" s="1"/>
  <c r="DG101" i="2"/>
  <c r="DH100" i="2" s="1"/>
  <c r="G169" i="8" l="1"/>
  <c r="K168" i="7"/>
  <c r="R168" i="8" s="1"/>
  <c r="J168" i="7"/>
  <c r="Q168" i="8" s="1"/>
  <c r="L168" i="7"/>
  <c r="S168" i="8" s="1"/>
  <c r="I168" i="7"/>
  <c r="P168" i="8" s="1"/>
  <c r="G169" i="7"/>
  <c r="M168" i="7"/>
  <c r="T168" i="8" s="1"/>
  <c r="M169" i="7"/>
  <c r="T169" i="8" s="1"/>
  <c r="DK163" i="6"/>
  <c r="DK101" i="6"/>
  <c r="DL100" i="6" s="1"/>
  <c r="DR59" i="6"/>
  <c r="DR63" i="6" s="1"/>
  <c r="DR54" i="6"/>
  <c r="DS53" i="6" s="1"/>
  <c r="DR166" i="6"/>
  <c r="DS134" i="6"/>
  <c r="DS97" i="6"/>
  <c r="DS50" i="6"/>
  <c r="DT7" i="6"/>
  <c r="DT8" i="6" s="1"/>
  <c r="DS2" i="6"/>
  <c r="DW1" i="6"/>
  <c r="DR143" i="6"/>
  <c r="DR147" i="6" s="1"/>
  <c r="DR138" i="6"/>
  <c r="DS137" i="6" s="1"/>
  <c r="DR106" i="6"/>
  <c r="DR110" i="6" s="1"/>
  <c r="M159" i="3"/>
  <c r="M159" i="8" s="1"/>
  <c r="DL63" i="2"/>
  <c r="I160" i="3" s="1"/>
  <c r="I160" i="8" s="1"/>
  <c r="L160" i="3"/>
  <c r="L160" i="8" s="1"/>
  <c r="G169" i="3"/>
  <c r="DN50" i="2"/>
  <c r="DO7" i="2"/>
  <c r="DO8" i="2" s="1"/>
  <c r="DO2" i="2" s="1"/>
  <c r="DN134" i="2"/>
  <c r="DN143" i="2" s="1"/>
  <c r="DN147" i="2" s="1"/>
  <c r="K162" i="3" s="1"/>
  <c r="K162" i="8" s="1"/>
  <c r="DN97" i="2"/>
  <c r="DN106" i="2" s="1"/>
  <c r="DN110" i="2" s="1"/>
  <c r="J162" i="3" s="1"/>
  <c r="J162" i="8" s="1"/>
  <c r="DM166" i="2"/>
  <c r="DM59" i="2"/>
  <c r="DH163" i="2"/>
  <c r="DH54" i="2"/>
  <c r="DI53" i="2" s="1"/>
  <c r="DM138" i="2"/>
  <c r="DN137" i="2" s="1"/>
  <c r="DH101" i="2"/>
  <c r="DI100" i="2" s="1"/>
  <c r="G170" i="8" l="1"/>
  <c r="J169" i="7"/>
  <c r="Q169" i="8" s="1"/>
  <c r="K169" i="7"/>
  <c r="R169" i="8" s="1"/>
  <c r="G170" i="7"/>
  <c r="M170" i="7" s="1"/>
  <c r="T170" i="8" s="1"/>
  <c r="L169" i="7"/>
  <c r="S169" i="8" s="1"/>
  <c r="I169" i="7"/>
  <c r="P169" i="8" s="1"/>
  <c r="DX1" i="6"/>
  <c r="DS59" i="6"/>
  <c r="DS63" i="6" s="1"/>
  <c r="DS54" i="6"/>
  <c r="DT53" i="6" s="1"/>
  <c r="DS166" i="6"/>
  <c r="DS143" i="6"/>
  <c r="DS147" i="6" s="1"/>
  <c r="DS138" i="6"/>
  <c r="DT137" i="6" s="1"/>
  <c r="DT134" i="6"/>
  <c r="DT97" i="6"/>
  <c r="DT2" i="6"/>
  <c r="DT50" i="6"/>
  <c r="DU7" i="6"/>
  <c r="DU8" i="6" s="1"/>
  <c r="DL163" i="6"/>
  <c r="DL101" i="6"/>
  <c r="DM100" i="6" s="1"/>
  <c r="DS106" i="6"/>
  <c r="DS110" i="6" s="1"/>
  <c r="M160" i="3"/>
  <c r="M160" i="8" s="1"/>
  <c r="DM63" i="2"/>
  <c r="I161" i="3" s="1"/>
  <c r="I161" i="8" s="1"/>
  <c r="L161" i="3"/>
  <c r="L161" i="8" s="1"/>
  <c r="G170" i="3"/>
  <c r="DO50" i="2"/>
  <c r="DO134" i="2"/>
  <c r="DO143" i="2" s="1"/>
  <c r="DO147" i="2" s="1"/>
  <c r="K163" i="3" s="1"/>
  <c r="K163" i="8" s="1"/>
  <c r="DO97" i="2"/>
  <c r="DO106" i="2" s="1"/>
  <c r="DO110" i="2" s="1"/>
  <c r="J163" i="3" s="1"/>
  <c r="J163" i="8" s="1"/>
  <c r="DP7" i="2"/>
  <c r="DP8" i="2" s="1"/>
  <c r="DP2" i="2" s="1"/>
  <c r="DN59" i="2"/>
  <c r="DN166" i="2"/>
  <c r="DI163" i="2"/>
  <c r="DI54" i="2"/>
  <c r="DJ53" i="2" s="1"/>
  <c r="DN138" i="2"/>
  <c r="DO137" i="2" s="1"/>
  <c r="DI101" i="2"/>
  <c r="DJ100" i="2" s="1"/>
  <c r="G171" i="8" l="1"/>
  <c r="G171" i="7"/>
  <c r="I170" i="7"/>
  <c r="P170" i="8" s="1"/>
  <c r="K170" i="7"/>
  <c r="R170" i="8" s="1"/>
  <c r="L170" i="7"/>
  <c r="S170" i="8" s="1"/>
  <c r="J170" i="7"/>
  <c r="Q170" i="8" s="1"/>
  <c r="M171" i="7"/>
  <c r="T171" i="8" s="1"/>
  <c r="DM163" i="6"/>
  <c r="DM101" i="6"/>
  <c r="DN100" i="6" s="1"/>
  <c r="DT106" i="6"/>
  <c r="DT110" i="6" s="1"/>
  <c r="DU134" i="6"/>
  <c r="DU97" i="6"/>
  <c r="DV7" i="6"/>
  <c r="DV8" i="6" s="1"/>
  <c r="DU50" i="6"/>
  <c r="DU2" i="6"/>
  <c r="DT143" i="6"/>
  <c r="DT147" i="6" s="1"/>
  <c r="DT138" i="6"/>
  <c r="DU137" i="6" s="1"/>
  <c r="DY1" i="6"/>
  <c r="DT54" i="6"/>
  <c r="DU53" i="6" s="1"/>
  <c r="DT59" i="6"/>
  <c r="DT63" i="6" s="1"/>
  <c r="DT166" i="6"/>
  <c r="M161" i="3"/>
  <c r="M161" i="8" s="1"/>
  <c r="DN63" i="2"/>
  <c r="I162" i="3" s="1"/>
  <c r="I162" i="8" s="1"/>
  <c r="L162" i="3"/>
  <c r="L162" i="8" s="1"/>
  <c r="G171" i="3"/>
  <c r="DP50" i="2"/>
  <c r="DP134" i="2"/>
  <c r="DP143" i="2" s="1"/>
  <c r="DP147" i="2" s="1"/>
  <c r="K164" i="3" s="1"/>
  <c r="K164" i="8" s="1"/>
  <c r="DQ7" i="2"/>
  <c r="DQ8" i="2" s="1"/>
  <c r="DQ2" i="2" s="1"/>
  <c r="DP97" i="2"/>
  <c r="DO59" i="2"/>
  <c r="DO166" i="2"/>
  <c r="DJ163" i="2"/>
  <c r="DJ54" i="2"/>
  <c r="DK53" i="2" s="1"/>
  <c r="DO138" i="2"/>
  <c r="DP137" i="2" s="1"/>
  <c r="DJ101" i="2"/>
  <c r="DK100" i="2" s="1"/>
  <c r="G172" i="8" l="1"/>
  <c r="L171" i="7"/>
  <c r="S171" i="8" s="1"/>
  <c r="K171" i="7"/>
  <c r="R171" i="8" s="1"/>
  <c r="J171" i="7"/>
  <c r="Q171" i="8" s="1"/>
  <c r="I171" i="7"/>
  <c r="P171" i="8" s="1"/>
  <c r="G172" i="7"/>
  <c r="M172" i="7"/>
  <c r="T172" i="8" s="1"/>
  <c r="DU54" i="6"/>
  <c r="DV53" i="6" s="1"/>
  <c r="DU59" i="6"/>
  <c r="DU63" i="6" s="1"/>
  <c r="DU166" i="6"/>
  <c r="DZ1" i="6"/>
  <c r="DU106" i="6"/>
  <c r="DU110" i="6" s="1"/>
  <c r="DU143" i="6"/>
  <c r="DU147" i="6" s="1"/>
  <c r="DU138" i="6"/>
  <c r="DV137" i="6" s="1"/>
  <c r="DN163" i="6"/>
  <c r="DN101" i="6"/>
  <c r="DO100" i="6" s="1"/>
  <c r="DV134" i="6"/>
  <c r="DV97" i="6"/>
  <c r="DV50" i="6"/>
  <c r="DW7" i="6"/>
  <c r="DW8" i="6" s="1"/>
  <c r="DV2" i="6"/>
  <c r="M162" i="3"/>
  <c r="M162" i="8" s="1"/>
  <c r="DO63" i="2"/>
  <c r="I163" i="3" s="1"/>
  <c r="I163" i="8" s="1"/>
  <c r="L163" i="3"/>
  <c r="L163" i="8" s="1"/>
  <c r="G172" i="3"/>
  <c r="DP106" i="2"/>
  <c r="DP110" i="2" s="1"/>
  <c r="J164" i="3" s="1"/>
  <c r="J164" i="8" s="1"/>
  <c r="DQ50" i="2"/>
  <c r="DQ134" i="2"/>
  <c r="DQ143" i="2" s="1"/>
  <c r="DQ147" i="2" s="1"/>
  <c r="K165" i="3" s="1"/>
  <c r="K165" i="8" s="1"/>
  <c r="DR7" i="2"/>
  <c r="DR8" i="2" s="1"/>
  <c r="DR2" i="2" s="1"/>
  <c r="DQ97" i="2"/>
  <c r="DQ106" i="2" s="1"/>
  <c r="DQ110" i="2" s="1"/>
  <c r="J165" i="3" s="1"/>
  <c r="J165" i="8" s="1"/>
  <c r="DP166" i="2"/>
  <c r="DP59" i="2"/>
  <c r="DK163" i="2"/>
  <c r="DK54" i="2"/>
  <c r="DL53" i="2" s="1"/>
  <c r="DP138" i="2"/>
  <c r="DQ137" i="2" s="1"/>
  <c r="DK101" i="2"/>
  <c r="DL100" i="2" s="1"/>
  <c r="G173" i="8" l="1"/>
  <c r="K172" i="7"/>
  <c r="R172" i="8" s="1"/>
  <c r="L172" i="7"/>
  <c r="S172" i="8" s="1"/>
  <c r="G173" i="7"/>
  <c r="M173" i="7" s="1"/>
  <c r="T173" i="8" s="1"/>
  <c r="J172" i="7"/>
  <c r="Q172" i="8" s="1"/>
  <c r="I172" i="7"/>
  <c r="P172" i="8" s="1"/>
  <c r="DW97" i="6"/>
  <c r="DW134" i="6"/>
  <c r="DW50" i="6"/>
  <c r="DX7" i="6"/>
  <c r="DX8" i="6" s="1"/>
  <c r="DW2" i="6"/>
  <c r="DO163" i="6"/>
  <c r="DO101" i="6"/>
  <c r="DP100" i="6" s="1"/>
  <c r="DV143" i="6"/>
  <c r="DV147" i="6" s="1"/>
  <c r="DV138" i="6"/>
  <c r="DW137" i="6" s="1"/>
  <c r="DV59" i="6"/>
  <c r="DV63" i="6" s="1"/>
  <c r="DV54" i="6"/>
  <c r="DW53" i="6" s="1"/>
  <c r="DV166" i="6"/>
  <c r="EA1" i="6"/>
  <c r="DV106" i="6"/>
  <c r="DV110" i="6" s="1"/>
  <c r="M163" i="3"/>
  <c r="M163" i="8" s="1"/>
  <c r="DP63" i="2"/>
  <c r="I164" i="3" s="1"/>
  <c r="I164" i="8" s="1"/>
  <c r="L164" i="3"/>
  <c r="L164" i="8" s="1"/>
  <c r="G173" i="3"/>
  <c r="DQ166" i="2"/>
  <c r="DQ59" i="2"/>
  <c r="DR50" i="2"/>
  <c r="DS7" i="2"/>
  <c r="DS8" i="2" s="1"/>
  <c r="DS2" i="2" s="1"/>
  <c r="DR134" i="2"/>
  <c r="DR143" i="2" s="1"/>
  <c r="DR147" i="2" s="1"/>
  <c r="K166" i="3" s="1"/>
  <c r="K166" i="8" s="1"/>
  <c r="DR97" i="2"/>
  <c r="DR106" i="2" s="1"/>
  <c r="DR110" i="2" s="1"/>
  <c r="J166" i="3" s="1"/>
  <c r="J166" i="8" s="1"/>
  <c r="DL163" i="2"/>
  <c r="DL54" i="2"/>
  <c r="DM53" i="2" s="1"/>
  <c r="DQ138" i="2"/>
  <c r="DR137" i="2" s="1"/>
  <c r="DL101" i="2"/>
  <c r="DM100" i="2" s="1"/>
  <c r="G174" i="8" l="1"/>
  <c r="J173" i="7"/>
  <c r="Q173" i="8" s="1"/>
  <c r="L173" i="7"/>
  <c r="S173" i="8" s="1"/>
  <c r="G174" i="7"/>
  <c r="M174" i="7" s="1"/>
  <c r="T174" i="8" s="1"/>
  <c r="K173" i="7"/>
  <c r="R173" i="8" s="1"/>
  <c r="I173" i="7"/>
  <c r="P173" i="8" s="1"/>
  <c r="DP101" i="6"/>
  <c r="DQ100" i="6" s="1"/>
  <c r="DP163" i="6"/>
  <c r="DW143" i="6"/>
  <c r="DW147" i="6" s="1"/>
  <c r="DW138" i="6"/>
  <c r="DX137" i="6" s="1"/>
  <c r="EB1" i="6"/>
  <c r="DX134" i="6"/>
  <c r="DX97" i="6"/>
  <c r="DX2" i="6"/>
  <c r="DX50" i="6"/>
  <c r="DY7" i="6"/>
  <c r="DY8" i="6" s="1"/>
  <c r="DW59" i="6"/>
  <c r="DW63" i="6" s="1"/>
  <c r="DW54" i="6"/>
  <c r="DX53" i="6" s="1"/>
  <c r="DW166" i="6"/>
  <c r="DW106" i="6"/>
  <c r="DW110" i="6" s="1"/>
  <c r="M164" i="3"/>
  <c r="M164" i="8" s="1"/>
  <c r="DQ63" i="2"/>
  <c r="I165" i="3" s="1"/>
  <c r="I165" i="8" s="1"/>
  <c r="L165" i="3"/>
  <c r="L165" i="8" s="1"/>
  <c r="G174" i="3"/>
  <c r="DR59" i="2"/>
  <c r="DR166" i="2"/>
  <c r="DS50" i="2"/>
  <c r="DT7" i="2"/>
  <c r="DT8" i="2" s="1"/>
  <c r="DT2" i="2" s="1"/>
  <c r="DS134" i="2"/>
  <c r="DS143" i="2" s="1"/>
  <c r="DS147" i="2" s="1"/>
  <c r="K167" i="3" s="1"/>
  <c r="K167" i="8" s="1"/>
  <c r="DS97" i="2"/>
  <c r="DS106" i="2" s="1"/>
  <c r="DS110" i="2" s="1"/>
  <c r="J167" i="3" s="1"/>
  <c r="J167" i="8" s="1"/>
  <c r="DM163" i="2"/>
  <c r="DM54" i="2"/>
  <c r="DN53" i="2" s="1"/>
  <c r="DR138" i="2"/>
  <c r="DS137" i="2" s="1"/>
  <c r="DM101" i="2"/>
  <c r="DN100" i="2" s="1"/>
  <c r="G175" i="8" l="1"/>
  <c r="G175" i="7"/>
  <c r="I174" i="7"/>
  <c r="P174" i="8" s="1"/>
  <c r="L174" i="7"/>
  <c r="S174" i="8" s="1"/>
  <c r="J174" i="7"/>
  <c r="Q174" i="8" s="1"/>
  <c r="K174" i="7"/>
  <c r="R174" i="8" s="1"/>
  <c r="M175" i="7"/>
  <c r="T175" i="8" s="1"/>
  <c r="DY134" i="6"/>
  <c r="DY50" i="6"/>
  <c r="DY2" i="6"/>
  <c r="DY97" i="6"/>
  <c r="DZ7" i="6"/>
  <c r="DZ8" i="6" s="1"/>
  <c r="DX143" i="6"/>
  <c r="DX147" i="6" s="1"/>
  <c r="DX138" i="6"/>
  <c r="DY137" i="6" s="1"/>
  <c r="DX59" i="6"/>
  <c r="DX63" i="6" s="1"/>
  <c r="DX54" i="6"/>
  <c r="DY53" i="6" s="1"/>
  <c r="DX166" i="6"/>
  <c r="EC1" i="6"/>
  <c r="DX106" i="6"/>
  <c r="DX110" i="6" s="1"/>
  <c r="DQ163" i="6"/>
  <c r="DQ101" i="6"/>
  <c r="DR100" i="6" s="1"/>
  <c r="M165" i="3"/>
  <c r="M165" i="8" s="1"/>
  <c r="DR63" i="2"/>
  <c r="I166" i="3" s="1"/>
  <c r="I166" i="8" s="1"/>
  <c r="L166" i="3"/>
  <c r="L166" i="8" s="1"/>
  <c r="G175" i="3"/>
  <c r="DT97" i="2"/>
  <c r="DT106" i="2" s="1"/>
  <c r="DT110" i="2" s="1"/>
  <c r="J168" i="3" s="1"/>
  <c r="J168" i="8" s="1"/>
  <c r="DT134" i="2"/>
  <c r="DT143" i="2" s="1"/>
  <c r="DT147" i="2" s="1"/>
  <c r="K168" i="3" s="1"/>
  <c r="K168" i="8" s="1"/>
  <c r="DT50" i="2"/>
  <c r="DU7" i="2"/>
  <c r="DU8" i="2" s="1"/>
  <c r="DU2" i="2" s="1"/>
  <c r="DS166" i="2"/>
  <c r="DS59" i="2"/>
  <c r="DN163" i="2"/>
  <c r="DN54" i="2"/>
  <c r="DO53" i="2" s="1"/>
  <c r="DS138" i="2"/>
  <c r="DT137" i="2" s="1"/>
  <c r="DN101" i="2"/>
  <c r="DO100" i="2" s="1"/>
  <c r="G176" i="8" l="1"/>
  <c r="L175" i="7"/>
  <c r="S175" i="8" s="1"/>
  <c r="G176" i="7"/>
  <c r="K175" i="7"/>
  <c r="R175" i="8" s="1"/>
  <c r="J175" i="7"/>
  <c r="Q175" i="8" s="1"/>
  <c r="I175" i="7"/>
  <c r="P175" i="8" s="1"/>
  <c r="M176" i="7"/>
  <c r="T176" i="8" s="1"/>
  <c r="DY59" i="6"/>
  <c r="DY63" i="6" s="1"/>
  <c r="DY54" i="6"/>
  <c r="DZ53" i="6" s="1"/>
  <c r="DY166" i="6"/>
  <c r="DR163" i="6"/>
  <c r="DR101" i="6"/>
  <c r="DS100" i="6" s="1"/>
  <c r="ED1" i="6"/>
  <c r="DZ134" i="6"/>
  <c r="DZ50" i="6"/>
  <c r="DZ97" i="6"/>
  <c r="EA7" i="6"/>
  <c r="EA8" i="6" s="1"/>
  <c r="DZ2" i="6"/>
  <c r="DY143" i="6"/>
  <c r="DY147" i="6" s="1"/>
  <c r="DY138" i="6"/>
  <c r="DZ137" i="6" s="1"/>
  <c r="DY106" i="6"/>
  <c r="DY110" i="6" s="1"/>
  <c r="M166" i="3"/>
  <c r="M166" i="8" s="1"/>
  <c r="DS63" i="2"/>
  <c r="I167" i="3" s="1"/>
  <c r="I167" i="8" s="1"/>
  <c r="L167" i="3"/>
  <c r="L167" i="8" s="1"/>
  <c r="G176" i="3"/>
  <c r="DU50" i="2"/>
  <c r="DU134" i="2"/>
  <c r="DU143" i="2" s="1"/>
  <c r="DU147" i="2" s="1"/>
  <c r="K169" i="3" s="1"/>
  <c r="K169" i="8" s="1"/>
  <c r="DV7" i="2"/>
  <c r="DV8" i="2" s="1"/>
  <c r="DV2" i="2" s="1"/>
  <c r="DU97" i="2"/>
  <c r="DT59" i="2"/>
  <c r="DT166" i="2"/>
  <c r="DO163" i="2"/>
  <c r="DO54" i="2"/>
  <c r="DP53" i="2" s="1"/>
  <c r="DT138" i="2"/>
  <c r="DU137" i="2" s="1"/>
  <c r="DO101" i="2"/>
  <c r="DP100" i="2" s="1"/>
  <c r="G177" i="8" l="1"/>
  <c r="K176" i="7"/>
  <c r="R176" i="8" s="1"/>
  <c r="G177" i="7"/>
  <c r="L176" i="7"/>
  <c r="S176" i="8" s="1"/>
  <c r="J176" i="7"/>
  <c r="Q176" i="8" s="1"/>
  <c r="I176" i="7"/>
  <c r="P176" i="8" s="1"/>
  <c r="M177" i="7"/>
  <c r="T177" i="8" s="1"/>
  <c r="DZ59" i="6"/>
  <c r="DZ63" i="6" s="1"/>
  <c r="DZ54" i="6"/>
  <c r="EA53" i="6" s="1"/>
  <c r="DZ166" i="6"/>
  <c r="DZ106" i="6"/>
  <c r="DZ110" i="6" s="1"/>
  <c r="DS163" i="6"/>
  <c r="DS101" i="6"/>
  <c r="DT100" i="6" s="1"/>
  <c r="DZ143" i="6"/>
  <c r="DZ147" i="6" s="1"/>
  <c r="DZ138" i="6"/>
  <c r="EA137" i="6" s="1"/>
  <c r="EA134" i="6"/>
  <c r="EA97" i="6"/>
  <c r="EA50" i="6"/>
  <c r="EB7" i="6"/>
  <c r="EB8" i="6" s="1"/>
  <c r="EA2" i="6"/>
  <c r="EE1" i="6"/>
  <c r="M167" i="3"/>
  <c r="M167" i="8" s="1"/>
  <c r="DT63" i="2"/>
  <c r="I168" i="3" s="1"/>
  <c r="I168" i="8" s="1"/>
  <c r="L168" i="3"/>
  <c r="L168" i="8" s="1"/>
  <c r="G177" i="3"/>
  <c r="DU106" i="2"/>
  <c r="DU110" i="2" s="1"/>
  <c r="J169" i="3" s="1"/>
  <c r="J169" i="8" s="1"/>
  <c r="DV50" i="2"/>
  <c r="DV134" i="2"/>
  <c r="DW7" i="2"/>
  <c r="DW8" i="2" s="1"/>
  <c r="DW2" i="2" s="1"/>
  <c r="DV97" i="2"/>
  <c r="DU166" i="2"/>
  <c r="DU59" i="2"/>
  <c r="DP163" i="2"/>
  <c r="DP54" i="2"/>
  <c r="DQ53" i="2" s="1"/>
  <c r="DU138" i="2"/>
  <c r="DV137" i="2" s="1"/>
  <c r="DP101" i="2"/>
  <c r="DQ100" i="2" s="1"/>
  <c r="G178" i="8" l="1"/>
  <c r="K177" i="7"/>
  <c r="R177" i="8" s="1"/>
  <c r="J177" i="7"/>
  <c r="Q177" i="8" s="1"/>
  <c r="I177" i="7"/>
  <c r="P177" i="8" s="1"/>
  <c r="G178" i="7"/>
  <c r="L177" i="7"/>
  <c r="S177" i="8" s="1"/>
  <c r="EA106" i="6"/>
  <c r="EA110" i="6" s="1"/>
  <c r="EA59" i="6"/>
  <c r="EA63" i="6" s="1"/>
  <c r="EA54" i="6"/>
  <c r="EB53" i="6" s="1"/>
  <c r="EA166" i="6"/>
  <c r="EA143" i="6"/>
  <c r="EA147" i="6" s="1"/>
  <c r="EA138" i="6"/>
  <c r="EB137" i="6" s="1"/>
  <c r="DT101" i="6"/>
  <c r="DU100" i="6" s="1"/>
  <c r="DT163" i="6"/>
  <c r="EF1" i="6"/>
  <c r="EB134" i="6"/>
  <c r="EB97" i="6"/>
  <c r="EB2" i="6"/>
  <c r="EC7" i="6"/>
  <c r="EC8" i="6" s="1"/>
  <c r="EB50" i="6"/>
  <c r="M168" i="3"/>
  <c r="M168" i="8" s="1"/>
  <c r="DU63" i="2"/>
  <c r="I169" i="3" s="1"/>
  <c r="I169" i="8" s="1"/>
  <c r="L169" i="3"/>
  <c r="L169" i="8" s="1"/>
  <c r="G178" i="3"/>
  <c r="DV143" i="2"/>
  <c r="DV147" i="2" s="1"/>
  <c r="K170" i="3" s="1"/>
  <c r="K170" i="8" s="1"/>
  <c r="DV166" i="2"/>
  <c r="DV59" i="2"/>
  <c r="DV106" i="2"/>
  <c r="DV110" i="2" s="1"/>
  <c r="J170" i="3" s="1"/>
  <c r="J170" i="8" s="1"/>
  <c r="DW50" i="2"/>
  <c r="DW134" i="2"/>
  <c r="DW97" i="2"/>
  <c r="DX7" i="2"/>
  <c r="DX8" i="2" s="1"/>
  <c r="DX2" i="2" s="1"/>
  <c r="DQ163" i="2"/>
  <c r="DQ54" i="2"/>
  <c r="DR53" i="2" s="1"/>
  <c r="DV138" i="2"/>
  <c r="DW137" i="2" s="1"/>
  <c r="DQ101" i="2"/>
  <c r="DR100" i="2" s="1"/>
  <c r="G179" i="8" l="1"/>
  <c r="J178" i="7"/>
  <c r="Q178" i="8" s="1"/>
  <c r="K178" i="7"/>
  <c r="R178" i="8" s="1"/>
  <c r="G179" i="7"/>
  <c r="M179" i="7" s="1"/>
  <c r="T179" i="8" s="1"/>
  <c r="I178" i="7"/>
  <c r="P178" i="8" s="1"/>
  <c r="L178" i="7"/>
  <c r="S178" i="8" s="1"/>
  <c r="M178" i="7"/>
  <c r="T178" i="8" s="1"/>
  <c r="EB138" i="6"/>
  <c r="EC137" i="6" s="1"/>
  <c r="EB143" i="6"/>
  <c r="EB147" i="6" s="1"/>
  <c r="EC134" i="6"/>
  <c r="EC97" i="6"/>
  <c r="EC50" i="6"/>
  <c r="ED7" i="6"/>
  <c r="ED8" i="6" s="1"/>
  <c r="EC2" i="6"/>
  <c r="EG1" i="6"/>
  <c r="EB54" i="6"/>
  <c r="EC53" i="6" s="1"/>
  <c r="EB59" i="6"/>
  <c r="EB63" i="6" s="1"/>
  <c r="EB166" i="6"/>
  <c r="DU101" i="6"/>
  <c r="DV100" i="6" s="1"/>
  <c r="DU163" i="6"/>
  <c r="EB106" i="6"/>
  <c r="EB110" i="6" s="1"/>
  <c r="M169" i="3"/>
  <c r="M169" i="8" s="1"/>
  <c r="DV63" i="2"/>
  <c r="I170" i="3" s="1"/>
  <c r="I170" i="8" s="1"/>
  <c r="L170" i="3"/>
  <c r="L170" i="8" s="1"/>
  <c r="G179" i="3"/>
  <c r="DX50" i="2"/>
  <c r="DY7" i="2"/>
  <c r="DY8" i="2" s="1"/>
  <c r="DY2" i="2" s="1"/>
  <c r="DX97" i="2"/>
  <c r="DX106" i="2" s="1"/>
  <c r="DX110" i="2" s="1"/>
  <c r="J172" i="3" s="1"/>
  <c r="J172" i="8" s="1"/>
  <c r="DX134" i="2"/>
  <c r="DW143" i="2"/>
  <c r="DW147" i="2" s="1"/>
  <c r="K171" i="3" s="1"/>
  <c r="K171" i="8" s="1"/>
  <c r="DW166" i="2"/>
  <c r="DW59" i="2"/>
  <c r="DW106" i="2"/>
  <c r="DW110" i="2" s="1"/>
  <c r="J171" i="3" s="1"/>
  <c r="J171" i="8" s="1"/>
  <c r="DR163" i="2"/>
  <c r="DR54" i="2"/>
  <c r="DS53" i="2" s="1"/>
  <c r="DW138" i="2"/>
  <c r="DX137" i="2" s="1"/>
  <c r="DR101" i="2"/>
  <c r="DS100" i="2" s="1"/>
  <c r="G180" i="8" l="1"/>
  <c r="G180" i="7"/>
  <c r="I179" i="7"/>
  <c r="P179" i="8" s="1"/>
  <c r="K179" i="7"/>
  <c r="R179" i="8" s="1"/>
  <c r="J179" i="7"/>
  <c r="Q179" i="8" s="1"/>
  <c r="L179" i="7"/>
  <c r="S179" i="8" s="1"/>
  <c r="M180" i="7"/>
  <c r="T180" i="8" s="1"/>
  <c r="ED134" i="6"/>
  <c r="ED97" i="6"/>
  <c r="ED50" i="6"/>
  <c r="ED2" i="6"/>
  <c r="EE7" i="6"/>
  <c r="EE8" i="6" s="1"/>
  <c r="EH1" i="6"/>
  <c r="DV101" i="6"/>
  <c r="DW100" i="6" s="1"/>
  <c r="DV163" i="6"/>
  <c r="EC143" i="6"/>
  <c r="EC147" i="6" s="1"/>
  <c r="EC138" i="6"/>
  <c r="ED137" i="6" s="1"/>
  <c r="EC54" i="6"/>
  <c r="ED53" i="6" s="1"/>
  <c r="EC59" i="6"/>
  <c r="EC63" i="6" s="1"/>
  <c r="EC166" i="6"/>
  <c r="EC106" i="6"/>
  <c r="EC110" i="6" s="1"/>
  <c r="DW63" i="2"/>
  <c r="I171" i="3" s="1"/>
  <c r="I171" i="8" s="1"/>
  <c r="L171" i="3"/>
  <c r="L171" i="8" s="1"/>
  <c r="M170" i="3"/>
  <c r="M170" i="8" s="1"/>
  <c r="G180" i="3"/>
  <c r="DX143" i="2"/>
  <c r="DX147" i="2" s="1"/>
  <c r="K172" i="3" s="1"/>
  <c r="K172" i="8" s="1"/>
  <c r="DY134" i="2"/>
  <c r="DY143" i="2" s="1"/>
  <c r="DY147" i="2" s="1"/>
  <c r="K173" i="3" s="1"/>
  <c r="K173" i="8" s="1"/>
  <c r="DZ7" i="2"/>
  <c r="DZ8" i="2" s="1"/>
  <c r="DZ2" i="2" s="1"/>
  <c r="DY97" i="2"/>
  <c r="DY50" i="2"/>
  <c r="DX166" i="2"/>
  <c r="DX59" i="2"/>
  <c r="DS163" i="2"/>
  <c r="DS54" i="2"/>
  <c r="DT53" i="2" s="1"/>
  <c r="DX138" i="2"/>
  <c r="DY137" i="2" s="1"/>
  <c r="DS101" i="2"/>
  <c r="DT100" i="2" s="1"/>
  <c r="G181" i="8" l="1"/>
  <c r="L180" i="7"/>
  <c r="S180" i="8" s="1"/>
  <c r="K180" i="7"/>
  <c r="R180" i="8" s="1"/>
  <c r="J180" i="7"/>
  <c r="Q180" i="8" s="1"/>
  <c r="I180" i="7"/>
  <c r="P180" i="8" s="1"/>
  <c r="G181" i="7"/>
  <c r="M181" i="7" s="1"/>
  <c r="T181" i="8" s="1"/>
  <c r="EI1" i="6"/>
  <c r="ED59" i="6"/>
  <c r="ED63" i="6" s="1"/>
  <c r="ED54" i="6"/>
  <c r="EE53" i="6" s="1"/>
  <c r="ED166" i="6"/>
  <c r="ED106" i="6"/>
  <c r="ED110" i="6" s="1"/>
  <c r="DW163" i="6"/>
  <c r="DW101" i="6"/>
  <c r="DX100" i="6" s="1"/>
  <c r="EE97" i="6"/>
  <c r="EE134" i="6"/>
  <c r="EE50" i="6"/>
  <c r="EF7" i="6"/>
  <c r="EF8" i="6" s="1"/>
  <c r="EE2" i="6"/>
  <c r="ED143" i="6"/>
  <c r="ED147" i="6" s="1"/>
  <c r="ED138" i="6"/>
  <c r="EE137" i="6" s="1"/>
  <c r="DX63" i="2"/>
  <c r="I172" i="3" s="1"/>
  <c r="I172" i="8" s="1"/>
  <c r="L172" i="3"/>
  <c r="L172" i="8" s="1"/>
  <c r="M171" i="3"/>
  <c r="M171" i="8" s="1"/>
  <c r="G181" i="3"/>
  <c r="DY59" i="2"/>
  <c r="DY166" i="2"/>
  <c r="DZ50" i="2"/>
  <c r="DZ97" i="2"/>
  <c r="DZ106" i="2" s="1"/>
  <c r="DZ110" i="2" s="1"/>
  <c r="J174" i="3" s="1"/>
  <c r="J174" i="8" s="1"/>
  <c r="EA7" i="2"/>
  <c r="EA8" i="2" s="1"/>
  <c r="EA2" i="2" s="1"/>
  <c r="DZ134" i="2"/>
  <c r="DZ143" i="2" s="1"/>
  <c r="DZ147" i="2" s="1"/>
  <c r="K174" i="3" s="1"/>
  <c r="K174" i="8" s="1"/>
  <c r="DY106" i="2"/>
  <c r="DY110" i="2" s="1"/>
  <c r="J173" i="3" s="1"/>
  <c r="J173" i="8" s="1"/>
  <c r="DT163" i="2"/>
  <c r="DT54" i="2"/>
  <c r="DU53" i="2" s="1"/>
  <c r="DY138" i="2"/>
  <c r="DZ137" i="2" s="1"/>
  <c r="DT101" i="2"/>
  <c r="DU100" i="2" s="1"/>
  <c r="G182" i="8" l="1"/>
  <c r="K181" i="7"/>
  <c r="R181" i="8" s="1"/>
  <c r="L181" i="7"/>
  <c r="S181" i="8" s="1"/>
  <c r="G182" i="7"/>
  <c r="M182" i="7" s="1"/>
  <c r="T182" i="8" s="1"/>
  <c r="J181" i="7"/>
  <c r="Q181" i="8" s="1"/>
  <c r="I181" i="7"/>
  <c r="P181" i="8" s="1"/>
  <c r="DX163" i="6"/>
  <c r="DX101" i="6"/>
  <c r="DY100" i="6" s="1"/>
  <c r="EE59" i="6"/>
  <c r="EE63" i="6" s="1"/>
  <c r="EE54" i="6"/>
  <c r="EF53" i="6" s="1"/>
  <c r="EE166" i="6"/>
  <c r="EJ1" i="6"/>
  <c r="EF134" i="6"/>
  <c r="EF97" i="6"/>
  <c r="EF2" i="6"/>
  <c r="EG7" i="6"/>
  <c r="EG8" i="6" s="1"/>
  <c r="EF50" i="6"/>
  <c r="EE143" i="6"/>
  <c r="EE147" i="6" s="1"/>
  <c r="EE138" i="6"/>
  <c r="EF137" i="6" s="1"/>
  <c r="EE106" i="6"/>
  <c r="EE110" i="6" s="1"/>
  <c r="M172" i="3"/>
  <c r="M172" i="8" s="1"/>
  <c r="DY63" i="2"/>
  <c r="I173" i="3" s="1"/>
  <c r="I173" i="8" s="1"/>
  <c r="L173" i="3"/>
  <c r="L173" i="8" s="1"/>
  <c r="G182" i="3"/>
  <c r="DZ166" i="2"/>
  <c r="DZ59" i="2"/>
  <c r="EA50" i="2"/>
  <c r="EB7" i="2"/>
  <c r="EB8" i="2" s="1"/>
  <c r="EB2" i="2" s="1"/>
  <c r="EA134" i="2"/>
  <c r="EA143" i="2" s="1"/>
  <c r="EA147" i="2" s="1"/>
  <c r="K175" i="3" s="1"/>
  <c r="K175" i="8" s="1"/>
  <c r="EA97" i="2"/>
  <c r="EA106" i="2" s="1"/>
  <c r="EA110" i="2" s="1"/>
  <c r="J175" i="3" s="1"/>
  <c r="J175" i="8" s="1"/>
  <c r="DU163" i="2"/>
  <c r="DU54" i="2"/>
  <c r="DV53" i="2" s="1"/>
  <c r="DZ138" i="2"/>
  <c r="EA137" i="2" s="1"/>
  <c r="DU101" i="2"/>
  <c r="DV100" i="2" s="1"/>
  <c r="G183" i="8" l="1"/>
  <c r="J182" i="7"/>
  <c r="Q182" i="8" s="1"/>
  <c r="L182" i="7"/>
  <c r="S182" i="8" s="1"/>
  <c r="I182" i="7"/>
  <c r="P182" i="8" s="1"/>
  <c r="G183" i="7"/>
  <c r="K182" i="7"/>
  <c r="R182" i="8" s="1"/>
  <c r="EF106" i="6"/>
  <c r="EF110" i="6" s="1"/>
  <c r="EF59" i="6"/>
  <c r="EF63" i="6" s="1"/>
  <c r="EF54" i="6"/>
  <c r="EG53" i="6" s="1"/>
  <c r="EF166" i="6"/>
  <c r="EF143" i="6"/>
  <c r="EF147" i="6" s="1"/>
  <c r="EF138" i="6"/>
  <c r="EG137" i="6" s="1"/>
  <c r="DY163" i="6"/>
  <c r="DY101" i="6"/>
  <c r="DZ100" i="6" s="1"/>
  <c r="EG134" i="6"/>
  <c r="EG97" i="6"/>
  <c r="EG50" i="6"/>
  <c r="EH7" i="6"/>
  <c r="EH8" i="6" s="1"/>
  <c r="EG2" i="6"/>
  <c r="EK1" i="6"/>
  <c r="M173" i="3"/>
  <c r="M173" i="8" s="1"/>
  <c r="DZ63" i="2"/>
  <c r="I174" i="3" s="1"/>
  <c r="I174" i="8" s="1"/>
  <c r="L174" i="3"/>
  <c r="L174" i="8" s="1"/>
  <c r="G183" i="3"/>
  <c r="EA59" i="2"/>
  <c r="EA166" i="2"/>
  <c r="EB97" i="2"/>
  <c r="EB106" i="2" s="1"/>
  <c r="EB110" i="2" s="1"/>
  <c r="J176" i="3" s="1"/>
  <c r="J176" i="8" s="1"/>
  <c r="EC7" i="2"/>
  <c r="EC8" i="2" s="1"/>
  <c r="EC2" i="2" s="1"/>
  <c r="EB134" i="2"/>
  <c r="EB143" i="2" s="1"/>
  <c r="EB147" i="2" s="1"/>
  <c r="K176" i="3" s="1"/>
  <c r="K176" i="8" s="1"/>
  <c r="EB50" i="2"/>
  <c r="DV163" i="2"/>
  <c r="DV54" i="2"/>
  <c r="DW53" i="2" s="1"/>
  <c r="EA138" i="2"/>
  <c r="EB137" i="2" s="1"/>
  <c r="DV101" i="2"/>
  <c r="DW100" i="2" s="1"/>
  <c r="G184" i="8" l="1"/>
  <c r="G184" i="7"/>
  <c r="M184" i="7" s="1"/>
  <c r="T184" i="8" s="1"/>
  <c r="I183" i="7"/>
  <c r="P183" i="8" s="1"/>
  <c r="L183" i="7"/>
  <c r="S183" i="8" s="1"/>
  <c r="J183" i="7"/>
  <c r="Q183" i="8" s="1"/>
  <c r="K183" i="7"/>
  <c r="R183" i="8" s="1"/>
  <c r="M183" i="7"/>
  <c r="T183" i="8" s="1"/>
  <c r="EG59" i="6"/>
  <c r="EG63" i="6" s="1"/>
  <c r="EG54" i="6"/>
  <c r="EH53" i="6" s="1"/>
  <c r="EG166" i="6"/>
  <c r="EG106" i="6"/>
  <c r="EG110" i="6" s="1"/>
  <c r="EG143" i="6"/>
  <c r="EG147" i="6" s="1"/>
  <c r="EG138" i="6"/>
  <c r="EH137" i="6" s="1"/>
  <c r="EL1" i="6"/>
  <c r="EH97" i="6"/>
  <c r="EH50" i="6"/>
  <c r="EH134" i="6"/>
  <c r="EI7" i="6"/>
  <c r="EI8" i="6" s="1"/>
  <c r="EH2" i="6"/>
  <c r="DZ101" i="6"/>
  <c r="EA100" i="6" s="1"/>
  <c r="DZ163" i="6"/>
  <c r="M174" i="3"/>
  <c r="M174" i="8" s="1"/>
  <c r="EA63" i="2"/>
  <c r="I175" i="3" s="1"/>
  <c r="I175" i="8" s="1"/>
  <c r="L175" i="3"/>
  <c r="L175" i="8" s="1"/>
  <c r="G184" i="3"/>
  <c r="G185" i="3" s="1"/>
  <c r="EB166" i="2"/>
  <c r="EB59" i="2"/>
  <c r="EC134" i="2"/>
  <c r="EC143" i="2" s="1"/>
  <c r="EC147" i="2" s="1"/>
  <c r="K177" i="3" s="1"/>
  <c r="K177" i="8" s="1"/>
  <c r="EC50" i="2"/>
  <c r="ED7" i="2"/>
  <c r="ED8" i="2" s="1"/>
  <c r="ED2" i="2" s="1"/>
  <c r="EC97" i="2"/>
  <c r="EC106" i="2" s="1"/>
  <c r="EC110" i="2" s="1"/>
  <c r="J177" i="3" s="1"/>
  <c r="J177" i="8" s="1"/>
  <c r="DW163" i="2"/>
  <c r="DW54" i="2"/>
  <c r="DX53" i="2" s="1"/>
  <c r="EB138" i="2"/>
  <c r="EC137" i="2" s="1"/>
  <c r="DW101" i="2"/>
  <c r="DX100" i="2" s="1"/>
  <c r="G185" i="8" l="1"/>
  <c r="L184" i="7"/>
  <c r="S184" i="8" s="1"/>
  <c r="G185" i="7"/>
  <c r="K184" i="7"/>
  <c r="R184" i="8" s="1"/>
  <c r="I184" i="7"/>
  <c r="P184" i="8" s="1"/>
  <c r="J184" i="7"/>
  <c r="Q184" i="8" s="1"/>
  <c r="M185" i="7"/>
  <c r="T185" i="8" s="1"/>
  <c r="EA101" i="6"/>
  <c r="EB100" i="6" s="1"/>
  <c r="EA163" i="6"/>
  <c r="EH59" i="6"/>
  <c r="EH63" i="6" s="1"/>
  <c r="EH54" i="6"/>
  <c r="EI53" i="6" s="1"/>
  <c r="EH166" i="6"/>
  <c r="EH143" i="6"/>
  <c r="EH147" i="6" s="1"/>
  <c r="EH138" i="6"/>
  <c r="EI137" i="6" s="1"/>
  <c r="EH106" i="6"/>
  <c r="EH110" i="6" s="1"/>
  <c r="EI134" i="6"/>
  <c r="EI97" i="6"/>
  <c r="EI50" i="6"/>
  <c r="EJ7" i="6"/>
  <c r="EJ8" i="6" s="1"/>
  <c r="EI2" i="6"/>
  <c r="EM1" i="6"/>
  <c r="G186" i="3"/>
  <c r="M175" i="3"/>
  <c r="M175" i="8" s="1"/>
  <c r="EB63" i="2"/>
  <c r="I176" i="3" s="1"/>
  <c r="I176" i="8" s="1"/>
  <c r="L176" i="3"/>
  <c r="L176" i="8" s="1"/>
  <c r="EC166" i="2"/>
  <c r="EC59" i="2"/>
  <c r="ED50" i="2"/>
  <c r="ED134" i="2"/>
  <c r="ED143" i="2" s="1"/>
  <c r="ED147" i="2" s="1"/>
  <c r="K178" i="3" s="1"/>
  <c r="K178" i="8" s="1"/>
  <c r="EE7" i="2"/>
  <c r="EE8" i="2" s="1"/>
  <c r="EE2" i="2" s="1"/>
  <c r="ED97" i="2"/>
  <c r="ED106" i="2" s="1"/>
  <c r="ED110" i="2" s="1"/>
  <c r="J178" i="3" s="1"/>
  <c r="J178" i="8" s="1"/>
  <c r="DX163" i="2"/>
  <c r="DX54" i="2"/>
  <c r="DY53" i="2" s="1"/>
  <c r="EC138" i="2"/>
  <c r="ED137" i="2" s="1"/>
  <c r="DX101" i="2"/>
  <c r="DY100" i="2" s="1"/>
  <c r="G186" i="8" l="1"/>
  <c r="K185" i="7"/>
  <c r="R185" i="8" s="1"/>
  <c r="G186" i="7"/>
  <c r="L185" i="7"/>
  <c r="S185" i="8" s="1"/>
  <c r="J185" i="7"/>
  <c r="Q185" i="8" s="1"/>
  <c r="I185" i="7"/>
  <c r="P185" i="8" s="1"/>
  <c r="M186" i="7"/>
  <c r="T186" i="8" s="1"/>
  <c r="EN1" i="6"/>
  <c r="EI59" i="6"/>
  <c r="EI63" i="6" s="1"/>
  <c r="EI54" i="6"/>
  <c r="EJ53" i="6" s="1"/>
  <c r="EI166" i="6"/>
  <c r="EI106" i="6"/>
  <c r="EI110" i="6" s="1"/>
  <c r="EJ134" i="6"/>
  <c r="EJ2" i="6"/>
  <c r="EJ97" i="6"/>
  <c r="EK7" i="6"/>
  <c r="EK8" i="6" s="1"/>
  <c r="EJ50" i="6"/>
  <c r="EI143" i="6"/>
  <c r="EI147" i="6" s="1"/>
  <c r="EI138" i="6"/>
  <c r="EJ137" i="6" s="1"/>
  <c r="EB163" i="6"/>
  <c r="EB101" i="6"/>
  <c r="EC100" i="6" s="1"/>
  <c r="EC63" i="2"/>
  <c r="I177" i="3" s="1"/>
  <c r="I177" i="8" s="1"/>
  <c r="L177" i="3"/>
  <c r="L177" i="8" s="1"/>
  <c r="G187" i="3"/>
  <c r="M176" i="3"/>
  <c r="M176" i="8" s="1"/>
  <c r="ED59" i="2"/>
  <c r="ED166" i="2"/>
  <c r="EE50" i="2"/>
  <c r="EE134" i="2"/>
  <c r="EE143" i="2" s="1"/>
  <c r="EE147" i="2" s="1"/>
  <c r="K179" i="3" s="1"/>
  <c r="K179" i="8" s="1"/>
  <c r="EF7" i="2"/>
  <c r="EF8" i="2" s="1"/>
  <c r="EF2" i="2" s="1"/>
  <c r="EE97" i="2"/>
  <c r="EE106" i="2" s="1"/>
  <c r="EE110" i="2" s="1"/>
  <c r="J179" i="3" s="1"/>
  <c r="J179" i="8" s="1"/>
  <c r="DY163" i="2"/>
  <c r="DY54" i="2"/>
  <c r="DZ53" i="2" s="1"/>
  <c r="ED138" i="2"/>
  <c r="EE137" i="2" s="1"/>
  <c r="DY101" i="2"/>
  <c r="DZ100" i="2" s="1"/>
  <c r="G187" i="8" l="1"/>
  <c r="J186" i="7"/>
  <c r="Q186" i="8" s="1"/>
  <c r="G187" i="7"/>
  <c r="I186" i="7"/>
  <c r="P186" i="8" s="1"/>
  <c r="L186" i="7"/>
  <c r="S186" i="8" s="1"/>
  <c r="K186" i="7"/>
  <c r="R186" i="8" s="1"/>
  <c r="M187" i="7"/>
  <c r="T187" i="8" s="1"/>
  <c r="EC163" i="6"/>
  <c r="EC101" i="6"/>
  <c r="ED100" i="6" s="1"/>
  <c r="EJ106" i="6"/>
  <c r="EJ110" i="6" s="1"/>
  <c r="EJ54" i="6"/>
  <c r="EK53" i="6" s="1"/>
  <c r="EJ59" i="6"/>
  <c r="EJ63" i="6" s="1"/>
  <c r="EJ166" i="6"/>
  <c r="EJ143" i="6"/>
  <c r="EJ147" i="6" s="1"/>
  <c r="EJ138" i="6"/>
  <c r="EK137" i="6" s="1"/>
  <c r="EO1" i="6"/>
  <c r="EK134" i="6"/>
  <c r="EK97" i="6"/>
  <c r="EL7" i="6"/>
  <c r="EL8" i="6" s="1"/>
  <c r="EK50" i="6"/>
  <c r="EK2" i="6"/>
  <c r="G188" i="3"/>
  <c r="M177" i="3"/>
  <c r="M177" i="8" s="1"/>
  <c r="ED63" i="2"/>
  <c r="I178" i="3" s="1"/>
  <c r="I178" i="8" s="1"/>
  <c r="L178" i="3"/>
  <c r="L178" i="8" s="1"/>
  <c r="EE59" i="2"/>
  <c r="EE166" i="2"/>
  <c r="EF50" i="2"/>
  <c r="EF97" i="2"/>
  <c r="EF106" i="2" s="1"/>
  <c r="EF110" i="2" s="1"/>
  <c r="J180" i="3" s="1"/>
  <c r="J180" i="8" s="1"/>
  <c r="EF134" i="2"/>
  <c r="EG7" i="2"/>
  <c r="EG8" i="2" s="1"/>
  <c r="EG2" i="2" s="1"/>
  <c r="DZ163" i="2"/>
  <c r="DZ54" i="2"/>
  <c r="EA53" i="2" s="1"/>
  <c r="EE138" i="2"/>
  <c r="EF137" i="2" s="1"/>
  <c r="DZ101" i="2"/>
  <c r="EA100" i="2" s="1"/>
  <c r="G188" i="8" l="1"/>
  <c r="G188" i="7"/>
  <c r="I187" i="7"/>
  <c r="P187" i="8" s="1"/>
  <c r="K187" i="7"/>
  <c r="R187" i="8" s="1"/>
  <c r="L187" i="7"/>
  <c r="S187" i="8" s="1"/>
  <c r="J187" i="7"/>
  <c r="Q187" i="8" s="1"/>
  <c r="M188" i="7"/>
  <c r="T188" i="8" s="1"/>
  <c r="EK54" i="6"/>
  <c r="EL53" i="6" s="1"/>
  <c r="EK59" i="6"/>
  <c r="EK63" i="6" s="1"/>
  <c r="EK166" i="6"/>
  <c r="EP1" i="6"/>
  <c r="ED101" i="6"/>
  <c r="EE100" i="6" s="1"/>
  <c r="ED163" i="6"/>
  <c r="EL134" i="6"/>
  <c r="EL97" i="6"/>
  <c r="EL50" i="6"/>
  <c r="EM7" i="6"/>
  <c r="EM8" i="6" s="1"/>
  <c r="EL2" i="6"/>
  <c r="EK143" i="6"/>
  <c r="EK147" i="6" s="1"/>
  <c r="EK138" i="6"/>
  <c r="EL137" i="6" s="1"/>
  <c r="EK106" i="6"/>
  <c r="EK110" i="6" s="1"/>
  <c r="G189" i="3"/>
  <c r="EE63" i="2"/>
  <c r="I179" i="3" s="1"/>
  <c r="I179" i="8" s="1"/>
  <c r="L179" i="3"/>
  <c r="L179" i="8" s="1"/>
  <c r="M178" i="3"/>
  <c r="M178" i="8" s="1"/>
  <c r="EG50" i="2"/>
  <c r="EH7" i="2"/>
  <c r="EH8" i="2" s="1"/>
  <c r="EH2" i="2" s="1"/>
  <c r="EG134" i="2"/>
  <c r="EG143" i="2" s="1"/>
  <c r="EG147" i="2" s="1"/>
  <c r="K181" i="3" s="1"/>
  <c r="K181" i="8" s="1"/>
  <c r="EG97" i="2"/>
  <c r="EG106" i="2" s="1"/>
  <c r="EG110" i="2" s="1"/>
  <c r="J181" i="3" s="1"/>
  <c r="J181" i="8" s="1"/>
  <c r="EF166" i="2"/>
  <c r="EF59" i="2"/>
  <c r="EF143" i="2"/>
  <c r="EF147" i="2" s="1"/>
  <c r="K180" i="3" s="1"/>
  <c r="K180" i="8" s="1"/>
  <c r="EA163" i="2"/>
  <c r="EA54" i="2"/>
  <c r="EB53" i="2" s="1"/>
  <c r="EF138" i="2"/>
  <c r="EG137" i="2" s="1"/>
  <c r="EA101" i="2"/>
  <c r="EB100" i="2" s="1"/>
  <c r="G189" i="8" l="1"/>
  <c r="L188" i="7"/>
  <c r="S188" i="8" s="1"/>
  <c r="I188" i="7"/>
  <c r="P188" i="8" s="1"/>
  <c r="G189" i="7"/>
  <c r="M189" i="7" s="1"/>
  <c r="T189" i="8" s="1"/>
  <c r="K188" i="7"/>
  <c r="R188" i="8" s="1"/>
  <c r="J188" i="7"/>
  <c r="Q188" i="8" s="1"/>
  <c r="EL59" i="6"/>
  <c r="EL63" i="6" s="1"/>
  <c r="EL54" i="6"/>
  <c r="EM53" i="6" s="1"/>
  <c r="EL166" i="6"/>
  <c r="EL106" i="6"/>
  <c r="EL110" i="6" s="1"/>
  <c r="EQ1" i="6"/>
  <c r="EE101" i="6"/>
  <c r="EF100" i="6" s="1"/>
  <c r="EE163" i="6"/>
  <c r="EL138" i="6"/>
  <c r="EM137" i="6" s="1"/>
  <c r="EL143" i="6"/>
  <c r="EL147" i="6" s="1"/>
  <c r="EM97" i="6"/>
  <c r="EM134" i="6"/>
  <c r="EM50" i="6"/>
  <c r="EN7" i="6"/>
  <c r="EN8" i="6" s="1"/>
  <c r="EM2" i="6"/>
  <c r="M179" i="3"/>
  <c r="M179" i="8" s="1"/>
  <c r="G190" i="3"/>
  <c r="EF63" i="2"/>
  <c r="I180" i="3" s="1"/>
  <c r="I180" i="8" s="1"/>
  <c r="L180" i="3"/>
  <c r="L180" i="8" s="1"/>
  <c r="EH50" i="2"/>
  <c r="EH97" i="2"/>
  <c r="EI7" i="2"/>
  <c r="EI8" i="2" s="1"/>
  <c r="EI2" i="2" s="1"/>
  <c r="EH134" i="2"/>
  <c r="EH143" i="2" s="1"/>
  <c r="EH147" i="2" s="1"/>
  <c r="K182" i="3" s="1"/>
  <c r="K182" i="8" s="1"/>
  <c r="EG59" i="2"/>
  <c r="EG166" i="2"/>
  <c r="EB163" i="2"/>
  <c r="EB54" i="2"/>
  <c r="EC53" i="2" s="1"/>
  <c r="EG138" i="2"/>
  <c r="EH137" i="2" s="1"/>
  <c r="EB101" i="2"/>
  <c r="EC100" i="2" s="1"/>
  <c r="G190" i="8" l="1"/>
  <c r="K189" i="7"/>
  <c r="R189" i="8" s="1"/>
  <c r="I189" i="7"/>
  <c r="P189" i="8" s="1"/>
  <c r="L189" i="7"/>
  <c r="S189" i="8" s="1"/>
  <c r="J189" i="7"/>
  <c r="Q189" i="8" s="1"/>
  <c r="G190" i="7"/>
  <c r="M190" i="7" s="1"/>
  <c r="T190" i="8" s="1"/>
  <c r="EF163" i="6"/>
  <c r="EF101" i="6"/>
  <c r="EG100" i="6" s="1"/>
  <c r="EN134" i="6"/>
  <c r="EN97" i="6"/>
  <c r="EN2" i="6"/>
  <c r="EN50" i="6"/>
  <c r="EO7" i="6"/>
  <c r="EO8" i="6" s="1"/>
  <c r="EM59" i="6"/>
  <c r="EM63" i="6" s="1"/>
  <c r="EM54" i="6"/>
  <c r="EN53" i="6" s="1"/>
  <c r="EM166" i="6"/>
  <c r="EM106" i="6"/>
  <c r="EM110" i="6" s="1"/>
  <c r="EM143" i="6"/>
  <c r="EM147" i="6" s="1"/>
  <c r="EM138" i="6"/>
  <c r="EN137" i="6" s="1"/>
  <c r="ER1" i="6"/>
  <c r="G191" i="3"/>
  <c r="EG63" i="2"/>
  <c r="I181" i="3" s="1"/>
  <c r="I181" i="8" s="1"/>
  <c r="L181" i="3"/>
  <c r="L181" i="8" s="1"/>
  <c r="M180" i="3"/>
  <c r="M180" i="8" s="1"/>
  <c r="EI50" i="2"/>
  <c r="EI134" i="2"/>
  <c r="EI143" i="2" s="1"/>
  <c r="EI147" i="2" s="1"/>
  <c r="K183" i="3" s="1"/>
  <c r="K183" i="8" s="1"/>
  <c r="EJ7" i="2"/>
  <c r="EJ8" i="2" s="1"/>
  <c r="EJ2" i="2" s="1"/>
  <c r="EI97" i="2"/>
  <c r="EI106" i="2" s="1"/>
  <c r="EI110" i="2" s="1"/>
  <c r="J183" i="3" s="1"/>
  <c r="J183" i="8" s="1"/>
  <c r="EH106" i="2"/>
  <c r="EH110" i="2" s="1"/>
  <c r="J182" i="3" s="1"/>
  <c r="J182" i="8" s="1"/>
  <c r="EH166" i="2"/>
  <c r="EH59" i="2"/>
  <c r="EC163" i="2"/>
  <c r="EC54" i="2"/>
  <c r="ED53" i="2" s="1"/>
  <c r="EH138" i="2"/>
  <c r="EI137" i="2" s="1"/>
  <c r="EC101" i="2"/>
  <c r="ED100" i="2" s="1"/>
  <c r="G191" i="8" l="1"/>
  <c r="J190" i="7"/>
  <c r="Q190" i="8" s="1"/>
  <c r="I190" i="7"/>
  <c r="P190" i="8" s="1"/>
  <c r="K190" i="7"/>
  <c r="R190" i="8" s="1"/>
  <c r="G191" i="7"/>
  <c r="L190" i="7"/>
  <c r="S190" i="8" s="1"/>
  <c r="EO134" i="6"/>
  <c r="EO97" i="6"/>
  <c r="EO50" i="6"/>
  <c r="EO2" i="6"/>
  <c r="EP7" i="6"/>
  <c r="EP8" i="6" s="1"/>
  <c r="EN143" i="6"/>
  <c r="EN147" i="6" s="1"/>
  <c r="EN138" i="6"/>
  <c r="EO137" i="6" s="1"/>
  <c r="EN59" i="6"/>
  <c r="EN63" i="6" s="1"/>
  <c r="EN54" i="6"/>
  <c r="EO53" i="6" s="1"/>
  <c r="EN166" i="6"/>
  <c r="EG163" i="6"/>
  <c r="EG101" i="6"/>
  <c r="EH100" i="6" s="1"/>
  <c r="ES1" i="6"/>
  <c r="EN106" i="6"/>
  <c r="EN110" i="6" s="1"/>
  <c r="EH63" i="2"/>
  <c r="I182" i="3" s="1"/>
  <c r="I182" i="8" s="1"/>
  <c r="L182" i="3"/>
  <c r="L182" i="8" s="1"/>
  <c r="M181" i="3"/>
  <c r="M181" i="8" s="1"/>
  <c r="G192" i="3"/>
  <c r="EJ97" i="2"/>
  <c r="EJ106" i="2" s="1"/>
  <c r="EJ110" i="2" s="1"/>
  <c r="J184" i="3" s="1"/>
  <c r="J184" i="8" s="1"/>
  <c r="EJ50" i="2"/>
  <c r="EK7" i="2"/>
  <c r="EK8" i="2" s="1"/>
  <c r="EK2" i="2" s="1"/>
  <c r="EJ134" i="2"/>
  <c r="EJ143" i="2" s="1"/>
  <c r="EJ147" i="2" s="1"/>
  <c r="K184" i="3" s="1"/>
  <c r="K184" i="8" s="1"/>
  <c r="EI166" i="2"/>
  <c r="EI59" i="2"/>
  <c r="ED163" i="2"/>
  <c r="ED54" i="2"/>
  <c r="EE53" i="2" s="1"/>
  <c r="EI138" i="2"/>
  <c r="EJ137" i="2" s="1"/>
  <c r="ED101" i="2"/>
  <c r="EE100" i="2" s="1"/>
  <c r="G192" i="8" l="1"/>
  <c r="G192" i="7"/>
  <c r="I191" i="7"/>
  <c r="P191" i="8" s="1"/>
  <c r="J191" i="7"/>
  <c r="Q191" i="8" s="1"/>
  <c r="L191" i="7"/>
  <c r="S191" i="8" s="1"/>
  <c r="K191" i="7"/>
  <c r="R191" i="8" s="1"/>
  <c r="M191" i="7"/>
  <c r="T191" i="8" s="1"/>
  <c r="M192" i="7"/>
  <c r="T192" i="8" s="1"/>
  <c r="EH101" i="6"/>
  <c r="EI100" i="6" s="1"/>
  <c r="EH163" i="6"/>
  <c r="EO59" i="6"/>
  <c r="EO63" i="6" s="1"/>
  <c r="EO54" i="6"/>
  <c r="EP53" i="6" s="1"/>
  <c r="EO166" i="6"/>
  <c r="EO106" i="6"/>
  <c r="EO110" i="6" s="1"/>
  <c r="ET1" i="6"/>
  <c r="EP134" i="6"/>
  <c r="EP97" i="6"/>
  <c r="EP50" i="6"/>
  <c r="EQ7" i="6"/>
  <c r="EQ8" i="6" s="1"/>
  <c r="EP2" i="6"/>
  <c r="EO143" i="6"/>
  <c r="EO147" i="6" s="1"/>
  <c r="EO138" i="6"/>
  <c r="EP137" i="6" s="1"/>
  <c r="EI63" i="2"/>
  <c r="I183" i="3" s="1"/>
  <c r="I183" i="8" s="1"/>
  <c r="L183" i="3"/>
  <c r="L183" i="8" s="1"/>
  <c r="M182" i="3"/>
  <c r="M182" i="8" s="1"/>
  <c r="G193" i="3"/>
  <c r="EJ166" i="2"/>
  <c r="EJ59" i="2"/>
  <c r="EK50" i="2"/>
  <c r="EL7" i="2"/>
  <c r="EL8" i="2" s="1"/>
  <c r="EL2" i="2" s="1"/>
  <c r="EK134" i="2"/>
  <c r="EK143" i="2" s="1"/>
  <c r="EK147" i="2" s="1"/>
  <c r="K185" i="3" s="1"/>
  <c r="K185" i="8" s="1"/>
  <c r="EK97" i="2"/>
  <c r="EE163" i="2"/>
  <c r="EE54" i="2"/>
  <c r="EF53" i="2" s="1"/>
  <c r="EJ138" i="2"/>
  <c r="EK137" i="2" s="1"/>
  <c r="EE101" i="2"/>
  <c r="EF100" i="2" s="1"/>
  <c r="G193" i="8" l="1"/>
  <c r="L192" i="7"/>
  <c r="S192" i="8" s="1"/>
  <c r="J192" i="7"/>
  <c r="Q192" i="8" s="1"/>
  <c r="I192" i="7"/>
  <c r="P192" i="8" s="1"/>
  <c r="G193" i="7"/>
  <c r="K192" i="7"/>
  <c r="R192" i="8" s="1"/>
  <c r="EQ134" i="6"/>
  <c r="EQ97" i="6"/>
  <c r="EQ50" i="6"/>
  <c r="ER7" i="6"/>
  <c r="ER8" i="6" s="1"/>
  <c r="EQ2" i="6"/>
  <c r="EU1" i="6"/>
  <c r="EP59" i="6"/>
  <c r="EP63" i="6" s="1"/>
  <c r="EP54" i="6"/>
  <c r="EQ53" i="6" s="1"/>
  <c r="EP166" i="6"/>
  <c r="EP106" i="6"/>
  <c r="EP110" i="6" s="1"/>
  <c r="EP143" i="6"/>
  <c r="EP147" i="6" s="1"/>
  <c r="EP138" i="6"/>
  <c r="EQ137" i="6" s="1"/>
  <c r="EI101" i="6"/>
  <c r="EJ100" i="6" s="1"/>
  <c r="EI163" i="6"/>
  <c r="EJ63" i="2"/>
  <c r="I184" i="3" s="1"/>
  <c r="I184" i="8" s="1"/>
  <c r="L184" i="3"/>
  <c r="L184" i="8" s="1"/>
  <c r="G194" i="3"/>
  <c r="M183" i="3"/>
  <c r="M183" i="8" s="1"/>
  <c r="EL134" i="2"/>
  <c r="EL50" i="2"/>
  <c r="EL97" i="2"/>
  <c r="EM7" i="2"/>
  <c r="EM8" i="2" s="1"/>
  <c r="EM2" i="2" s="1"/>
  <c r="EK106" i="2"/>
  <c r="EK110" i="2" s="1"/>
  <c r="J185" i="3" s="1"/>
  <c r="J185" i="8" s="1"/>
  <c r="EK166" i="2"/>
  <c r="EK59" i="2"/>
  <c r="EF163" i="2"/>
  <c r="EF54" i="2"/>
  <c r="EG53" i="2" s="1"/>
  <c r="EK138" i="2"/>
  <c r="EL137" i="2" s="1"/>
  <c r="EF101" i="2"/>
  <c r="EG100" i="2" s="1"/>
  <c r="G194" i="8" l="1"/>
  <c r="K193" i="7"/>
  <c r="R193" i="8" s="1"/>
  <c r="J193" i="7"/>
  <c r="Q193" i="8" s="1"/>
  <c r="I193" i="7"/>
  <c r="P193" i="8" s="1"/>
  <c r="L193" i="7"/>
  <c r="S193" i="8" s="1"/>
  <c r="G194" i="7"/>
  <c r="M193" i="7"/>
  <c r="T193" i="8" s="1"/>
  <c r="M194" i="7"/>
  <c r="T194" i="8" s="1"/>
  <c r="ER134" i="6"/>
  <c r="ER97" i="6"/>
  <c r="ER2" i="6"/>
  <c r="ES7" i="6"/>
  <c r="ES8" i="6" s="1"/>
  <c r="ER50" i="6"/>
  <c r="EJ163" i="6"/>
  <c r="EJ101" i="6"/>
  <c r="EK100" i="6" s="1"/>
  <c r="EV1" i="6"/>
  <c r="EQ59" i="6"/>
  <c r="EQ63" i="6" s="1"/>
  <c r="EQ54" i="6"/>
  <c r="ER53" i="6" s="1"/>
  <c r="EQ166" i="6"/>
  <c r="EQ106" i="6"/>
  <c r="EQ110" i="6" s="1"/>
  <c r="EQ143" i="6"/>
  <c r="EQ147" i="6" s="1"/>
  <c r="EQ138" i="6"/>
  <c r="ER137" i="6" s="1"/>
  <c r="EK63" i="2"/>
  <c r="I185" i="3" s="1"/>
  <c r="I185" i="8" s="1"/>
  <c r="L185" i="3"/>
  <c r="L185" i="8" s="1"/>
  <c r="G195" i="3"/>
  <c r="M184" i="3"/>
  <c r="M184" i="8" s="1"/>
  <c r="EM50" i="2"/>
  <c r="EN7" i="2"/>
  <c r="EN8" i="2" s="1"/>
  <c r="EN2" i="2" s="1"/>
  <c r="EM134" i="2"/>
  <c r="EM97" i="2"/>
  <c r="EL106" i="2"/>
  <c r="EL110" i="2" s="1"/>
  <c r="J186" i="3" s="1"/>
  <c r="J186" i="8" s="1"/>
  <c r="EL166" i="2"/>
  <c r="EL59" i="2"/>
  <c r="EL143" i="2"/>
  <c r="EL147" i="2" s="1"/>
  <c r="K186" i="3" s="1"/>
  <c r="K186" i="8" s="1"/>
  <c r="EG163" i="2"/>
  <c r="EG54" i="2"/>
  <c r="EH53" i="2" s="1"/>
  <c r="EL138" i="2"/>
  <c r="EM137" i="2" s="1"/>
  <c r="EG101" i="2"/>
  <c r="EH100" i="2" s="1"/>
  <c r="G195" i="8" l="1"/>
  <c r="J194" i="7"/>
  <c r="Q194" i="8" s="1"/>
  <c r="K194" i="7"/>
  <c r="R194" i="8" s="1"/>
  <c r="L194" i="7"/>
  <c r="S194" i="8" s="1"/>
  <c r="I194" i="7"/>
  <c r="P194" i="8" s="1"/>
  <c r="G195" i="7"/>
  <c r="M195" i="7" s="1"/>
  <c r="T195" i="8" s="1"/>
  <c r="EK163" i="6"/>
  <c r="EK101" i="6"/>
  <c r="EL100" i="6" s="1"/>
  <c r="ES134" i="6"/>
  <c r="ES97" i="6"/>
  <c r="ES50" i="6"/>
  <c r="ES2" i="6"/>
  <c r="ET7" i="6"/>
  <c r="ET8" i="6" s="1"/>
  <c r="ER106" i="6"/>
  <c r="ER110" i="6" s="1"/>
  <c r="EW1" i="6"/>
  <c r="ER54" i="6"/>
  <c r="ES53" i="6" s="1"/>
  <c r="ER59" i="6"/>
  <c r="ER63" i="6" s="1"/>
  <c r="ER166" i="6"/>
  <c r="ER143" i="6"/>
  <c r="ER147" i="6" s="1"/>
  <c r="ER138" i="6"/>
  <c r="ES137" i="6" s="1"/>
  <c r="EL63" i="2"/>
  <c r="I186" i="3" s="1"/>
  <c r="I186" i="8" s="1"/>
  <c r="L186" i="3"/>
  <c r="L186" i="8" s="1"/>
  <c r="G196" i="3"/>
  <c r="M185" i="3"/>
  <c r="M185" i="8" s="1"/>
  <c r="EN50" i="2"/>
  <c r="EN97" i="2"/>
  <c r="EO7" i="2"/>
  <c r="EO8" i="2" s="1"/>
  <c r="EO2" i="2" s="1"/>
  <c r="EN134" i="2"/>
  <c r="EM106" i="2"/>
  <c r="EM110" i="2" s="1"/>
  <c r="J187" i="3" s="1"/>
  <c r="J187" i="8" s="1"/>
  <c r="EM143" i="2"/>
  <c r="EM147" i="2" s="1"/>
  <c r="K187" i="3" s="1"/>
  <c r="K187" i="8" s="1"/>
  <c r="EM166" i="2"/>
  <c r="EM59" i="2"/>
  <c r="EH163" i="2"/>
  <c r="EH54" i="2"/>
  <c r="EI53" i="2" s="1"/>
  <c r="EM138" i="2"/>
  <c r="EN137" i="2" s="1"/>
  <c r="EH101" i="2"/>
  <c r="EI100" i="2" s="1"/>
  <c r="G196" i="8" l="1"/>
  <c r="G196" i="7"/>
  <c r="I195" i="7"/>
  <c r="P195" i="8" s="1"/>
  <c r="K195" i="7"/>
  <c r="R195" i="8" s="1"/>
  <c r="J195" i="7"/>
  <c r="Q195" i="8" s="1"/>
  <c r="L195" i="7"/>
  <c r="S195" i="8" s="1"/>
  <c r="M196" i="7"/>
  <c r="T196" i="8" s="1"/>
  <c r="EL101" i="6"/>
  <c r="EM100" i="6" s="1"/>
  <c r="EL163" i="6"/>
  <c r="ES143" i="6"/>
  <c r="ES147" i="6" s="1"/>
  <c r="ES138" i="6"/>
  <c r="ET137" i="6" s="1"/>
  <c r="ES54" i="6"/>
  <c r="ET53" i="6" s="1"/>
  <c r="ES59" i="6"/>
  <c r="ES63" i="6" s="1"/>
  <c r="ES166" i="6"/>
  <c r="ET134" i="6"/>
  <c r="ET50" i="6"/>
  <c r="ET2" i="6"/>
  <c r="ET97" i="6"/>
  <c r="EU7" i="6"/>
  <c r="EU8" i="6" s="1"/>
  <c r="EX1" i="6"/>
  <c r="ES106" i="6"/>
  <c r="ES110" i="6" s="1"/>
  <c r="EM63" i="2"/>
  <c r="I187" i="3" s="1"/>
  <c r="I187" i="8" s="1"/>
  <c r="L187" i="3"/>
  <c r="L187" i="8" s="1"/>
  <c r="M186" i="3"/>
  <c r="M186" i="8" s="1"/>
  <c r="G197" i="3"/>
  <c r="EN106" i="2"/>
  <c r="EN110" i="2" s="1"/>
  <c r="J188" i="3" s="1"/>
  <c r="J188" i="8" s="1"/>
  <c r="EN143" i="2"/>
  <c r="EN147" i="2" s="1"/>
  <c r="K188" i="3" s="1"/>
  <c r="K188" i="8" s="1"/>
  <c r="EO134" i="2"/>
  <c r="EO50" i="2"/>
  <c r="EP7" i="2"/>
  <c r="EP8" i="2" s="1"/>
  <c r="EP2" i="2" s="1"/>
  <c r="EO97" i="2"/>
  <c r="EN166" i="2"/>
  <c r="EN59" i="2"/>
  <c r="EI163" i="2"/>
  <c r="EI54" i="2"/>
  <c r="EJ53" i="2" s="1"/>
  <c r="EN138" i="2"/>
  <c r="EO137" i="2" s="1"/>
  <c r="EI101" i="2"/>
  <c r="EJ100" i="2" s="1"/>
  <c r="G197" i="8" l="1"/>
  <c r="L196" i="7"/>
  <c r="S196" i="8" s="1"/>
  <c r="K196" i="7"/>
  <c r="R196" i="8" s="1"/>
  <c r="I196" i="7"/>
  <c r="P196" i="8" s="1"/>
  <c r="G197" i="7"/>
  <c r="J196" i="7"/>
  <c r="Q196" i="8" s="1"/>
  <c r="EU97" i="6"/>
  <c r="EU50" i="6"/>
  <c r="EV7" i="6"/>
  <c r="EV8" i="6" s="1"/>
  <c r="EU134" i="6"/>
  <c r="EU2" i="6"/>
  <c r="ET143" i="6"/>
  <c r="ET147" i="6" s="1"/>
  <c r="ET138" i="6"/>
  <c r="EU137" i="6" s="1"/>
  <c r="ET59" i="6"/>
  <c r="ET63" i="6" s="1"/>
  <c r="ET54" i="6"/>
  <c r="EU53" i="6" s="1"/>
  <c r="ET166" i="6"/>
  <c r="ET106" i="6"/>
  <c r="ET110" i="6" s="1"/>
  <c r="EM163" i="6"/>
  <c r="EM101" i="6"/>
  <c r="EN100" i="6" s="1"/>
  <c r="EY1" i="6"/>
  <c r="EN63" i="2"/>
  <c r="I188" i="3" s="1"/>
  <c r="I188" i="8" s="1"/>
  <c r="L188" i="3"/>
  <c r="L188" i="8" s="1"/>
  <c r="G198" i="3"/>
  <c r="M187" i="3"/>
  <c r="M187" i="8" s="1"/>
  <c r="EO106" i="2"/>
  <c r="EO110" i="2" s="1"/>
  <c r="J189" i="3" s="1"/>
  <c r="J189" i="8" s="1"/>
  <c r="EP50" i="2"/>
  <c r="EP134" i="2"/>
  <c r="EP97" i="2"/>
  <c r="EQ7" i="2"/>
  <c r="EQ8" i="2" s="1"/>
  <c r="EQ2" i="2" s="1"/>
  <c r="EO166" i="2"/>
  <c r="EO59" i="2"/>
  <c r="EO143" i="2"/>
  <c r="EO147" i="2" s="1"/>
  <c r="K189" i="3" s="1"/>
  <c r="K189" i="8" s="1"/>
  <c r="EJ163" i="2"/>
  <c r="EJ54" i="2"/>
  <c r="EK53" i="2" s="1"/>
  <c r="EO138" i="2"/>
  <c r="EP137" i="2" s="1"/>
  <c r="EJ101" i="2"/>
  <c r="EK100" i="2" s="1"/>
  <c r="G198" i="8" l="1"/>
  <c r="K197" i="7"/>
  <c r="R197" i="8" s="1"/>
  <c r="L197" i="7"/>
  <c r="S197" i="8" s="1"/>
  <c r="J197" i="7"/>
  <c r="Q197" i="8" s="1"/>
  <c r="I197" i="7"/>
  <c r="P197" i="8" s="1"/>
  <c r="G198" i="7"/>
  <c r="M197" i="7"/>
  <c r="T197" i="8" s="1"/>
  <c r="M198" i="7"/>
  <c r="T198" i="8" s="1"/>
  <c r="EZ1" i="6"/>
  <c r="EV134" i="6"/>
  <c r="EV2" i="6"/>
  <c r="EV97" i="6"/>
  <c r="EW7" i="6"/>
  <c r="EW8" i="6" s="1"/>
  <c r="EV50" i="6"/>
  <c r="EN163" i="6"/>
  <c r="EN101" i="6"/>
  <c r="EO100" i="6" s="1"/>
  <c r="EU59" i="6"/>
  <c r="EU63" i="6" s="1"/>
  <c r="EU54" i="6"/>
  <c r="EV53" i="6" s="1"/>
  <c r="EU166" i="6"/>
  <c r="EU143" i="6"/>
  <c r="EU147" i="6" s="1"/>
  <c r="EU138" i="6"/>
  <c r="EV137" i="6" s="1"/>
  <c r="EU106" i="6"/>
  <c r="EU110" i="6" s="1"/>
  <c r="M188" i="3"/>
  <c r="M188" i="8" s="1"/>
  <c r="EO63" i="2"/>
  <c r="I189" i="3" s="1"/>
  <c r="I189" i="8" s="1"/>
  <c r="L189" i="3"/>
  <c r="L189" i="8" s="1"/>
  <c r="G199" i="3"/>
  <c r="EP143" i="2"/>
  <c r="EP147" i="2" s="1"/>
  <c r="K190" i="3" s="1"/>
  <c r="K190" i="8" s="1"/>
  <c r="EP59" i="2"/>
  <c r="EP166" i="2"/>
  <c r="EQ50" i="2"/>
  <c r="EQ97" i="2"/>
  <c r="ER7" i="2"/>
  <c r="ER8" i="2" s="1"/>
  <c r="ER2" i="2" s="1"/>
  <c r="EQ134" i="2"/>
  <c r="EP106" i="2"/>
  <c r="EP110" i="2" s="1"/>
  <c r="J190" i="3" s="1"/>
  <c r="J190" i="8" s="1"/>
  <c r="EK163" i="2"/>
  <c r="EK54" i="2"/>
  <c r="EL53" i="2" s="1"/>
  <c r="EP138" i="2"/>
  <c r="EQ137" i="2" s="1"/>
  <c r="EK101" i="2"/>
  <c r="EL100" i="2" s="1"/>
  <c r="G199" i="8" l="1"/>
  <c r="J198" i="7"/>
  <c r="Q198" i="8" s="1"/>
  <c r="L198" i="7"/>
  <c r="S198" i="8" s="1"/>
  <c r="G199" i="7"/>
  <c r="M199" i="7" s="1"/>
  <c r="T199" i="8" s="1"/>
  <c r="K198" i="7"/>
  <c r="R198" i="8" s="1"/>
  <c r="I198" i="7"/>
  <c r="P198" i="8" s="1"/>
  <c r="EV59" i="6"/>
  <c r="EV63" i="6" s="1"/>
  <c r="EV54" i="6"/>
  <c r="EW53" i="6" s="1"/>
  <c r="EV166" i="6"/>
  <c r="EV143" i="6"/>
  <c r="EV147" i="6" s="1"/>
  <c r="EV138" i="6"/>
  <c r="EW137" i="6" s="1"/>
  <c r="EW134" i="6"/>
  <c r="EW97" i="6"/>
  <c r="EW50" i="6"/>
  <c r="EX7" i="6"/>
  <c r="EX8" i="6" s="1"/>
  <c r="EW2" i="6"/>
  <c r="FA1" i="6"/>
  <c r="EO101" i="6"/>
  <c r="EP100" i="6" s="1"/>
  <c r="EO163" i="6"/>
  <c r="EV106" i="6"/>
  <c r="EV110" i="6" s="1"/>
  <c r="M189" i="3"/>
  <c r="M189" i="8" s="1"/>
  <c r="EP63" i="2"/>
  <c r="I190" i="3" s="1"/>
  <c r="I190" i="8" s="1"/>
  <c r="L190" i="3"/>
  <c r="L190" i="8" s="1"/>
  <c r="G200" i="3"/>
  <c r="ER50" i="2"/>
  <c r="ES7" i="2"/>
  <c r="ES8" i="2" s="1"/>
  <c r="ES2" i="2" s="1"/>
  <c r="ER97" i="2"/>
  <c r="ER106" i="2" s="1"/>
  <c r="ER110" i="2" s="1"/>
  <c r="J192" i="3" s="1"/>
  <c r="J192" i="8" s="1"/>
  <c r="ER134" i="2"/>
  <c r="ER143" i="2" s="1"/>
  <c r="ER147" i="2" s="1"/>
  <c r="K192" i="3" s="1"/>
  <c r="K192" i="8" s="1"/>
  <c r="EQ143" i="2"/>
  <c r="EQ147" i="2" s="1"/>
  <c r="K191" i="3" s="1"/>
  <c r="K191" i="8" s="1"/>
  <c r="EQ106" i="2"/>
  <c r="EQ110" i="2" s="1"/>
  <c r="J191" i="3" s="1"/>
  <c r="J191" i="8" s="1"/>
  <c r="EQ166" i="2"/>
  <c r="EQ59" i="2"/>
  <c r="EL163" i="2"/>
  <c r="EL54" i="2"/>
  <c r="EM53" i="2" s="1"/>
  <c r="EQ138" i="2"/>
  <c r="ER137" i="2" s="1"/>
  <c r="EL101" i="2"/>
  <c r="EM100" i="2" s="1"/>
  <c r="G200" i="8" l="1"/>
  <c r="G200" i="7"/>
  <c r="I199" i="7"/>
  <c r="P199" i="8" s="1"/>
  <c r="L199" i="7"/>
  <c r="S199" i="8" s="1"/>
  <c r="J199" i="7"/>
  <c r="Q199" i="8" s="1"/>
  <c r="K199" i="7"/>
  <c r="R199" i="8" s="1"/>
  <c r="M200" i="7"/>
  <c r="T200" i="8" s="1"/>
  <c r="EP101" i="6"/>
  <c r="EQ100" i="6" s="1"/>
  <c r="EP163" i="6"/>
  <c r="FB1" i="6"/>
  <c r="EW59" i="6"/>
  <c r="EW54" i="6"/>
  <c r="EX53" i="6" s="1"/>
  <c r="EW63" i="6"/>
  <c r="EW166" i="6"/>
  <c r="EX97" i="6"/>
  <c r="EX134" i="6"/>
  <c r="EX50" i="6"/>
  <c r="EY7" i="6"/>
  <c r="EY8" i="6" s="1"/>
  <c r="EX2" i="6"/>
  <c r="EW106" i="6"/>
  <c r="EW110" i="6" s="1"/>
  <c r="EW143" i="6"/>
  <c r="EW147" i="6" s="1"/>
  <c r="EW138" i="6"/>
  <c r="EX137" i="6" s="1"/>
  <c r="EQ63" i="2"/>
  <c r="I191" i="3" s="1"/>
  <c r="I191" i="8" s="1"/>
  <c r="L191" i="3"/>
  <c r="L191" i="8" s="1"/>
  <c r="M190" i="3"/>
  <c r="M190" i="8" s="1"/>
  <c r="G201" i="3"/>
  <c r="ES50" i="2"/>
  <c r="ET7" i="2"/>
  <c r="ET8" i="2" s="1"/>
  <c r="ET2" i="2" s="1"/>
  <c r="ES134" i="2"/>
  <c r="ES97" i="2"/>
  <c r="ER166" i="2"/>
  <c r="ER59" i="2"/>
  <c r="EM163" i="2"/>
  <c r="EM54" i="2"/>
  <c r="EN53" i="2" s="1"/>
  <c r="ER138" i="2"/>
  <c r="ES137" i="2" s="1"/>
  <c r="EM101" i="2"/>
  <c r="EN100" i="2" s="1"/>
  <c r="G201" i="8" l="1"/>
  <c r="L200" i="7"/>
  <c r="S200" i="8" s="1"/>
  <c r="G201" i="7"/>
  <c r="J200" i="7"/>
  <c r="Q200" i="8" s="1"/>
  <c r="K200" i="7"/>
  <c r="R200" i="8" s="1"/>
  <c r="I200" i="7"/>
  <c r="P200" i="8" s="1"/>
  <c r="M201" i="7"/>
  <c r="T201" i="8" s="1"/>
  <c r="EX143" i="6"/>
  <c r="EX147" i="6" s="1"/>
  <c r="EX138" i="6"/>
  <c r="EY137" i="6" s="1"/>
  <c r="EX59" i="6"/>
  <c r="EX63" i="6" s="1"/>
  <c r="EX54" i="6"/>
  <c r="EY53" i="6" s="1"/>
  <c r="EX166" i="6"/>
  <c r="EX106" i="6"/>
  <c r="EX110" i="6" s="1"/>
  <c r="EY134" i="6"/>
  <c r="EY97" i="6"/>
  <c r="EY50" i="6"/>
  <c r="EZ7" i="6"/>
  <c r="EZ8" i="6" s="1"/>
  <c r="EY2" i="6"/>
  <c r="FC1" i="6"/>
  <c r="EQ101" i="6"/>
  <c r="ER100" i="6" s="1"/>
  <c r="EQ163" i="6"/>
  <c r="M191" i="3"/>
  <c r="M191" i="8" s="1"/>
  <c r="ER63" i="2"/>
  <c r="I192" i="3" s="1"/>
  <c r="I192" i="8" s="1"/>
  <c r="L192" i="3"/>
  <c r="L192" i="8" s="1"/>
  <c r="G202" i="3"/>
  <c r="ES106" i="2"/>
  <c r="ES110" i="2" s="1"/>
  <c r="J193" i="3" s="1"/>
  <c r="J193" i="8" s="1"/>
  <c r="ES143" i="2"/>
  <c r="ES147" i="2" s="1"/>
  <c r="K193" i="3" s="1"/>
  <c r="K193" i="8" s="1"/>
  <c r="ET50" i="2"/>
  <c r="EU7" i="2"/>
  <c r="EU8" i="2" s="1"/>
  <c r="EU2" i="2" s="1"/>
  <c r="ET134" i="2"/>
  <c r="ET97" i="2"/>
  <c r="ES166" i="2"/>
  <c r="ES59" i="2"/>
  <c r="EN163" i="2"/>
  <c r="EN54" i="2"/>
  <c r="EO53" i="2" s="1"/>
  <c r="ES138" i="2"/>
  <c r="ET137" i="2" s="1"/>
  <c r="EN101" i="2"/>
  <c r="EO100" i="2" s="1"/>
  <c r="G202" i="8" l="1"/>
  <c r="K201" i="7"/>
  <c r="R201" i="8" s="1"/>
  <c r="G202" i="7"/>
  <c r="M202" i="7" s="1"/>
  <c r="T202" i="8" s="1"/>
  <c r="L201" i="7"/>
  <c r="S201" i="8" s="1"/>
  <c r="I201" i="7"/>
  <c r="P201" i="8" s="1"/>
  <c r="J201" i="7"/>
  <c r="Q201" i="8" s="1"/>
  <c r="ER163" i="6"/>
  <c r="ER101" i="6"/>
  <c r="ES100" i="6" s="1"/>
  <c r="EY59" i="6"/>
  <c r="EY63" i="6" s="1"/>
  <c r="EY54" i="6"/>
  <c r="EZ53" i="6" s="1"/>
  <c r="EY166" i="6"/>
  <c r="EY143" i="6"/>
  <c r="EY147" i="6" s="1"/>
  <c r="EY138" i="6"/>
  <c r="EZ137" i="6" s="1"/>
  <c r="EZ134" i="6"/>
  <c r="EZ97" i="6"/>
  <c r="EZ2" i="6"/>
  <c r="EZ50" i="6"/>
  <c r="FA7" i="6"/>
  <c r="FA8" i="6" s="1"/>
  <c r="FD1" i="6"/>
  <c r="EY106" i="6"/>
  <c r="EY110" i="6" s="1"/>
  <c r="M192" i="3"/>
  <c r="M192" i="8" s="1"/>
  <c r="ES63" i="2"/>
  <c r="I193" i="3" s="1"/>
  <c r="I193" i="8" s="1"/>
  <c r="L193" i="3"/>
  <c r="L193" i="8" s="1"/>
  <c r="G203" i="3"/>
  <c r="ET106" i="2"/>
  <c r="ET110" i="2" s="1"/>
  <c r="J194" i="3" s="1"/>
  <c r="J194" i="8" s="1"/>
  <c r="EU50" i="2"/>
  <c r="EV7" i="2"/>
  <c r="EV8" i="2" s="1"/>
  <c r="EV2" i="2" s="1"/>
  <c r="EU134" i="2"/>
  <c r="EU143" i="2" s="1"/>
  <c r="EU147" i="2" s="1"/>
  <c r="K195" i="3" s="1"/>
  <c r="K195" i="8" s="1"/>
  <c r="EU97" i="2"/>
  <c r="EU106" i="2" s="1"/>
  <c r="EU110" i="2" s="1"/>
  <c r="J195" i="3" s="1"/>
  <c r="J195" i="8" s="1"/>
  <c r="ET143" i="2"/>
  <c r="ET147" i="2" s="1"/>
  <c r="K194" i="3" s="1"/>
  <c r="K194" i="8" s="1"/>
  <c r="ET166" i="2"/>
  <c r="ET59" i="2"/>
  <c r="EO163" i="2"/>
  <c r="EO54" i="2"/>
  <c r="EP53" i="2" s="1"/>
  <c r="ET138" i="2"/>
  <c r="EU137" i="2" s="1"/>
  <c r="EO101" i="2"/>
  <c r="EP100" i="2" s="1"/>
  <c r="G203" i="8" l="1"/>
  <c r="J202" i="7"/>
  <c r="Q202" i="8" s="1"/>
  <c r="G203" i="7"/>
  <c r="L202" i="7"/>
  <c r="S202" i="8" s="1"/>
  <c r="I202" i="7"/>
  <c r="P202" i="8" s="1"/>
  <c r="K202" i="7"/>
  <c r="R202" i="8" s="1"/>
  <c r="M203" i="7"/>
  <c r="T203" i="8" s="1"/>
  <c r="EZ54" i="6"/>
  <c r="FA53" i="6" s="1"/>
  <c r="EZ59" i="6"/>
  <c r="EZ63" i="6" s="1"/>
  <c r="EZ166" i="6"/>
  <c r="EZ106" i="6"/>
  <c r="EZ110" i="6" s="1"/>
  <c r="FA134" i="6"/>
  <c r="FA97" i="6"/>
  <c r="FB7" i="6"/>
  <c r="FB8" i="6" s="1"/>
  <c r="FA50" i="6"/>
  <c r="FA2" i="6"/>
  <c r="EZ143" i="6"/>
  <c r="EZ147" i="6"/>
  <c r="EZ138" i="6"/>
  <c r="FA137" i="6" s="1"/>
  <c r="ES163" i="6"/>
  <c r="ES101" i="6"/>
  <c r="ET100" i="6" s="1"/>
  <c r="FE1" i="6"/>
  <c r="M193" i="3"/>
  <c r="M193" i="8" s="1"/>
  <c r="G204" i="3"/>
  <c r="ET63" i="2"/>
  <c r="I194" i="3" s="1"/>
  <c r="I194" i="8" s="1"/>
  <c r="L194" i="3"/>
  <c r="L194" i="8" s="1"/>
  <c r="EV50" i="2"/>
  <c r="EW7" i="2"/>
  <c r="EW8" i="2" s="1"/>
  <c r="EW2" i="2" s="1"/>
  <c r="EV97" i="2"/>
  <c r="EV134" i="2"/>
  <c r="EU166" i="2"/>
  <c r="EU59" i="2"/>
  <c r="EP163" i="2"/>
  <c r="EP54" i="2"/>
  <c r="EQ53" i="2" s="1"/>
  <c r="EU138" i="2"/>
  <c r="EV137" i="2" s="1"/>
  <c r="EP101" i="2"/>
  <c r="EQ100" i="2" s="1"/>
  <c r="G204" i="8" l="1"/>
  <c r="G204" i="7"/>
  <c r="I203" i="7"/>
  <c r="P203" i="8" s="1"/>
  <c r="J203" i="7"/>
  <c r="Q203" i="8" s="1"/>
  <c r="L203" i="7"/>
  <c r="S203" i="8" s="1"/>
  <c r="K203" i="7"/>
  <c r="R203" i="8" s="1"/>
  <c r="M204" i="7"/>
  <c r="T204" i="8" s="1"/>
  <c r="FA143" i="6"/>
  <c r="FA147" i="6" s="1"/>
  <c r="FA138" i="6"/>
  <c r="FB137" i="6" s="1"/>
  <c r="FF1" i="6"/>
  <c r="FA54" i="6"/>
  <c r="FB53" i="6" s="1"/>
  <c r="FA59" i="6"/>
  <c r="FA63" i="6" s="1"/>
  <c r="FA166" i="6"/>
  <c r="FB134" i="6"/>
  <c r="FB97" i="6"/>
  <c r="FB50" i="6"/>
  <c r="FC7" i="6"/>
  <c r="FC8" i="6" s="1"/>
  <c r="FB2" i="6"/>
  <c r="ET163" i="6"/>
  <c r="ET101" i="6"/>
  <c r="EU100" i="6" s="1"/>
  <c r="FA106" i="6"/>
  <c r="FA110" i="6" s="1"/>
  <c r="EU63" i="2"/>
  <c r="I195" i="3" s="1"/>
  <c r="I195" i="8" s="1"/>
  <c r="L195" i="3"/>
  <c r="L195" i="8" s="1"/>
  <c r="G205" i="3"/>
  <c r="M194" i="3"/>
  <c r="M194" i="8" s="1"/>
  <c r="EV106" i="2"/>
  <c r="EV110" i="2" s="1"/>
  <c r="J196" i="3" s="1"/>
  <c r="J196" i="8" s="1"/>
  <c r="EW134" i="2"/>
  <c r="EW143" i="2" s="1"/>
  <c r="EW147" i="2" s="1"/>
  <c r="K197" i="3" s="1"/>
  <c r="K197" i="8" s="1"/>
  <c r="EW50" i="2"/>
  <c r="EW97" i="2"/>
  <c r="EW106" i="2" s="1"/>
  <c r="EW110" i="2" s="1"/>
  <c r="J197" i="3" s="1"/>
  <c r="J197" i="8" s="1"/>
  <c r="EX7" i="2"/>
  <c r="EX8" i="2" s="1"/>
  <c r="EX2" i="2" s="1"/>
  <c r="EV143" i="2"/>
  <c r="EV147" i="2" s="1"/>
  <c r="K196" i="3" s="1"/>
  <c r="K196" i="8" s="1"/>
  <c r="EV166" i="2"/>
  <c r="EV59" i="2"/>
  <c r="EQ163" i="2"/>
  <c r="EQ54" i="2"/>
  <c r="ER53" i="2" s="1"/>
  <c r="EV138" i="2"/>
  <c r="EW137" i="2" s="1"/>
  <c r="EQ101" i="2"/>
  <c r="ER100" i="2" s="1"/>
  <c r="G205" i="8" l="1"/>
  <c r="L204" i="7"/>
  <c r="S204" i="8" s="1"/>
  <c r="I204" i="7"/>
  <c r="P204" i="8" s="1"/>
  <c r="K204" i="7"/>
  <c r="R204" i="8" s="1"/>
  <c r="G205" i="7"/>
  <c r="J204" i="7"/>
  <c r="Q204" i="8" s="1"/>
  <c r="FB106" i="6"/>
  <c r="FB110" i="6" s="1"/>
  <c r="FB143" i="6"/>
  <c r="FB147" i="6" s="1"/>
  <c r="FB138" i="6"/>
  <c r="FC137" i="6" s="1"/>
  <c r="FB59" i="6"/>
  <c r="FB63" i="6" s="1"/>
  <c r="FB54" i="6"/>
  <c r="FC53" i="6" s="1"/>
  <c r="FB166" i="6"/>
  <c r="EU163" i="6"/>
  <c r="EU101" i="6"/>
  <c r="EV100" i="6" s="1"/>
  <c r="FC97" i="6"/>
  <c r="FC134" i="6"/>
  <c r="FC50" i="6"/>
  <c r="FD7" i="6"/>
  <c r="FD8" i="6" s="1"/>
  <c r="FC2" i="6"/>
  <c r="FG1" i="6"/>
  <c r="M195" i="3"/>
  <c r="M195" i="8" s="1"/>
  <c r="G206" i="3"/>
  <c r="EV63" i="2"/>
  <c r="I196" i="3" s="1"/>
  <c r="I196" i="8" s="1"/>
  <c r="L196" i="3"/>
  <c r="L196" i="8" s="1"/>
  <c r="EW166" i="2"/>
  <c r="EW59" i="2"/>
  <c r="EX97" i="2"/>
  <c r="EY7" i="2"/>
  <c r="EY8" i="2" s="1"/>
  <c r="EY2" i="2" s="1"/>
  <c r="EX134" i="2"/>
  <c r="EX50" i="2"/>
  <c r="ER163" i="2"/>
  <c r="ER54" i="2"/>
  <c r="ES53" i="2" s="1"/>
  <c r="EW138" i="2"/>
  <c r="EX137" i="2" s="1"/>
  <c r="ER101" i="2"/>
  <c r="ES100" i="2" s="1"/>
  <c r="G206" i="8" l="1"/>
  <c r="K205" i="7"/>
  <c r="R205" i="8" s="1"/>
  <c r="I205" i="7"/>
  <c r="P205" i="8" s="1"/>
  <c r="G206" i="7"/>
  <c r="M206" i="7" s="1"/>
  <c r="T206" i="8" s="1"/>
  <c r="L205" i="7"/>
  <c r="S205" i="8" s="1"/>
  <c r="J205" i="7"/>
  <c r="Q205" i="8" s="1"/>
  <c r="M205" i="7"/>
  <c r="T205" i="8" s="1"/>
  <c r="FD134" i="6"/>
  <c r="FD97" i="6"/>
  <c r="FD2" i="6"/>
  <c r="FD50" i="6"/>
  <c r="FE7" i="6"/>
  <c r="FE8" i="6" s="1"/>
  <c r="FH1" i="6"/>
  <c r="FC59" i="6"/>
  <c r="FC63" i="6" s="1"/>
  <c r="FC54" i="6"/>
  <c r="FD53" i="6" s="1"/>
  <c r="FC166" i="6"/>
  <c r="FC143" i="6"/>
  <c r="FC147" i="6" s="1"/>
  <c r="FC138" i="6"/>
  <c r="FD137" i="6" s="1"/>
  <c r="FC106" i="6"/>
  <c r="FC110" i="6" s="1"/>
  <c r="EV163" i="6"/>
  <c r="EV101" i="6"/>
  <c r="EW100" i="6" s="1"/>
  <c r="EW63" i="2"/>
  <c r="I197" i="3" s="1"/>
  <c r="I197" i="8" s="1"/>
  <c r="L197" i="3"/>
  <c r="L197" i="8" s="1"/>
  <c r="G207" i="3"/>
  <c r="M196" i="3"/>
  <c r="M196" i="8" s="1"/>
  <c r="EY50" i="2"/>
  <c r="EY97" i="2"/>
  <c r="EZ7" i="2"/>
  <c r="EZ8" i="2" s="1"/>
  <c r="EZ2" i="2" s="1"/>
  <c r="EY134" i="2"/>
  <c r="EX106" i="2"/>
  <c r="EX110" i="2" s="1"/>
  <c r="J198" i="3" s="1"/>
  <c r="J198" i="8" s="1"/>
  <c r="EX59" i="2"/>
  <c r="EX166" i="2"/>
  <c r="EX143" i="2"/>
  <c r="EX147" i="2" s="1"/>
  <c r="K198" i="3" s="1"/>
  <c r="K198" i="8" s="1"/>
  <c r="ES163" i="2"/>
  <c r="ES54" i="2"/>
  <c r="ET53" i="2" s="1"/>
  <c r="EX138" i="2"/>
  <c r="EY137" i="2" s="1"/>
  <c r="ES101" i="2"/>
  <c r="ET100" i="2" s="1"/>
  <c r="G207" i="8" l="1"/>
  <c r="J206" i="7"/>
  <c r="Q206" i="8" s="1"/>
  <c r="I206" i="7"/>
  <c r="P206" i="8" s="1"/>
  <c r="L206" i="7"/>
  <c r="S206" i="8" s="1"/>
  <c r="G207" i="7"/>
  <c r="K206" i="7"/>
  <c r="R206" i="8" s="1"/>
  <c r="FD106" i="6"/>
  <c r="FD110" i="6" s="1"/>
  <c r="FD59" i="6"/>
  <c r="FD63" i="6" s="1"/>
  <c r="FD54" i="6"/>
  <c r="FE53" i="6" s="1"/>
  <c r="FD166" i="6"/>
  <c r="EW163" i="6"/>
  <c r="EW101" i="6"/>
  <c r="EX100" i="6" s="1"/>
  <c r="FI1" i="6"/>
  <c r="FE134" i="6"/>
  <c r="FE97" i="6"/>
  <c r="FE50" i="6"/>
  <c r="FE2" i="6"/>
  <c r="FF7" i="6"/>
  <c r="FF8" i="6" s="1"/>
  <c r="FD143" i="6"/>
  <c r="FD147" i="6" s="1"/>
  <c r="FD138" i="6"/>
  <c r="FE137" i="6" s="1"/>
  <c r="EX63" i="2"/>
  <c r="I198" i="3" s="1"/>
  <c r="I198" i="8" s="1"/>
  <c r="L198" i="3"/>
  <c r="L198" i="8" s="1"/>
  <c r="M197" i="3"/>
  <c r="M197" i="8" s="1"/>
  <c r="G208" i="3"/>
  <c r="EY143" i="2"/>
  <c r="EY147" i="2" s="1"/>
  <c r="K199" i="3" s="1"/>
  <c r="K199" i="8" s="1"/>
  <c r="EY106" i="2"/>
  <c r="EY110" i="2" s="1"/>
  <c r="J199" i="3" s="1"/>
  <c r="J199" i="8" s="1"/>
  <c r="EZ50" i="2"/>
  <c r="FA7" i="2"/>
  <c r="FA8" i="2" s="1"/>
  <c r="FA2" i="2" s="1"/>
  <c r="EZ97" i="2"/>
  <c r="EZ134" i="2"/>
  <c r="EY166" i="2"/>
  <c r="EY59" i="2"/>
  <c r="ET163" i="2"/>
  <c r="ET54" i="2"/>
  <c r="EU53" i="2" s="1"/>
  <c r="EY138" i="2"/>
  <c r="EZ137" i="2" s="1"/>
  <c r="ET101" i="2"/>
  <c r="EU100" i="2" s="1"/>
  <c r="G208" i="8" l="1"/>
  <c r="G208" i="7"/>
  <c r="I207" i="7"/>
  <c r="P207" i="8" s="1"/>
  <c r="J207" i="7"/>
  <c r="Q207" i="8" s="1"/>
  <c r="K207" i="7"/>
  <c r="R207" i="8" s="1"/>
  <c r="L207" i="7"/>
  <c r="S207" i="8" s="1"/>
  <c r="M207" i="7"/>
  <c r="T207" i="8" s="1"/>
  <c r="M208" i="7"/>
  <c r="T208" i="8" s="1"/>
  <c r="FE106" i="6"/>
  <c r="FE110" i="6" s="1"/>
  <c r="FE59" i="6"/>
  <c r="FE63" i="6" s="1"/>
  <c r="FE54" i="6"/>
  <c r="FF53" i="6" s="1"/>
  <c r="FE166" i="6"/>
  <c r="FJ1" i="6"/>
  <c r="FF134" i="6"/>
  <c r="FF50" i="6"/>
  <c r="FF97" i="6"/>
  <c r="FG7" i="6"/>
  <c r="FG8" i="6" s="1"/>
  <c r="FF2" i="6"/>
  <c r="FE143" i="6"/>
  <c r="FE147" i="6" s="1"/>
  <c r="FE138" i="6"/>
  <c r="FF137" i="6" s="1"/>
  <c r="EX101" i="6"/>
  <c r="EY100" i="6" s="1"/>
  <c r="EX163" i="6"/>
  <c r="EY63" i="2"/>
  <c r="I199" i="3" s="1"/>
  <c r="I199" i="8" s="1"/>
  <c r="L199" i="3"/>
  <c r="L199" i="8" s="1"/>
  <c r="M198" i="3"/>
  <c r="M198" i="8" s="1"/>
  <c r="G209" i="3"/>
  <c r="EZ143" i="2"/>
  <c r="EZ147" i="2" s="1"/>
  <c r="K200" i="3" s="1"/>
  <c r="K200" i="8" s="1"/>
  <c r="EZ106" i="2"/>
  <c r="EZ110" i="2" s="1"/>
  <c r="J200" i="3" s="1"/>
  <c r="J200" i="8" s="1"/>
  <c r="FA50" i="2"/>
  <c r="FB7" i="2"/>
  <c r="FB8" i="2" s="1"/>
  <c r="FB2" i="2" s="1"/>
  <c r="FA134" i="2"/>
  <c r="FA97" i="2"/>
  <c r="EZ166" i="2"/>
  <c r="EZ59" i="2"/>
  <c r="EU163" i="2"/>
  <c r="EU54" i="2"/>
  <c r="EV53" i="2" s="1"/>
  <c r="EZ138" i="2"/>
  <c r="FA137" i="2" s="1"/>
  <c r="EU101" i="2"/>
  <c r="EV100" i="2" s="1"/>
  <c r="G209" i="8" l="1"/>
  <c r="L208" i="7"/>
  <c r="S208" i="8" s="1"/>
  <c r="J208" i="7"/>
  <c r="Q208" i="8" s="1"/>
  <c r="G209" i="7"/>
  <c r="M209" i="7" s="1"/>
  <c r="T209" i="8" s="1"/>
  <c r="K208" i="7"/>
  <c r="R208" i="8" s="1"/>
  <c r="I208" i="7"/>
  <c r="P208" i="8" s="1"/>
  <c r="FF59" i="6"/>
  <c r="FF63" i="6" s="1"/>
  <c r="FF54" i="6"/>
  <c r="FG53" i="6" s="1"/>
  <c r="FF166" i="6"/>
  <c r="EY163" i="6"/>
  <c r="EY101" i="6"/>
  <c r="EZ100" i="6" s="1"/>
  <c r="FF143" i="6"/>
  <c r="FF147" i="6" s="1"/>
  <c r="FF138" i="6"/>
  <c r="FG137" i="6" s="1"/>
  <c r="FG134" i="6"/>
  <c r="FG97" i="6"/>
  <c r="FG50" i="6"/>
  <c r="FH7" i="6"/>
  <c r="FH8" i="6" s="1"/>
  <c r="FG2" i="6"/>
  <c r="FF106" i="6"/>
  <c r="FF110" i="6" s="1"/>
  <c r="FK1" i="6"/>
  <c r="G210" i="3"/>
  <c r="M199" i="3"/>
  <c r="M199" i="8" s="1"/>
  <c r="EZ63" i="2"/>
  <c r="I200" i="3" s="1"/>
  <c r="I200" i="8" s="1"/>
  <c r="L200" i="3"/>
  <c r="L200" i="8" s="1"/>
  <c r="FA106" i="2"/>
  <c r="FA110" i="2" s="1"/>
  <c r="J201" i="3" s="1"/>
  <c r="J201" i="8" s="1"/>
  <c r="FA143" i="2"/>
  <c r="FA147" i="2" s="1"/>
  <c r="K201" i="3" s="1"/>
  <c r="K201" i="8" s="1"/>
  <c r="FB50" i="2"/>
  <c r="FB134" i="2"/>
  <c r="FB143" i="2" s="1"/>
  <c r="FB147" i="2" s="1"/>
  <c r="K202" i="3" s="1"/>
  <c r="K202" i="8" s="1"/>
  <c r="FC7" i="2"/>
  <c r="FC8" i="2" s="1"/>
  <c r="FC2" i="2" s="1"/>
  <c r="FB97" i="2"/>
  <c r="FA166" i="2"/>
  <c r="FA59" i="2"/>
  <c r="EV163" i="2"/>
  <c r="EV54" i="2"/>
  <c r="EW53" i="2" s="1"/>
  <c r="FA138" i="2"/>
  <c r="FB137" i="2" s="1"/>
  <c r="EV101" i="2"/>
  <c r="EW100" i="2" s="1"/>
  <c r="G210" i="8" l="1"/>
  <c r="K209" i="7"/>
  <c r="R209" i="8" s="1"/>
  <c r="J209" i="7"/>
  <c r="Q209" i="8" s="1"/>
  <c r="L209" i="7"/>
  <c r="S209" i="8" s="1"/>
  <c r="I209" i="7"/>
  <c r="P209" i="8" s="1"/>
  <c r="G210" i="7"/>
  <c r="M210" i="7"/>
  <c r="T210" i="8" s="1"/>
  <c r="FG106" i="6"/>
  <c r="FG110" i="6" s="1"/>
  <c r="EZ163" i="6"/>
  <c r="EZ101" i="6"/>
  <c r="FA100" i="6" s="1"/>
  <c r="FL1" i="6"/>
  <c r="FG59" i="6"/>
  <c r="FG63" i="6" s="1"/>
  <c r="FG54" i="6"/>
  <c r="FH53" i="6" s="1"/>
  <c r="FG166" i="6"/>
  <c r="FG143" i="6"/>
  <c r="FG147" i="6" s="1"/>
  <c r="FG138" i="6"/>
  <c r="FH137" i="6" s="1"/>
  <c r="FH134" i="6"/>
  <c r="FH97" i="6"/>
  <c r="FH2" i="6"/>
  <c r="FH50" i="6"/>
  <c r="FI7" i="6"/>
  <c r="FI8" i="6" s="1"/>
  <c r="FA63" i="2"/>
  <c r="I201" i="3" s="1"/>
  <c r="I201" i="8" s="1"/>
  <c r="L201" i="3"/>
  <c r="L201" i="8" s="1"/>
  <c r="G211" i="3"/>
  <c r="M200" i="3"/>
  <c r="M200" i="8" s="1"/>
  <c r="FC50" i="2"/>
  <c r="FC134" i="2"/>
  <c r="FD7" i="2"/>
  <c r="FD8" i="2" s="1"/>
  <c r="FD2" i="2" s="1"/>
  <c r="FC97" i="2"/>
  <c r="FB106" i="2"/>
  <c r="FB110" i="2" s="1"/>
  <c r="J202" i="3" s="1"/>
  <c r="J202" i="8" s="1"/>
  <c r="FB166" i="2"/>
  <c r="FB59" i="2"/>
  <c r="EW163" i="2"/>
  <c r="EW54" i="2"/>
  <c r="EX53" i="2" s="1"/>
  <c r="FB138" i="2"/>
  <c r="FC137" i="2" s="1"/>
  <c r="EW101" i="2"/>
  <c r="EX100" i="2" s="1"/>
  <c r="G211" i="8" l="1"/>
  <c r="J210" i="7"/>
  <c r="Q210" i="8" s="1"/>
  <c r="K210" i="7"/>
  <c r="R210" i="8" s="1"/>
  <c r="I210" i="7"/>
  <c r="P210" i="8" s="1"/>
  <c r="L210" i="7"/>
  <c r="S210" i="8" s="1"/>
  <c r="G211" i="7"/>
  <c r="M211" i="7" s="1"/>
  <c r="T211" i="8" s="1"/>
  <c r="FI134" i="6"/>
  <c r="FI97" i="6"/>
  <c r="FI50" i="6"/>
  <c r="FI2" i="6"/>
  <c r="FJ7" i="6"/>
  <c r="FJ8" i="6" s="1"/>
  <c r="FH143" i="6"/>
  <c r="FH147" i="6" s="1"/>
  <c r="FH138" i="6"/>
  <c r="FI137" i="6" s="1"/>
  <c r="FH54" i="6"/>
  <c r="FI53" i="6" s="1"/>
  <c r="FH59" i="6"/>
  <c r="FH63" i="6" s="1"/>
  <c r="FH166" i="6"/>
  <c r="FM1" i="6"/>
  <c r="FH106" i="6"/>
  <c r="FH110" i="6" s="1"/>
  <c r="FA163" i="6"/>
  <c r="FA101" i="6"/>
  <c r="FB100" i="6" s="1"/>
  <c r="G212" i="3"/>
  <c r="FB63" i="2"/>
  <c r="I202" i="3" s="1"/>
  <c r="I202" i="8" s="1"/>
  <c r="L202" i="3"/>
  <c r="L202" i="8" s="1"/>
  <c r="M201" i="3"/>
  <c r="M201" i="8" s="1"/>
  <c r="FC143" i="2"/>
  <c r="FC147" i="2" s="1"/>
  <c r="K203" i="3" s="1"/>
  <c r="K203" i="8" s="1"/>
  <c r="FC106" i="2"/>
  <c r="FC110" i="2" s="1"/>
  <c r="J203" i="3" s="1"/>
  <c r="J203" i="8" s="1"/>
  <c r="FD50" i="2"/>
  <c r="FE7" i="2"/>
  <c r="FE8" i="2" s="1"/>
  <c r="FE2" i="2" s="1"/>
  <c r="FD97" i="2"/>
  <c r="FD134" i="2"/>
  <c r="FC166" i="2"/>
  <c r="FC59" i="2"/>
  <c r="EX163" i="2"/>
  <c r="EX54" i="2"/>
  <c r="EY53" i="2" s="1"/>
  <c r="FC138" i="2"/>
  <c r="FD137" i="2" s="1"/>
  <c r="EX101" i="2"/>
  <c r="EY100" i="2" s="1"/>
  <c r="G212" i="8" l="1"/>
  <c r="G212" i="7"/>
  <c r="I211" i="7"/>
  <c r="P211" i="8" s="1"/>
  <c r="K211" i="7"/>
  <c r="R211" i="8" s="1"/>
  <c r="L211" i="7"/>
  <c r="S211" i="8" s="1"/>
  <c r="J211" i="7"/>
  <c r="Q211" i="8" s="1"/>
  <c r="M212" i="7"/>
  <c r="T212" i="8" s="1"/>
  <c r="FB101" i="6"/>
  <c r="FC100" i="6" s="1"/>
  <c r="FB163" i="6"/>
  <c r="FI54" i="6"/>
  <c r="FJ53" i="6" s="1"/>
  <c r="FI59" i="6"/>
  <c r="FI63" i="6" s="1"/>
  <c r="FI166" i="6"/>
  <c r="FN1" i="6"/>
  <c r="FI106" i="6"/>
  <c r="FI110" i="6" s="1"/>
  <c r="FJ134" i="6"/>
  <c r="FJ97" i="6"/>
  <c r="FJ50" i="6"/>
  <c r="FJ2" i="6"/>
  <c r="FK7" i="6"/>
  <c r="FK8" i="6" s="1"/>
  <c r="FI143" i="6"/>
  <c r="FI147" i="6" s="1"/>
  <c r="FI138" i="6"/>
  <c r="FJ137" i="6" s="1"/>
  <c r="FC63" i="2"/>
  <c r="I203" i="3" s="1"/>
  <c r="I203" i="8" s="1"/>
  <c r="L203" i="3"/>
  <c r="L203" i="8" s="1"/>
  <c r="M202" i="3"/>
  <c r="M202" i="8" s="1"/>
  <c r="G213" i="3"/>
  <c r="FD143" i="2"/>
  <c r="FD147" i="2" s="1"/>
  <c r="K204" i="3" s="1"/>
  <c r="K204" i="8" s="1"/>
  <c r="FD106" i="2"/>
  <c r="FD110" i="2" s="1"/>
  <c r="J204" i="3" s="1"/>
  <c r="J204" i="8" s="1"/>
  <c r="FE50" i="2"/>
  <c r="FF7" i="2"/>
  <c r="FF8" i="2" s="1"/>
  <c r="FF2" i="2" s="1"/>
  <c r="FE134" i="2"/>
  <c r="FE143" i="2" s="1"/>
  <c r="FE147" i="2" s="1"/>
  <c r="K205" i="3" s="1"/>
  <c r="K205" i="8" s="1"/>
  <c r="FE97" i="2"/>
  <c r="FE106" i="2" s="1"/>
  <c r="FE110" i="2" s="1"/>
  <c r="J205" i="3" s="1"/>
  <c r="J205" i="8" s="1"/>
  <c r="FD59" i="2"/>
  <c r="FD166" i="2"/>
  <c r="EY163" i="2"/>
  <c r="EY54" i="2"/>
  <c r="EZ53" i="2" s="1"/>
  <c r="FD138" i="2"/>
  <c r="FE137" i="2" s="1"/>
  <c r="EY101" i="2"/>
  <c r="EZ100" i="2" s="1"/>
  <c r="G213" i="8" l="1"/>
  <c r="L212" i="7"/>
  <c r="S212" i="8" s="1"/>
  <c r="K212" i="7"/>
  <c r="R212" i="8" s="1"/>
  <c r="J212" i="7"/>
  <c r="Q212" i="8" s="1"/>
  <c r="I212" i="7"/>
  <c r="P212" i="8" s="1"/>
  <c r="G213" i="7"/>
  <c r="M213" i="7" s="1"/>
  <c r="T213" i="8" s="1"/>
  <c r="FO1" i="6"/>
  <c r="FJ59" i="6"/>
  <c r="FJ63" i="6" s="1"/>
  <c r="FJ54" i="6"/>
  <c r="FK53" i="6" s="1"/>
  <c r="FJ166" i="6"/>
  <c r="FJ106" i="6"/>
  <c r="FJ110" i="6" s="1"/>
  <c r="FK97" i="6"/>
  <c r="FK134" i="6"/>
  <c r="FK50" i="6"/>
  <c r="FL7" i="6"/>
  <c r="FL8" i="6" s="1"/>
  <c r="FK2" i="6"/>
  <c r="FJ143" i="6"/>
  <c r="FJ147" i="6" s="1"/>
  <c r="FJ138" i="6"/>
  <c r="FK137" i="6" s="1"/>
  <c r="FC101" i="6"/>
  <c r="FD100" i="6" s="1"/>
  <c r="FC163" i="6"/>
  <c r="G214" i="3"/>
  <c r="M203" i="3"/>
  <c r="M203" i="8" s="1"/>
  <c r="FD63" i="2"/>
  <c r="I204" i="3" s="1"/>
  <c r="I204" i="8" s="1"/>
  <c r="L204" i="3"/>
  <c r="L204" i="8" s="1"/>
  <c r="FF134" i="2"/>
  <c r="FF143" i="2" s="1"/>
  <c r="FF147" i="2" s="1"/>
  <c r="K206" i="3" s="1"/>
  <c r="K206" i="8" s="1"/>
  <c r="FG7" i="2"/>
  <c r="FG8" i="2" s="1"/>
  <c r="FG2" i="2" s="1"/>
  <c r="FF97" i="2"/>
  <c r="FF106" i="2" s="1"/>
  <c r="FF110" i="2" s="1"/>
  <c r="J206" i="3" s="1"/>
  <c r="J206" i="8" s="1"/>
  <c r="FF50" i="2"/>
  <c r="FE166" i="2"/>
  <c r="FE59" i="2"/>
  <c r="EZ163" i="2"/>
  <c r="EZ54" i="2"/>
  <c r="FA53" i="2" s="1"/>
  <c r="FE138" i="2"/>
  <c r="FF137" i="2" s="1"/>
  <c r="EZ101" i="2"/>
  <c r="FA100" i="2" s="1"/>
  <c r="G214" i="8" l="1"/>
  <c r="K213" i="7"/>
  <c r="R213" i="8" s="1"/>
  <c r="L213" i="7"/>
  <c r="S213" i="8" s="1"/>
  <c r="I213" i="7"/>
  <c r="P213" i="8" s="1"/>
  <c r="G214" i="7"/>
  <c r="J213" i="7"/>
  <c r="Q213" i="8" s="1"/>
  <c r="FK143" i="6"/>
  <c r="FK147" i="6" s="1"/>
  <c r="FK138" i="6"/>
  <c r="FL137" i="6" s="1"/>
  <c r="FD101" i="6"/>
  <c r="FE100" i="6" s="1"/>
  <c r="FD163" i="6"/>
  <c r="FK106" i="6"/>
  <c r="FK110" i="6" s="1"/>
  <c r="FL134" i="6"/>
  <c r="FL97" i="6"/>
  <c r="FL2" i="6"/>
  <c r="FM7" i="6"/>
  <c r="FM8" i="6" s="1"/>
  <c r="FL50" i="6"/>
  <c r="FP1" i="6"/>
  <c r="FK59" i="6"/>
  <c r="FK63" i="6" s="1"/>
  <c r="FK54" i="6"/>
  <c r="FL53" i="6" s="1"/>
  <c r="FK166" i="6"/>
  <c r="FE63" i="2"/>
  <c r="I205" i="3" s="1"/>
  <c r="I205" i="8" s="1"/>
  <c r="L205" i="3"/>
  <c r="L205" i="8" s="1"/>
  <c r="G215" i="3"/>
  <c r="M204" i="3"/>
  <c r="M204" i="8" s="1"/>
  <c r="FF59" i="2"/>
  <c r="FF166" i="2"/>
  <c r="FG50" i="2"/>
  <c r="FG134" i="2"/>
  <c r="FG143" i="2" s="1"/>
  <c r="FG147" i="2" s="1"/>
  <c r="K207" i="3" s="1"/>
  <c r="K207" i="8" s="1"/>
  <c r="FG97" i="2"/>
  <c r="FG106" i="2" s="1"/>
  <c r="FG110" i="2" s="1"/>
  <c r="J207" i="3" s="1"/>
  <c r="J207" i="8" s="1"/>
  <c r="FH7" i="2"/>
  <c r="FH8" i="2" s="1"/>
  <c r="FH2" i="2" s="1"/>
  <c r="FA163" i="2"/>
  <c r="FA54" i="2"/>
  <c r="FB53" i="2" s="1"/>
  <c r="FF138" i="2"/>
  <c r="FG137" i="2" s="1"/>
  <c r="FA101" i="2"/>
  <c r="FB100" i="2" s="1"/>
  <c r="G215" i="8" l="1"/>
  <c r="J214" i="7"/>
  <c r="Q214" i="8" s="1"/>
  <c r="L214" i="7"/>
  <c r="S214" i="8" s="1"/>
  <c r="K214" i="7"/>
  <c r="R214" i="8" s="1"/>
  <c r="I214" i="7"/>
  <c r="P214" i="8" s="1"/>
  <c r="G215" i="7"/>
  <c r="M214" i="7"/>
  <c r="T214" i="8" s="1"/>
  <c r="M215" i="7"/>
  <c r="T215" i="8" s="1"/>
  <c r="FM134" i="6"/>
  <c r="FM97" i="6"/>
  <c r="FM50" i="6"/>
  <c r="FN7" i="6"/>
  <c r="FN8" i="6" s="1"/>
  <c r="FM2" i="6"/>
  <c r="FE101" i="6"/>
  <c r="FF100" i="6" s="1"/>
  <c r="FE163" i="6"/>
  <c r="FQ1" i="6"/>
  <c r="FL106" i="6"/>
  <c r="FL110" i="6" s="1"/>
  <c r="FL59" i="6"/>
  <c r="FL63" i="6" s="1"/>
  <c r="FL54" i="6"/>
  <c r="FM53" i="6" s="1"/>
  <c r="FL166" i="6"/>
  <c r="FL143" i="6"/>
  <c r="FL147" i="6" s="1"/>
  <c r="FL138" i="6"/>
  <c r="FM137" i="6" s="1"/>
  <c r="M205" i="3"/>
  <c r="M205" i="8" s="1"/>
  <c r="FF63" i="2"/>
  <c r="I206" i="3" s="1"/>
  <c r="I206" i="8" s="1"/>
  <c r="L206" i="3"/>
  <c r="L206" i="8" s="1"/>
  <c r="G216" i="3"/>
  <c r="FG166" i="2"/>
  <c r="FG59" i="2"/>
  <c r="FH50" i="2"/>
  <c r="FH97" i="2"/>
  <c r="FH106" i="2" s="1"/>
  <c r="FH110" i="2" s="1"/>
  <c r="J208" i="3" s="1"/>
  <c r="J208" i="8" s="1"/>
  <c r="FH134" i="2"/>
  <c r="FH143" i="2" s="1"/>
  <c r="FH147" i="2" s="1"/>
  <c r="K208" i="3" s="1"/>
  <c r="K208" i="8" s="1"/>
  <c r="FI7" i="2"/>
  <c r="FI8" i="2" s="1"/>
  <c r="FI2" i="2" s="1"/>
  <c r="FB163" i="2"/>
  <c r="FB54" i="2"/>
  <c r="FC53" i="2" s="1"/>
  <c r="FG138" i="2"/>
  <c r="FH137" i="2" s="1"/>
  <c r="FB101" i="2"/>
  <c r="FC100" i="2" s="1"/>
  <c r="G216" i="8" l="1"/>
  <c r="G216" i="7"/>
  <c r="I215" i="7"/>
  <c r="P215" i="8" s="1"/>
  <c r="L215" i="7"/>
  <c r="S215" i="8" s="1"/>
  <c r="K215" i="7"/>
  <c r="R215" i="8" s="1"/>
  <c r="J215" i="7"/>
  <c r="Q215" i="8" s="1"/>
  <c r="M216" i="7"/>
  <c r="T216" i="8" s="1"/>
  <c r="FN97" i="6"/>
  <c r="FN50" i="6"/>
  <c r="FN134" i="6"/>
  <c r="FO7" i="6"/>
  <c r="FO8" i="6" s="1"/>
  <c r="FN2" i="6"/>
  <c r="FM59" i="6"/>
  <c r="FM63" i="6" s="1"/>
  <c r="FM54" i="6"/>
  <c r="FN53" i="6" s="1"/>
  <c r="FM166" i="6"/>
  <c r="FF101" i="6"/>
  <c r="FG100" i="6" s="1"/>
  <c r="FF163" i="6"/>
  <c r="FM106" i="6"/>
  <c r="FM110" i="6" s="1"/>
  <c r="FR1" i="6"/>
  <c r="FM143" i="6"/>
  <c r="FM147" i="6" s="1"/>
  <c r="FM138" i="6"/>
  <c r="FN137" i="6" s="1"/>
  <c r="M206" i="3"/>
  <c r="M206" i="8" s="1"/>
  <c r="FG63" i="2"/>
  <c r="I207" i="3" s="1"/>
  <c r="I207" i="8" s="1"/>
  <c r="L207" i="3"/>
  <c r="L207" i="8" s="1"/>
  <c r="G217" i="3"/>
  <c r="FH59" i="2"/>
  <c r="FH166" i="2"/>
  <c r="FI50" i="2"/>
  <c r="FJ7" i="2"/>
  <c r="FJ8" i="2" s="1"/>
  <c r="FJ2" i="2" s="1"/>
  <c r="FI134" i="2"/>
  <c r="FI143" i="2" s="1"/>
  <c r="FI147" i="2" s="1"/>
  <c r="K209" i="3" s="1"/>
  <c r="K209" i="8" s="1"/>
  <c r="FI97" i="2"/>
  <c r="FI106" i="2" s="1"/>
  <c r="FI110" i="2" s="1"/>
  <c r="J209" i="3" s="1"/>
  <c r="J209" i="8" s="1"/>
  <c r="FC163" i="2"/>
  <c r="FC54" i="2"/>
  <c r="FD53" i="2" s="1"/>
  <c r="FH138" i="2"/>
  <c r="FI137" i="2" s="1"/>
  <c r="FC101" i="2"/>
  <c r="FD100" i="2" s="1"/>
  <c r="G217" i="8" l="1"/>
  <c r="L216" i="7"/>
  <c r="S216" i="8" s="1"/>
  <c r="G217" i="7"/>
  <c r="I216" i="7"/>
  <c r="P216" i="8" s="1"/>
  <c r="J216" i="7"/>
  <c r="Q216" i="8" s="1"/>
  <c r="K216" i="7"/>
  <c r="R216" i="8" s="1"/>
  <c r="M217" i="7"/>
  <c r="T217" i="8" s="1"/>
  <c r="FG101" i="6"/>
  <c r="FH100" i="6" s="1"/>
  <c r="FG163" i="6"/>
  <c r="FN59" i="6"/>
  <c r="FN63" i="6" s="1"/>
  <c r="FN54" i="6"/>
  <c r="FO53" i="6" s="1"/>
  <c r="FN166" i="6"/>
  <c r="FN106" i="6"/>
  <c r="FN110" i="6" s="1"/>
  <c r="FN143" i="6"/>
  <c r="FN147" i="6" s="1"/>
  <c r="FN138" i="6"/>
  <c r="FO137" i="6" s="1"/>
  <c r="FS1" i="6"/>
  <c r="FO134" i="6"/>
  <c r="FO97" i="6"/>
  <c r="FO50" i="6"/>
  <c r="FP7" i="6"/>
  <c r="FP8" i="6" s="1"/>
  <c r="FO2" i="6"/>
  <c r="M207" i="3"/>
  <c r="M207" i="8" s="1"/>
  <c r="G218" i="3"/>
  <c r="FH63" i="2"/>
  <c r="I208" i="3" s="1"/>
  <c r="I208" i="8" s="1"/>
  <c r="L208" i="3"/>
  <c r="L208" i="8" s="1"/>
  <c r="FJ50" i="2"/>
  <c r="FK7" i="2"/>
  <c r="FK8" i="2" s="1"/>
  <c r="FK2" i="2" s="1"/>
  <c r="FJ134" i="2"/>
  <c r="FJ143" i="2" s="1"/>
  <c r="FJ147" i="2" s="1"/>
  <c r="K210" i="3" s="1"/>
  <c r="K210" i="8" s="1"/>
  <c r="FJ97" i="2"/>
  <c r="FJ106" i="2" s="1"/>
  <c r="FJ110" i="2" s="1"/>
  <c r="J210" i="3" s="1"/>
  <c r="J210" i="8" s="1"/>
  <c r="FI166" i="2"/>
  <c r="FI59" i="2"/>
  <c r="FD163" i="2"/>
  <c r="FD54" i="2"/>
  <c r="FE53" i="2" s="1"/>
  <c r="FI138" i="2"/>
  <c r="FJ137" i="2" s="1"/>
  <c r="FD101" i="2"/>
  <c r="FE100" i="2" s="1"/>
  <c r="G218" i="8" l="1"/>
  <c r="K217" i="7"/>
  <c r="R217" i="8" s="1"/>
  <c r="G218" i="7"/>
  <c r="J217" i="7"/>
  <c r="Q217" i="8" s="1"/>
  <c r="L217" i="7"/>
  <c r="S217" i="8" s="1"/>
  <c r="I217" i="7"/>
  <c r="P217" i="8" s="1"/>
  <c r="M218" i="7"/>
  <c r="T218" i="8" s="1"/>
  <c r="FT1" i="6"/>
  <c r="FO143" i="6"/>
  <c r="FO147" i="6" s="1"/>
  <c r="FO138" i="6"/>
  <c r="FP137" i="6" s="1"/>
  <c r="FP134" i="6"/>
  <c r="FP2" i="6"/>
  <c r="FP97" i="6"/>
  <c r="FQ7" i="6"/>
  <c r="FQ8" i="6" s="1"/>
  <c r="FP50" i="6"/>
  <c r="FO59" i="6"/>
  <c r="FO63" i="6" s="1"/>
  <c r="FO54" i="6"/>
  <c r="FP53" i="6" s="1"/>
  <c r="FO166" i="6"/>
  <c r="FO106" i="6"/>
  <c r="FO110" i="6" s="1"/>
  <c r="FH101" i="6"/>
  <c r="FI100" i="6" s="1"/>
  <c r="FH163" i="6"/>
  <c r="G219" i="3"/>
  <c r="FI63" i="2"/>
  <c r="I209" i="3" s="1"/>
  <c r="I209" i="8" s="1"/>
  <c r="L209" i="3"/>
  <c r="L209" i="8" s="1"/>
  <c r="M208" i="3"/>
  <c r="M208" i="8" s="1"/>
  <c r="FK50" i="2"/>
  <c r="FL7" i="2"/>
  <c r="FL8" i="2" s="1"/>
  <c r="FL2" i="2" s="1"/>
  <c r="FK134" i="2"/>
  <c r="FK143" i="2" s="1"/>
  <c r="FK147" i="2" s="1"/>
  <c r="K211" i="3" s="1"/>
  <c r="K211" i="8" s="1"/>
  <c r="FK97" i="2"/>
  <c r="FK106" i="2" s="1"/>
  <c r="FK110" i="2" s="1"/>
  <c r="J211" i="3" s="1"/>
  <c r="J211" i="8" s="1"/>
  <c r="FJ59" i="2"/>
  <c r="FJ166" i="2"/>
  <c r="FE163" i="2"/>
  <c r="FE54" i="2"/>
  <c r="FF53" i="2" s="1"/>
  <c r="FJ138" i="2"/>
  <c r="FK137" i="2" s="1"/>
  <c r="FE101" i="2"/>
  <c r="FF100" i="2" s="1"/>
  <c r="G219" i="8" l="1"/>
  <c r="J218" i="7"/>
  <c r="Q218" i="8" s="1"/>
  <c r="G219" i="7"/>
  <c r="L218" i="7"/>
  <c r="S218" i="8" s="1"/>
  <c r="I218" i="7"/>
  <c r="P218" i="8" s="1"/>
  <c r="K218" i="7"/>
  <c r="R218" i="8" s="1"/>
  <c r="M219" i="7"/>
  <c r="T219" i="8" s="1"/>
  <c r="FP106" i="6"/>
  <c r="FP110" i="6" s="1"/>
  <c r="FI101" i="6"/>
  <c r="FJ100" i="6" s="1"/>
  <c r="FI163" i="6"/>
  <c r="FP54" i="6"/>
  <c r="FQ53" i="6" s="1"/>
  <c r="FP59" i="6"/>
  <c r="FP63" i="6" s="1"/>
  <c r="FP166" i="6"/>
  <c r="FP143" i="6"/>
  <c r="FP147" i="6" s="1"/>
  <c r="FP138" i="6"/>
  <c r="FQ137" i="6" s="1"/>
  <c r="FU1" i="6"/>
  <c r="FQ134" i="6"/>
  <c r="FQ97" i="6"/>
  <c r="FR7" i="6"/>
  <c r="FR8" i="6" s="1"/>
  <c r="FQ50" i="6"/>
  <c r="FQ2" i="6"/>
  <c r="FJ63" i="2"/>
  <c r="I210" i="3" s="1"/>
  <c r="I210" i="8" s="1"/>
  <c r="L210" i="3"/>
  <c r="L210" i="8" s="1"/>
  <c r="M209" i="3"/>
  <c r="M209" i="8" s="1"/>
  <c r="G220" i="3"/>
  <c r="FL50" i="2"/>
  <c r="FM7" i="2"/>
  <c r="FM8" i="2" s="1"/>
  <c r="FM2" i="2" s="1"/>
  <c r="FL97" i="2"/>
  <c r="FL106" i="2" s="1"/>
  <c r="FL110" i="2" s="1"/>
  <c r="J212" i="3" s="1"/>
  <c r="J212" i="8" s="1"/>
  <c r="FL134" i="2"/>
  <c r="FL143" i="2" s="1"/>
  <c r="FL147" i="2" s="1"/>
  <c r="K212" i="3" s="1"/>
  <c r="K212" i="8" s="1"/>
  <c r="FK166" i="2"/>
  <c r="FK59" i="2"/>
  <c r="FF163" i="2"/>
  <c r="FF54" i="2"/>
  <c r="FG53" i="2" s="1"/>
  <c r="FK138" i="2"/>
  <c r="FL137" i="2" s="1"/>
  <c r="FF101" i="2"/>
  <c r="FG100" i="2" s="1"/>
  <c r="G220" i="8" l="1"/>
  <c r="G220" i="7"/>
  <c r="I219" i="7"/>
  <c r="P219" i="8" s="1"/>
  <c r="L219" i="7"/>
  <c r="S219" i="8" s="1"/>
  <c r="K219" i="7"/>
  <c r="R219" i="8" s="1"/>
  <c r="J219" i="7"/>
  <c r="Q219" i="8" s="1"/>
  <c r="M220" i="7"/>
  <c r="T220" i="8" s="1"/>
  <c r="FR134" i="6"/>
  <c r="FR97" i="6"/>
  <c r="FR50" i="6"/>
  <c r="FS7" i="6"/>
  <c r="FS8" i="6" s="1"/>
  <c r="FR2" i="6"/>
  <c r="FQ143" i="6"/>
  <c r="FQ147" i="6" s="1"/>
  <c r="FQ138" i="6"/>
  <c r="FR137" i="6" s="1"/>
  <c r="FQ54" i="6"/>
  <c r="FR53" i="6" s="1"/>
  <c r="FQ59" i="6"/>
  <c r="FQ63" i="6" s="1"/>
  <c r="FQ166" i="6"/>
  <c r="FV1" i="6"/>
  <c r="FQ106" i="6"/>
  <c r="FQ110" i="6" s="1"/>
  <c r="FJ101" i="6"/>
  <c r="FK100" i="6" s="1"/>
  <c r="FJ163" i="6"/>
  <c r="FK63" i="2"/>
  <c r="I211" i="3" s="1"/>
  <c r="I211" i="8" s="1"/>
  <c r="L211" i="3"/>
  <c r="L211" i="8" s="1"/>
  <c r="M210" i="3"/>
  <c r="M210" i="8" s="1"/>
  <c r="G221" i="3"/>
  <c r="FM50" i="2"/>
  <c r="FM97" i="2"/>
  <c r="FN7" i="2"/>
  <c r="FN8" i="2" s="1"/>
  <c r="FN2" i="2" s="1"/>
  <c r="FM134" i="2"/>
  <c r="FM143" i="2" s="1"/>
  <c r="FM147" i="2" s="1"/>
  <c r="K213" i="3" s="1"/>
  <c r="K213" i="8" s="1"/>
  <c r="FL59" i="2"/>
  <c r="FL166" i="2"/>
  <c r="FG163" i="2"/>
  <c r="FG54" i="2"/>
  <c r="FH53" i="2" s="1"/>
  <c r="FL138" i="2"/>
  <c r="FM137" i="2" s="1"/>
  <c r="FG101" i="2"/>
  <c r="FH100" i="2" s="1"/>
  <c r="G221" i="8" l="1"/>
  <c r="L220" i="7"/>
  <c r="S220" i="8" s="1"/>
  <c r="I220" i="7"/>
  <c r="P220" i="8" s="1"/>
  <c r="J220" i="7"/>
  <c r="Q220" i="8" s="1"/>
  <c r="G221" i="7"/>
  <c r="K220" i="7"/>
  <c r="R220" i="8" s="1"/>
  <c r="FK163" i="6"/>
  <c r="FK101" i="6"/>
  <c r="FL100" i="6" s="1"/>
  <c r="FW1" i="6"/>
  <c r="FR59" i="6"/>
  <c r="FR63" i="6" s="1"/>
  <c r="FR54" i="6"/>
  <c r="FS53" i="6" s="1"/>
  <c r="FR166" i="6"/>
  <c r="FS97" i="6"/>
  <c r="FS134" i="6"/>
  <c r="FS50" i="6"/>
  <c r="FT7" i="6"/>
  <c r="FT8" i="6" s="1"/>
  <c r="FS2" i="6"/>
  <c r="FR106" i="6"/>
  <c r="FR110" i="6"/>
  <c r="FR138" i="6"/>
  <c r="FS137" i="6" s="1"/>
  <c r="FR143" i="6"/>
  <c r="FR147" i="6" s="1"/>
  <c r="M211" i="3"/>
  <c r="M211" i="8" s="1"/>
  <c r="G222" i="3"/>
  <c r="FL63" i="2"/>
  <c r="I212" i="3" s="1"/>
  <c r="I212" i="8" s="1"/>
  <c r="L212" i="3"/>
  <c r="L212" i="8" s="1"/>
  <c r="FN50" i="2"/>
  <c r="FN97" i="2"/>
  <c r="FO7" i="2"/>
  <c r="FO8" i="2" s="1"/>
  <c r="FO2" i="2" s="1"/>
  <c r="FN134" i="2"/>
  <c r="FM106" i="2"/>
  <c r="FM110" i="2" s="1"/>
  <c r="J213" i="3" s="1"/>
  <c r="J213" i="8" s="1"/>
  <c r="FM166" i="2"/>
  <c r="FM59" i="2"/>
  <c r="FH163" i="2"/>
  <c r="FH54" i="2"/>
  <c r="FI53" i="2" s="1"/>
  <c r="FM138" i="2"/>
  <c r="FN137" i="2" s="1"/>
  <c r="FH101" i="2"/>
  <c r="FI100" i="2" s="1"/>
  <c r="G222" i="8" l="1"/>
  <c r="K221" i="7"/>
  <c r="R221" i="8" s="1"/>
  <c r="I221" i="7"/>
  <c r="P221" i="8" s="1"/>
  <c r="L221" i="7"/>
  <c r="S221" i="8" s="1"/>
  <c r="G222" i="7"/>
  <c r="J221" i="7"/>
  <c r="Q221" i="8" s="1"/>
  <c r="M221" i="7"/>
  <c r="T221" i="8" s="1"/>
  <c r="FS59" i="6"/>
  <c r="FS63" i="6" s="1"/>
  <c r="FS54" i="6"/>
  <c r="FT53" i="6" s="1"/>
  <c r="FS166" i="6"/>
  <c r="FX1" i="6"/>
  <c r="FS143" i="6"/>
  <c r="FS147" i="6" s="1"/>
  <c r="FS138" i="6"/>
  <c r="FT137" i="6" s="1"/>
  <c r="FS106" i="6"/>
  <c r="FS110" i="6" s="1"/>
  <c r="FL163" i="6"/>
  <c r="FL101" i="6"/>
  <c r="FM100" i="6" s="1"/>
  <c r="FT134" i="6"/>
  <c r="FT97" i="6"/>
  <c r="FT2" i="6"/>
  <c r="FT50" i="6"/>
  <c r="FU7" i="6"/>
  <c r="FU8" i="6" s="1"/>
  <c r="FM63" i="2"/>
  <c r="I213" i="3" s="1"/>
  <c r="I213" i="8" s="1"/>
  <c r="L213" i="3"/>
  <c r="L213" i="8" s="1"/>
  <c r="G223" i="3"/>
  <c r="M212" i="3"/>
  <c r="M212" i="8" s="1"/>
  <c r="FN143" i="2"/>
  <c r="FN147" i="2" s="1"/>
  <c r="K214" i="3" s="1"/>
  <c r="K214" i="8" s="1"/>
  <c r="FO50" i="2"/>
  <c r="FP7" i="2"/>
  <c r="FP8" i="2" s="1"/>
  <c r="FP2" i="2" s="1"/>
  <c r="FO97" i="2"/>
  <c r="FO134" i="2"/>
  <c r="FO143" i="2" s="1"/>
  <c r="FO147" i="2" s="1"/>
  <c r="K215" i="3" s="1"/>
  <c r="K215" i="8" s="1"/>
  <c r="FN106" i="2"/>
  <c r="FN110" i="2" s="1"/>
  <c r="J214" i="3" s="1"/>
  <c r="J214" i="8" s="1"/>
  <c r="FN59" i="2"/>
  <c r="FN166" i="2"/>
  <c r="FI163" i="2"/>
  <c r="FI54" i="2"/>
  <c r="FJ53" i="2" s="1"/>
  <c r="FN138" i="2"/>
  <c r="FO137" i="2" s="1"/>
  <c r="FI101" i="2"/>
  <c r="FJ100" i="2" s="1"/>
  <c r="G223" i="8" l="1"/>
  <c r="J222" i="7"/>
  <c r="Q222" i="8" s="1"/>
  <c r="I222" i="7"/>
  <c r="P222" i="8" s="1"/>
  <c r="G223" i="7"/>
  <c r="L222" i="7"/>
  <c r="S222" i="8" s="1"/>
  <c r="K222" i="7"/>
  <c r="R222" i="8" s="1"/>
  <c r="M222" i="7"/>
  <c r="T222" i="8" s="1"/>
  <c r="M223" i="7"/>
  <c r="T223" i="8" s="1"/>
  <c r="FT59" i="6"/>
  <c r="FT63" i="6" s="1"/>
  <c r="FT54" i="6"/>
  <c r="FU53" i="6" s="1"/>
  <c r="FT166" i="6"/>
  <c r="FU134" i="6"/>
  <c r="FU97" i="6"/>
  <c r="FU50" i="6"/>
  <c r="FU2" i="6"/>
  <c r="FV7" i="6"/>
  <c r="FV8" i="6" s="1"/>
  <c r="FT143" i="6"/>
  <c r="FT147" i="6" s="1"/>
  <c r="FT138" i="6"/>
  <c r="FU137" i="6" s="1"/>
  <c r="FM163" i="6"/>
  <c r="FM101" i="6"/>
  <c r="FN100" i="6" s="1"/>
  <c r="FY1" i="6"/>
  <c r="FT106" i="6"/>
  <c r="FT110" i="6" s="1"/>
  <c r="FN63" i="2"/>
  <c r="I214" i="3" s="1"/>
  <c r="I214" i="8" s="1"/>
  <c r="L214" i="3"/>
  <c r="L214" i="8" s="1"/>
  <c r="M213" i="3"/>
  <c r="M213" i="8" s="1"/>
  <c r="G224" i="3"/>
  <c r="FO166" i="2"/>
  <c r="FO59" i="2"/>
  <c r="FP50" i="2"/>
  <c r="FQ7" i="2"/>
  <c r="FQ8" i="2" s="1"/>
  <c r="FQ2" i="2" s="1"/>
  <c r="FP97" i="2"/>
  <c r="FP106" i="2" s="1"/>
  <c r="FP110" i="2" s="1"/>
  <c r="J216" i="3" s="1"/>
  <c r="J216" i="8" s="1"/>
  <c r="FP134" i="2"/>
  <c r="FO106" i="2"/>
  <c r="FO110" i="2" s="1"/>
  <c r="J215" i="3" s="1"/>
  <c r="J215" i="8" s="1"/>
  <c r="FJ163" i="2"/>
  <c r="FJ54" i="2"/>
  <c r="FK53" i="2" s="1"/>
  <c r="FO138" i="2"/>
  <c r="FP137" i="2" s="1"/>
  <c r="FJ101" i="2"/>
  <c r="FK100" i="2" s="1"/>
  <c r="G224" i="8" l="1"/>
  <c r="G224" i="7"/>
  <c r="I223" i="7"/>
  <c r="P223" i="8" s="1"/>
  <c r="J223" i="7"/>
  <c r="Q223" i="8" s="1"/>
  <c r="L223" i="7"/>
  <c r="S223" i="8" s="1"/>
  <c r="K223" i="7"/>
  <c r="R223" i="8" s="1"/>
  <c r="M224" i="7"/>
  <c r="T224" i="8" s="1"/>
  <c r="FN101" i="6"/>
  <c r="FO100" i="6" s="1"/>
  <c r="FN163" i="6"/>
  <c r="FU106" i="6"/>
  <c r="FU110" i="6" s="1"/>
  <c r="FZ1" i="6"/>
  <c r="FU59" i="6"/>
  <c r="FU63" i="6" s="1"/>
  <c r="FU54" i="6"/>
  <c r="FV53" i="6" s="1"/>
  <c r="FU166" i="6"/>
  <c r="FV134" i="6"/>
  <c r="FV97" i="6"/>
  <c r="FV50" i="6"/>
  <c r="FW7" i="6"/>
  <c r="FW8" i="6" s="1"/>
  <c r="FV2" i="6"/>
  <c r="FU143" i="6"/>
  <c r="FU147" i="6" s="1"/>
  <c r="FU138" i="6"/>
  <c r="FV137" i="6" s="1"/>
  <c r="FO63" i="2"/>
  <c r="I215" i="3" s="1"/>
  <c r="I215" i="8" s="1"/>
  <c r="L215" i="3"/>
  <c r="L215" i="8" s="1"/>
  <c r="M214" i="3"/>
  <c r="M214" i="8" s="1"/>
  <c r="G225" i="3"/>
  <c r="FP166" i="2"/>
  <c r="FP59" i="2"/>
  <c r="FP143" i="2"/>
  <c r="FP147" i="2" s="1"/>
  <c r="K216" i="3" s="1"/>
  <c r="K216" i="8" s="1"/>
  <c r="FQ134" i="2"/>
  <c r="FQ143" i="2" s="1"/>
  <c r="FQ147" i="2" s="1"/>
  <c r="K217" i="3" s="1"/>
  <c r="K217" i="8" s="1"/>
  <c r="FQ97" i="2"/>
  <c r="FQ50" i="2"/>
  <c r="FR7" i="2"/>
  <c r="FR8" i="2" s="1"/>
  <c r="FR2" i="2" s="1"/>
  <c r="FK163" i="2"/>
  <c r="FK54" i="2"/>
  <c r="FL53" i="2" s="1"/>
  <c r="FP138" i="2"/>
  <c r="FQ137" i="2" s="1"/>
  <c r="FK101" i="2"/>
  <c r="FL100" i="2" s="1"/>
  <c r="G225" i="8" l="1"/>
  <c r="L224" i="7"/>
  <c r="S224" i="8" s="1"/>
  <c r="J224" i="7"/>
  <c r="Q224" i="8" s="1"/>
  <c r="K224" i="7"/>
  <c r="R224" i="8" s="1"/>
  <c r="G225" i="7"/>
  <c r="I224" i="7"/>
  <c r="P224" i="8" s="1"/>
  <c r="FO101" i="6"/>
  <c r="FP100" i="6" s="1"/>
  <c r="FO163" i="6"/>
  <c r="FW134" i="6"/>
  <c r="FW97" i="6"/>
  <c r="FW50" i="6"/>
  <c r="FX7" i="6"/>
  <c r="FX8" i="6" s="1"/>
  <c r="FW2" i="6"/>
  <c r="GA1" i="6"/>
  <c r="FV59" i="6"/>
  <c r="FV63" i="6" s="1"/>
  <c r="FV54" i="6"/>
  <c r="FW53" i="6" s="1"/>
  <c r="FV166" i="6"/>
  <c r="FV106" i="6"/>
  <c r="FV110" i="6" s="1"/>
  <c r="FV143" i="6"/>
  <c r="FV147" i="6" s="1"/>
  <c r="FV138" i="6"/>
  <c r="FW137" i="6" s="1"/>
  <c r="G226" i="3"/>
  <c r="FP63" i="2"/>
  <c r="I216" i="3" s="1"/>
  <c r="I216" i="8" s="1"/>
  <c r="L216" i="3"/>
  <c r="L216" i="8" s="1"/>
  <c r="M215" i="3"/>
  <c r="M215" i="8" s="1"/>
  <c r="FR50" i="2"/>
  <c r="FS7" i="2"/>
  <c r="FS8" i="2" s="1"/>
  <c r="FS2" i="2" s="1"/>
  <c r="FR134" i="2"/>
  <c r="FR143" i="2" s="1"/>
  <c r="FR147" i="2" s="1"/>
  <c r="K218" i="3" s="1"/>
  <c r="K218" i="8" s="1"/>
  <c r="FR97" i="2"/>
  <c r="FR106" i="2" s="1"/>
  <c r="FR110" i="2" s="1"/>
  <c r="J218" i="3" s="1"/>
  <c r="J218" i="8" s="1"/>
  <c r="FQ166" i="2"/>
  <c r="FQ59" i="2"/>
  <c r="FQ106" i="2"/>
  <c r="FQ110" i="2" s="1"/>
  <c r="J217" i="3" s="1"/>
  <c r="J217" i="8" s="1"/>
  <c r="FL163" i="2"/>
  <c r="FL54" i="2"/>
  <c r="FM53" i="2" s="1"/>
  <c r="FQ138" i="2"/>
  <c r="FR137" i="2" s="1"/>
  <c r="FL101" i="2"/>
  <c r="FM100" i="2" s="1"/>
  <c r="G226" i="8" l="1"/>
  <c r="K225" i="7"/>
  <c r="R225" i="8" s="1"/>
  <c r="J225" i="7"/>
  <c r="Q225" i="8" s="1"/>
  <c r="G226" i="7"/>
  <c r="M226" i="7" s="1"/>
  <c r="T226" i="8" s="1"/>
  <c r="L225" i="7"/>
  <c r="S225" i="8" s="1"/>
  <c r="I225" i="7"/>
  <c r="P225" i="8" s="1"/>
  <c r="M225" i="7"/>
  <c r="T225" i="8" s="1"/>
  <c r="GB1" i="6"/>
  <c r="FW59" i="6"/>
  <c r="FW63" i="6" s="1"/>
  <c r="FW54" i="6"/>
  <c r="FX53" i="6" s="1"/>
  <c r="FW166" i="6"/>
  <c r="FW143" i="6"/>
  <c r="FW147" i="6" s="1"/>
  <c r="FW138" i="6"/>
  <c r="FX137" i="6" s="1"/>
  <c r="FX134" i="6"/>
  <c r="FX97" i="6"/>
  <c r="FX2" i="6"/>
  <c r="FY7" i="6"/>
  <c r="FY8" i="6" s="1"/>
  <c r="FX50" i="6"/>
  <c r="FP163" i="6"/>
  <c r="FP101" i="6"/>
  <c r="FQ100" i="6" s="1"/>
  <c r="FW106" i="6"/>
  <c r="FW110" i="6" s="1"/>
  <c r="M216" i="3"/>
  <c r="M216" i="8" s="1"/>
  <c r="FQ63" i="2"/>
  <c r="I217" i="3" s="1"/>
  <c r="I217" i="8" s="1"/>
  <c r="L217" i="3"/>
  <c r="L217" i="8" s="1"/>
  <c r="G227" i="3"/>
  <c r="FS50" i="2"/>
  <c r="FT7" i="2"/>
  <c r="FT8" i="2" s="1"/>
  <c r="FT2" i="2" s="1"/>
  <c r="FS134" i="2"/>
  <c r="FS97" i="2"/>
  <c r="FS106" i="2" s="1"/>
  <c r="FS110" i="2" s="1"/>
  <c r="J219" i="3" s="1"/>
  <c r="J219" i="8" s="1"/>
  <c r="FR166" i="2"/>
  <c r="FR59" i="2"/>
  <c r="FM163" i="2"/>
  <c r="FM54" i="2"/>
  <c r="FN53" i="2" s="1"/>
  <c r="FR138" i="2"/>
  <c r="FS137" i="2" s="1"/>
  <c r="FM101" i="2"/>
  <c r="FN100" i="2" s="1"/>
  <c r="G227" i="8" l="1"/>
  <c r="J226" i="7"/>
  <c r="Q226" i="8" s="1"/>
  <c r="K226" i="7"/>
  <c r="R226" i="8" s="1"/>
  <c r="G227" i="7"/>
  <c r="L226" i="7"/>
  <c r="S226" i="8" s="1"/>
  <c r="I226" i="7"/>
  <c r="P226" i="8" s="1"/>
  <c r="FQ163" i="6"/>
  <c r="FQ101" i="6"/>
  <c r="FR100" i="6" s="1"/>
  <c r="FX106" i="6"/>
  <c r="FX110" i="6" s="1"/>
  <c r="FX54" i="6"/>
  <c r="FY53" i="6" s="1"/>
  <c r="FX59" i="6"/>
  <c r="FX63" i="6" s="1"/>
  <c r="FX166" i="6"/>
  <c r="FX143" i="6"/>
  <c r="FX147" i="6" s="1"/>
  <c r="FX138" i="6"/>
  <c r="FY137" i="6" s="1"/>
  <c r="GC1" i="6"/>
  <c r="FY134" i="6"/>
  <c r="FY97" i="6"/>
  <c r="FY50" i="6"/>
  <c r="FZ7" i="6"/>
  <c r="FZ8" i="6" s="1"/>
  <c r="FY2" i="6"/>
  <c r="M217" i="3"/>
  <c r="M217" i="8" s="1"/>
  <c r="G228" i="3"/>
  <c r="FR63" i="2"/>
  <c r="I218" i="3" s="1"/>
  <c r="I218" i="8" s="1"/>
  <c r="L218" i="3"/>
  <c r="L218" i="8" s="1"/>
  <c r="FS143" i="2"/>
  <c r="FS147" i="2" s="1"/>
  <c r="K219" i="3" s="1"/>
  <c r="K219" i="8" s="1"/>
  <c r="FU7" i="2"/>
  <c r="FU8" i="2" s="1"/>
  <c r="FU2" i="2" s="1"/>
  <c r="FT97" i="2"/>
  <c r="FT134" i="2"/>
  <c r="FT143" i="2" s="1"/>
  <c r="FT147" i="2" s="1"/>
  <c r="K220" i="3" s="1"/>
  <c r="K220" i="8" s="1"/>
  <c r="FT50" i="2"/>
  <c r="FS59" i="2"/>
  <c r="FS166" i="2"/>
  <c r="FN163" i="2"/>
  <c r="FN54" i="2"/>
  <c r="FO53" i="2" s="1"/>
  <c r="FS138" i="2"/>
  <c r="FT137" i="2" s="1"/>
  <c r="FN101" i="2"/>
  <c r="FO100" i="2" s="1"/>
  <c r="G228" i="8" l="1"/>
  <c r="G228" i="7"/>
  <c r="I227" i="7"/>
  <c r="P227" i="8" s="1"/>
  <c r="K227" i="7"/>
  <c r="R227" i="8" s="1"/>
  <c r="J227" i="7"/>
  <c r="Q227" i="8" s="1"/>
  <c r="L227" i="7"/>
  <c r="S227" i="8" s="1"/>
  <c r="M227" i="7"/>
  <c r="T227" i="8" s="1"/>
  <c r="M228" i="7"/>
  <c r="T228" i="8" s="1"/>
  <c r="FY106" i="6"/>
  <c r="FY110" i="6" s="1"/>
  <c r="FY143" i="6"/>
  <c r="FY147" i="6" s="1"/>
  <c r="FY138" i="6"/>
  <c r="FZ137" i="6" s="1"/>
  <c r="FZ134" i="6"/>
  <c r="FZ50" i="6"/>
  <c r="FZ97" i="6"/>
  <c r="FZ2" i="6"/>
  <c r="GA7" i="6"/>
  <c r="GA8" i="6" s="1"/>
  <c r="GD1" i="6"/>
  <c r="FR163" i="6"/>
  <c r="FR101" i="6"/>
  <c r="FS100" i="6" s="1"/>
  <c r="FY54" i="6"/>
  <c r="FZ53" i="6" s="1"/>
  <c r="FY59" i="6"/>
  <c r="FY63" i="6" s="1"/>
  <c r="FY166" i="6"/>
  <c r="FS63" i="2"/>
  <c r="I219" i="3" s="1"/>
  <c r="I219" i="8" s="1"/>
  <c r="L219" i="3"/>
  <c r="L219" i="8" s="1"/>
  <c r="G229" i="3"/>
  <c r="M218" i="3"/>
  <c r="M218" i="8" s="1"/>
  <c r="FT106" i="2"/>
  <c r="FT110" i="2" s="1"/>
  <c r="J220" i="3" s="1"/>
  <c r="J220" i="8" s="1"/>
  <c r="FV7" i="2"/>
  <c r="FV8" i="2" s="1"/>
  <c r="FV2" i="2" s="1"/>
  <c r="FU134" i="2"/>
  <c r="FU143" i="2" s="1"/>
  <c r="FU147" i="2" s="1"/>
  <c r="K221" i="3" s="1"/>
  <c r="K221" i="8" s="1"/>
  <c r="FU97" i="2"/>
  <c r="FU50" i="2"/>
  <c r="FT59" i="2"/>
  <c r="FT166" i="2"/>
  <c r="FO163" i="2"/>
  <c r="FO54" i="2"/>
  <c r="FP53" i="2" s="1"/>
  <c r="FT138" i="2"/>
  <c r="FU137" i="2" s="1"/>
  <c r="FO101" i="2"/>
  <c r="FP100" i="2" s="1"/>
  <c r="G229" i="8" l="1"/>
  <c r="L228" i="7"/>
  <c r="S228" i="8" s="1"/>
  <c r="K228" i="7"/>
  <c r="R228" i="8" s="1"/>
  <c r="G229" i="7"/>
  <c r="J228" i="7"/>
  <c r="Q228" i="8" s="1"/>
  <c r="I228" i="7"/>
  <c r="P228" i="8" s="1"/>
  <c r="FS163" i="6"/>
  <c r="FS101" i="6"/>
  <c r="FT100" i="6" s="1"/>
  <c r="FZ59" i="6"/>
  <c r="FZ63" i="6" s="1"/>
  <c r="FZ54" i="6"/>
  <c r="GA53" i="6" s="1"/>
  <c r="FZ166" i="6"/>
  <c r="GA97" i="6"/>
  <c r="GA50" i="6"/>
  <c r="GB7" i="6"/>
  <c r="GB8" i="6" s="1"/>
  <c r="GA134" i="6"/>
  <c r="GA2" i="6"/>
  <c r="FZ143" i="6"/>
  <c r="FZ147" i="6" s="1"/>
  <c r="FZ138" i="6"/>
  <c r="GA137" i="6" s="1"/>
  <c r="GE1" i="6"/>
  <c r="FZ106" i="6"/>
  <c r="FZ110" i="6" s="1"/>
  <c r="FT63" i="2"/>
  <c r="I220" i="3" s="1"/>
  <c r="I220" i="8" s="1"/>
  <c r="L220" i="3"/>
  <c r="L220" i="8" s="1"/>
  <c r="M219" i="3"/>
  <c r="M219" i="8" s="1"/>
  <c r="G230" i="3"/>
  <c r="FW7" i="2"/>
  <c r="FW8" i="2" s="1"/>
  <c r="FW2" i="2" s="1"/>
  <c r="FV134" i="2"/>
  <c r="FV143" i="2" s="1"/>
  <c r="FV147" i="2" s="1"/>
  <c r="K222" i="3" s="1"/>
  <c r="K222" i="8" s="1"/>
  <c r="FV97" i="2"/>
  <c r="FV106" i="2" s="1"/>
  <c r="FV110" i="2" s="1"/>
  <c r="J222" i="3" s="1"/>
  <c r="J222" i="8" s="1"/>
  <c r="FV50" i="2"/>
  <c r="FU166" i="2"/>
  <c r="FU59" i="2"/>
  <c r="FU106" i="2"/>
  <c r="FU110" i="2" s="1"/>
  <c r="J221" i="3" s="1"/>
  <c r="J221" i="8" s="1"/>
  <c r="FP163" i="2"/>
  <c r="FP54" i="2"/>
  <c r="FQ53" i="2" s="1"/>
  <c r="FU138" i="2"/>
  <c r="FV137" i="2" s="1"/>
  <c r="FP101" i="2"/>
  <c r="FQ100" i="2" s="1"/>
  <c r="G230" i="8" l="1"/>
  <c r="K229" i="7"/>
  <c r="R229" i="8" s="1"/>
  <c r="L229" i="7"/>
  <c r="S229" i="8" s="1"/>
  <c r="J229" i="7"/>
  <c r="Q229" i="8" s="1"/>
  <c r="I229" i="7"/>
  <c r="P229" i="8" s="1"/>
  <c r="G230" i="7"/>
  <c r="M229" i="7"/>
  <c r="T229" i="8" s="1"/>
  <c r="M230" i="7"/>
  <c r="T230" i="8" s="1"/>
  <c r="GA106" i="6"/>
  <c r="GA110" i="6" s="1"/>
  <c r="FT163" i="6"/>
  <c r="FT101" i="6"/>
  <c r="FU100" i="6" s="1"/>
  <c r="GA143" i="6"/>
  <c r="GA147" i="6" s="1"/>
  <c r="GA138" i="6"/>
  <c r="GB137" i="6" s="1"/>
  <c r="GB134" i="6"/>
  <c r="GB2" i="6"/>
  <c r="GB97" i="6"/>
  <c r="GC7" i="6"/>
  <c r="GC8" i="6" s="1"/>
  <c r="GB50" i="6"/>
  <c r="GF1" i="6"/>
  <c r="GA59" i="6"/>
  <c r="GA63" i="6" s="1"/>
  <c r="GA54" i="6"/>
  <c r="GB53" i="6" s="1"/>
  <c r="GA166" i="6"/>
  <c r="FU63" i="2"/>
  <c r="I221" i="3" s="1"/>
  <c r="I221" i="8" s="1"/>
  <c r="L221" i="3"/>
  <c r="L221" i="8" s="1"/>
  <c r="M220" i="3"/>
  <c r="M220" i="8" s="1"/>
  <c r="G231" i="3"/>
  <c r="FV166" i="2"/>
  <c r="FV59" i="2"/>
  <c r="FW134" i="2"/>
  <c r="FW143" i="2" s="1"/>
  <c r="FW147" i="2" s="1"/>
  <c r="K223" i="3" s="1"/>
  <c r="K223" i="8" s="1"/>
  <c r="FW97" i="2"/>
  <c r="FW106" i="2" s="1"/>
  <c r="FW110" i="2" s="1"/>
  <c r="J223" i="3" s="1"/>
  <c r="J223" i="8" s="1"/>
  <c r="FW50" i="2"/>
  <c r="FX7" i="2"/>
  <c r="FX8" i="2" s="1"/>
  <c r="FX2" i="2" s="1"/>
  <c r="FQ163" i="2"/>
  <c r="FQ54" i="2"/>
  <c r="FR53" i="2" s="1"/>
  <c r="FV138" i="2"/>
  <c r="FW137" i="2" s="1"/>
  <c r="FQ101" i="2"/>
  <c r="FR100" i="2" s="1"/>
  <c r="G231" i="8" l="1"/>
  <c r="J230" i="7"/>
  <c r="Q230" i="8" s="1"/>
  <c r="L230" i="7"/>
  <c r="S230" i="8" s="1"/>
  <c r="I230" i="7"/>
  <c r="P230" i="8" s="1"/>
  <c r="G231" i="7"/>
  <c r="K230" i="7"/>
  <c r="R230" i="8" s="1"/>
  <c r="GG1" i="6"/>
  <c r="GB59" i="6"/>
  <c r="GB63" i="6" s="1"/>
  <c r="GB54" i="6"/>
  <c r="GC53" i="6" s="1"/>
  <c r="GB166" i="6"/>
  <c r="GB143" i="6"/>
  <c r="GB147" i="6" s="1"/>
  <c r="GB138" i="6"/>
  <c r="GC137" i="6" s="1"/>
  <c r="FU163" i="6"/>
  <c r="FU101" i="6"/>
  <c r="FV100" i="6" s="1"/>
  <c r="GB106" i="6"/>
  <c r="GB110" i="6" s="1"/>
  <c r="GC134" i="6"/>
  <c r="GC97" i="6"/>
  <c r="GC50" i="6"/>
  <c r="GD7" i="6"/>
  <c r="GD8" i="6" s="1"/>
  <c r="GC2" i="6"/>
  <c r="M221" i="3"/>
  <c r="M221" i="8" s="1"/>
  <c r="FV63" i="2"/>
  <c r="I222" i="3" s="1"/>
  <c r="I222" i="8" s="1"/>
  <c r="L222" i="3"/>
  <c r="L222" i="8" s="1"/>
  <c r="G232" i="3"/>
  <c r="FY7" i="2"/>
  <c r="FY8" i="2" s="1"/>
  <c r="FY2" i="2" s="1"/>
  <c r="FX97" i="2"/>
  <c r="FX50" i="2"/>
  <c r="FX134" i="2"/>
  <c r="FX143" i="2" s="1"/>
  <c r="FX147" i="2" s="1"/>
  <c r="K224" i="3" s="1"/>
  <c r="K224" i="8" s="1"/>
  <c r="FW166" i="2"/>
  <c r="FW59" i="2"/>
  <c r="FR163" i="2"/>
  <c r="FR54" i="2"/>
  <c r="FS53" i="2" s="1"/>
  <c r="FW138" i="2"/>
  <c r="FX137" i="2" s="1"/>
  <c r="FR101" i="2"/>
  <c r="FS100" i="2" s="1"/>
  <c r="G232" i="8" l="1"/>
  <c r="G232" i="7"/>
  <c r="I231" i="7"/>
  <c r="P231" i="8" s="1"/>
  <c r="L231" i="7"/>
  <c r="S231" i="8" s="1"/>
  <c r="K231" i="7"/>
  <c r="R231" i="8" s="1"/>
  <c r="J231" i="7"/>
  <c r="Q231" i="8" s="1"/>
  <c r="M231" i="7"/>
  <c r="T231" i="8" s="1"/>
  <c r="M232" i="7"/>
  <c r="T232" i="8" s="1"/>
  <c r="FV163" i="6"/>
  <c r="FV101" i="6"/>
  <c r="FW100" i="6" s="1"/>
  <c r="GH1" i="6"/>
  <c r="GC138" i="6"/>
  <c r="GD137" i="6" s="1"/>
  <c r="GC143" i="6"/>
  <c r="GC147" i="6" s="1"/>
  <c r="GD97" i="6"/>
  <c r="GD134" i="6"/>
  <c r="GD50" i="6"/>
  <c r="GE7" i="6"/>
  <c r="GE8" i="6" s="1"/>
  <c r="GD2" i="6"/>
  <c r="GC59" i="6"/>
  <c r="GC63" i="6" s="1"/>
  <c r="GC54" i="6"/>
  <c r="GD53" i="6" s="1"/>
  <c r="GC166" i="6"/>
  <c r="GC106" i="6"/>
  <c r="GC110" i="6" s="1"/>
  <c r="M222" i="3"/>
  <c r="M222" i="8" s="1"/>
  <c r="FW63" i="2"/>
  <c r="I223" i="3" s="1"/>
  <c r="I223" i="8" s="1"/>
  <c r="L223" i="3"/>
  <c r="L223" i="8" s="1"/>
  <c r="G233" i="3"/>
  <c r="FX59" i="2"/>
  <c r="FX166" i="2"/>
  <c r="FX106" i="2"/>
  <c r="FX110" i="2" s="1"/>
  <c r="J224" i="3" s="1"/>
  <c r="J224" i="8" s="1"/>
  <c r="FY50" i="2"/>
  <c r="FZ7" i="2"/>
  <c r="FZ8" i="2" s="1"/>
  <c r="FZ2" i="2" s="1"/>
  <c r="FY134" i="2"/>
  <c r="FY97" i="2"/>
  <c r="FS163" i="2"/>
  <c r="FS54" i="2"/>
  <c r="FT53" i="2" s="1"/>
  <c r="FX138" i="2"/>
  <c r="FY137" i="2" s="1"/>
  <c r="FS101" i="2"/>
  <c r="FT100" i="2" s="1"/>
  <c r="G233" i="8" l="1"/>
  <c r="L232" i="7"/>
  <c r="S232" i="8" s="1"/>
  <c r="G233" i="7"/>
  <c r="K232" i="7"/>
  <c r="R232" i="8" s="1"/>
  <c r="J232" i="7"/>
  <c r="Q232" i="8" s="1"/>
  <c r="I232" i="7"/>
  <c r="P232" i="8" s="1"/>
  <c r="M233" i="7"/>
  <c r="T233" i="8" s="1"/>
  <c r="GE134" i="6"/>
  <c r="GE97" i="6"/>
  <c r="GE50" i="6"/>
  <c r="GF7" i="6"/>
  <c r="GF8" i="6" s="1"/>
  <c r="GE2" i="6"/>
  <c r="GD59" i="6"/>
  <c r="GD63" i="6" s="1"/>
  <c r="GD54" i="6"/>
  <c r="GE53" i="6" s="1"/>
  <c r="GD166" i="6"/>
  <c r="GD143" i="6"/>
  <c r="GD147" i="6" s="1"/>
  <c r="GD138" i="6"/>
  <c r="GE137" i="6" s="1"/>
  <c r="FW163" i="6"/>
  <c r="FW101" i="6"/>
  <c r="FX100" i="6" s="1"/>
  <c r="GD106" i="6"/>
  <c r="GD110" i="6" s="1"/>
  <c r="GI1" i="6"/>
  <c r="M223" i="3"/>
  <c r="M223" i="8" s="1"/>
  <c r="FX63" i="2"/>
  <c r="I224" i="3" s="1"/>
  <c r="I224" i="8" s="1"/>
  <c r="L224" i="3"/>
  <c r="L224" i="8" s="1"/>
  <c r="G234" i="3"/>
  <c r="FY143" i="2"/>
  <c r="FY147" i="2" s="1"/>
  <c r="K225" i="3" s="1"/>
  <c r="K225" i="8" s="1"/>
  <c r="FY106" i="2"/>
  <c r="FY110" i="2" s="1"/>
  <c r="J225" i="3" s="1"/>
  <c r="J225" i="8" s="1"/>
  <c r="FZ50" i="2"/>
  <c r="FZ97" i="2"/>
  <c r="FZ106" i="2" s="1"/>
  <c r="FZ110" i="2" s="1"/>
  <c r="J226" i="3" s="1"/>
  <c r="J226" i="8" s="1"/>
  <c r="GA7" i="2"/>
  <c r="GA8" i="2" s="1"/>
  <c r="GA2" i="2" s="1"/>
  <c r="FZ134" i="2"/>
  <c r="FZ143" i="2" s="1"/>
  <c r="FZ147" i="2" s="1"/>
  <c r="K226" i="3" s="1"/>
  <c r="K226" i="8" s="1"/>
  <c r="FY59" i="2"/>
  <c r="FY166" i="2"/>
  <c r="FT163" i="2"/>
  <c r="FT54" i="2"/>
  <c r="FU53" i="2" s="1"/>
  <c r="FY138" i="2"/>
  <c r="FZ137" i="2" s="1"/>
  <c r="FT101" i="2"/>
  <c r="FU100" i="2" s="1"/>
  <c r="G234" i="8" l="1"/>
  <c r="K233" i="7"/>
  <c r="R233" i="8" s="1"/>
  <c r="G234" i="7"/>
  <c r="I233" i="7"/>
  <c r="P233" i="8" s="1"/>
  <c r="J233" i="7"/>
  <c r="Q233" i="8" s="1"/>
  <c r="L233" i="7"/>
  <c r="S233" i="8" s="1"/>
  <c r="GJ1" i="6"/>
  <c r="FX101" i="6"/>
  <c r="FY100" i="6" s="1"/>
  <c r="FX163" i="6"/>
  <c r="GE59" i="6"/>
  <c r="GE63" i="6" s="1"/>
  <c r="GE54" i="6"/>
  <c r="GF53" i="6" s="1"/>
  <c r="GE166" i="6"/>
  <c r="GE106" i="6"/>
  <c r="GE110" i="6" s="1"/>
  <c r="GF134" i="6"/>
  <c r="GF97" i="6"/>
  <c r="GF2" i="6"/>
  <c r="GF50" i="6"/>
  <c r="GG7" i="6"/>
  <c r="GG8" i="6" s="1"/>
  <c r="GE143" i="6"/>
  <c r="GE147" i="6" s="1"/>
  <c r="GE138" i="6"/>
  <c r="GF137" i="6" s="1"/>
  <c r="M224" i="3"/>
  <c r="M224" i="8" s="1"/>
  <c r="G235" i="3"/>
  <c r="FY63" i="2"/>
  <c r="I225" i="3" s="1"/>
  <c r="I225" i="8" s="1"/>
  <c r="L225" i="3"/>
  <c r="L225" i="8" s="1"/>
  <c r="GA50" i="2"/>
  <c r="GB7" i="2"/>
  <c r="GB8" i="2" s="1"/>
  <c r="GB2" i="2" s="1"/>
  <c r="GA134" i="2"/>
  <c r="GA143" i="2" s="1"/>
  <c r="GA147" i="2" s="1"/>
  <c r="K227" i="3" s="1"/>
  <c r="K227" i="8" s="1"/>
  <c r="GA97" i="2"/>
  <c r="GA106" i="2" s="1"/>
  <c r="GA110" i="2" s="1"/>
  <c r="J227" i="3" s="1"/>
  <c r="J227" i="8" s="1"/>
  <c r="FZ166" i="2"/>
  <c r="FZ59" i="2"/>
  <c r="FU163" i="2"/>
  <c r="FU54" i="2"/>
  <c r="FV53" i="2" s="1"/>
  <c r="FZ138" i="2"/>
  <c r="GA137" i="2" s="1"/>
  <c r="FU101" i="2"/>
  <c r="FV100" i="2" s="1"/>
  <c r="G235" i="8" l="1"/>
  <c r="J234" i="7"/>
  <c r="Q234" i="8" s="1"/>
  <c r="G235" i="7"/>
  <c r="K234" i="7"/>
  <c r="R234" i="8" s="1"/>
  <c r="L234" i="7"/>
  <c r="S234" i="8" s="1"/>
  <c r="I234" i="7"/>
  <c r="P234" i="8" s="1"/>
  <c r="M234" i="7"/>
  <c r="T234" i="8" s="1"/>
  <c r="M235" i="7"/>
  <c r="T235" i="8" s="1"/>
  <c r="FY163" i="6"/>
  <c r="FY101" i="6"/>
  <c r="FZ100" i="6" s="1"/>
  <c r="GG134" i="6"/>
  <c r="GG97" i="6"/>
  <c r="GH7" i="6"/>
  <c r="GH8" i="6" s="1"/>
  <c r="GG50" i="6"/>
  <c r="GG2" i="6"/>
  <c r="GF143" i="6"/>
  <c r="GF147" i="6" s="1"/>
  <c r="GF138" i="6"/>
  <c r="GG137" i="6" s="1"/>
  <c r="GF54" i="6"/>
  <c r="GG53" i="6" s="1"/>
  <c r="GF59" i="6"/>
  <c r="GF63" i="6" s="1"/>
  <c r="GF166" i="6"/>
  <c r="GK1" i="6"/>
  <c r="GF106" i="6"/>
  <c r="GF110" i="6" s="1"/>
  <c r="FZ63" i="2"/>
  <c r="I226" i="3" s="1"/>
  <c r="I226" i="8" s="1"/>
  <c r="L226" i="3"/>
  <c r="L226" i="8" s="1"/>
  <c r="G236" i="3"/>
  <c r="M225" i="3"/>
  <c r="M225" i="8" s="1"/>
  <c r="GC7" i="2"/>
  <c r="GC8" i="2" s="1"/>
  <c r="GC2" i="2" s="1"/>
  <c r="GB97" i="2"/>
  <c r="GB106" i="2" s="1"/>
  <c r="GB110" i="2" s="1"/>
  <c r="J228" i="3" s="1"/>
  <c r="J228" i="8" s="1"/>
  <c r="GB50" i="2"/>
  <c r="GB134" i="2"/>
  <c r="GA166" i="2"/>
  <c r="GA59" i="2"/>
  <c r="FV163" i="2"/>
  <c r="FV54" i="2"/>
  <c r="FW53" i="2" s="1"/>
  <c r="GA138" i="2"/>
  <c r="GB137" i="2" s="1"/>
  <c r="FV101" i="2"/>
  <c r="FW100" i="2" s="1"/>
  <c r="G236" i="8" l="1"/>
  <c r="G236" i="7"/>
  <c r="M236" i="7" s="1"/>
  <c r="T236" i="8" s="1"/>
  <c r="I235" i="7"/>
  <c r="P235" i="8" s="1"/>
  <c r="L235" i="7"/>
  <c r="S235" i="8" s="1"/>
  <c r="J235" i="7"/>
  <c r="Q235" i="8" s="1"/>
  <c r="K235" i="7"/>
  <c r="R235" i="8" s="1"/>
  <c r="GG106" i="6"/>
  <c r="GG110" i="6" s="1"/>
  <c r="GG143" i="6"/>
  <c r="GG147" i="6" s="1"/>
  <c r="GG138" i="6"/>
  <c r="GH137" i="6" s="1"/>
  <c r="GG54" i="6"/>
  <c r="GH53" i="6" s="1"/>
  <c r="GG59" i="6"/>
  <c r="GG63" i="6" s="1"/>
  <c r="GG166" i="6"/>
  <c r="FZ163" i="6"/>
  <c r="FZ101" i="6"/>
  <c r="GA100" i="6" s="1"/>
  <c r="GL1" i="6"/>
  <c r="GH134" i="6"/>
  <c r="GH97" i="6"/>
  <c r="GH50" i="6"/>
  <c r="GI7" i="6"/>
  <c r="GI8" i="6" s="1"/>
  <c r="GH2" i="6"/>
  <c r="GA63" i="2"/>
  <c r="I227" i="3" s="1"/>
  <c r="I227" i="8" s="1"/>
  <c r="L227" i="3"/>
  <c r="L227" i="8" s="1"/>
  <c r="M226" i="3"/>
  <c r="M226" i="8" s="1"/>
  <c r="G237" i="3"/>
  <c r="GB143" i="2"/>
  <c r="GB147" i="2" s="1"/>
  <c r="K228" i="3" s="1"/>
  <c r="K228" i="8" s="1"/>
  <c r="GB166" i="2"/>
  <c r="GB59" i="2"/>
  <c r="GD7" i="2"/>
  <c r="GD8" i="2" s="1"/>
  <c r="GD2" i="2" s="1"/>
  <c r="GC134" i="2"/>
  <c r="GC143" i="2" s="1"/>
  <c r="GC147" i="2" s="1"/>
  <c r="K229" i="3" s="1"/>
  <c r="K229" i="8" s="1"/>
  <c r="GC50" i="2"/>
  <c r="GC97" i="2"/>
  <c r="GC106" i="2" s="1"/>
  <c r="GC110" i="2" s="1"/>
  <c r="J229" i="3" s="1"/>
  <c r="J229" i="8" s="1"/>
  <c r="FW163" i="2"/>
  <c r="FW54" i="2"/>
  <c r="FX53" i="2" s="1"/>
  <c r="GB138" i="2"/>
  <c r="GC137" i="2" s="1"/>
  <c r="FW101" i="2"/>
  <c r="FX100" i="2" s="1"/>
  <c r="G237" i="8" l="1"/>
  <c r="L236" i="7"/>
  <c r="S236" i="8" s="1"/>
  <c r="I236" i="7"/>
  <c r="P236" i="8" s="1"/>
  <c r="G237" i="7"/>
  <c r="K236" i="7"/>
  <c r="R236" i="8" s="1"/>
  <c r="J236" i="7"/>
  <c r="Q236" i="8" s="1"/>
  <c r="GA101" i="6"/>
  <c r="GB100" i="6" s="1"/>
  <c r="GA163" i="6"/>
  <c r="GI97" i="6"/>
  <c r="GI134" i="6"/>
  <c r="GI50" i="6"/>
  <c r="GJ7" i="6"/>
  <c r="GJ8" i="6" s="1"/>
  <c r="GI2" i="6"/>
  <c r="GH143" i="6"/>
  <c r="GH147" i="6" s="1"/>
  <c r="GH138" i="6"/>
  <c r="GI137" i="6" s="1"/>
  <c r="GM1" i="6"/>
  <c r="GH59" i="6"/>
  <c r="GH63" i="6" s="1"/>
  <c r="GH54" i="6"/>
  <c r="GI53" i="6" s="1"/>
  <c r="GH166" i="6"/>
  <c r="GH106" i="6"/>
  <c r="GH110" i="6" s="1"/>
  <c r="G238" i="3"/>
  <c r="M227" i="3"/>
  <c r="M227" i="8" s="1"/>
  <c r="GB63" i="2"/>
  <c r="I228" i="3" s="1"/>
  <c r="I228" i="8" s="1"/>
  <c r="L228" i="3"/>
  <c r="L228" i="8" s="1"/>
  <c r="GC59" i="2"/>
  <c r="GC166" i="2"/>
  <c r="GD97" i="2"/>
  <c r="GD106" i="2" s="1"/>
  <c r="GD110" i="2" s="1"/>
  <c r="J230" i="3" s="1"/>
  <c r="J230" i="8" s="1"/>
  <c r="GD50" i="2"/>
  <c r="GE7" i="2"/>
  <c r="GE8" i="2" s="1"/>
  <c r="GE2" i="2" s="1"/>
  <c r="GD134" i="2"/>
  <c r="FX163" i="2"/>
  <c r="FX54" i="2"/>
  <c r="FY53" i="2" s="1"/>
  <c r="GC138" i="2"/>
  <c r="GD137" i="2" s="1"/>
  <c r="FX101" i="2"/>
  <c r="FY100" i="2" s="1"/>
  <c r="G238" i="8" l="1"/>
  <c r="K237" i="7"/>
  <c r="R237" i="8" s="1"/>
  <c r="I237" i="7"/>
  <c r="P237" i="8" s="1"/>
  <c r="J237" i="7"/>
  <c r="Q237" i="8" s="1"/>
  <c r="G238" i="7"/>
  <c r="L237" i="7"/>
  <c r="S237" i="8" s="1"/>
  <c r="M237" i="7"/>
  <c r="T237" i="8" s="1"/>
  <c r="GI143" i="6"/>
  <c r="GI147" i="6" s="1"/>
  <c r="GI138" i="6"/>
  <c r="GJ137" i="6" s="1"/>
  <c r="GJ134" i="6"/>
  <c r="GJ97" i="6"/>
  <c r="GJ2" i="6"/>
  <c r="GJ50" i="6"/>
  <c r="GK7" i="6"/>
  <c r="GK8" i="6" s="1"/>
  <c r="GI106" i="6"/>
  <c r="GI110" i="6" s="1"/>
  <c r="GN1" i="6"/>
  <c r="GI59" i="6"/>
  <c r="GI63" i="6" s="1"/>
  <c r="GI54" i="6"/>
  <c r="GJ53" i="6" s="1"/>
  <c r="GI166" i="6"/>
  <c r="GB101" i="6"/>
  <c r="GC100" i="6" s="1"/>
  <c r="GB163" i="6"/>
  <c r="GC63" i="2"/>
  <c r="I229" i="3" s="1"/>
  <c r="I229" i="8" s="1"/>
  <c r="L229" i="3"/>
  <c r="L229" i="8" s="1"/>
  <c r="G239" i="3"/>
  <c r="M228" i="3"/>
  <c r="M228" i="8" s="1"/>
  <c r="GD166" i="2"/>
  <c r="GD59" i="2"/>
  <c r="GD143" i="2"/>
  <c r="GD147" i="2" s="1"/>
  <c r="K230" i="3" s="1"/>
  <c r="K230" i="8" s="1"/>
  <c r="GF7" i="2"/>
  <c r="GF8" i="2" s="1"/>
  <c r="GF2" i="2" s="1"/>
  <c r="GE134" i="2"/>
  <c r="GE143" i="2" s="1"/>
  <c r="GE147" i="2" s="1"/>
  <c r="K231" i="3" s="1"/>
  <c r="K231" i="8" s="1"/>
  <c r="GE97" i="2"/>
  <c r="GE106" i="2" s="1"/>
  <c r="GE110" i="2" s="1"/>
  <c r="J231" i="3" s="1"/>
  <c r="J231" i="8" s="1"/>
  <c r="GE50" i="2"/>
  <c r="FY163" i="2"/>
  <c r="FY54" i="2"/>
  <c r="FZ53" i="2" s="1"/>
  <c r="GD138" i="2"/>
  <c r="GE137" i="2" s="1"/>
  <c r="FY101" i="2"/>
  <c r="FZ100" i="2" s="1"/>
  <c r="G239" i="8" l="1"/>
  <c r="J238" i="7"/>
  <c r="Q238" i="8" s="1"/>
  <c r="I238" i="7"/>
  <c r="P238" i="8" s="1"/>
  <c r="L238" i="7"/>
  <c r="S238" i="8" s="1"/>
  <c r="G239" i="7"/>
  <c r="K238" i="7"/>
  <c r="R238" i="8" s="1"/>
  <c r="M238" i="7"/>
  <c r="T238" i="8" s="1"/>
  <c r="GO1" i="6"/>
  <c r="GJ106" i="6"/>
  <c r="GJ110" i="6" s="1"/>
  <c r="GJ59" i="6"/>
  <c r="GJ63" i="6" s="1"/>
  <c r="GJ54" i="6"/>
  <c r="GK53" i="6" s="1"/>
  <c r="GJ166" i="6"/>
  <c r="GC101" i="6"/>
  <c r="GD100" i="6" s="1"/>
  <c r="GC163" i="6"/>
  <c r="GK134" i="6"/>
  <c r="GK50" i="6"/>
  <c r="GK2" i="6"/>
  <c r="GK97" i="6"/>
  <c r="GL7" i="6"/>
  <c r="GL8" i="6" s="1"/>
  <c r="GJ143" i="6"/>
  <c r="GJ147" i="6" s="1"/>
  <c r="GJ138" i="6"/>
  <c r="GK137" i="6" s="1"/>
  <c r="GD63" i="2"/>
  <c r="I230" i="3" s="1"/>
  <c r="I230" i="8" s="1"/>
  <c r="L230" i="3"/>
  <c r="L230" i="8" s="1"/>
  <c r="M229" i="3"/>
  <c r="M229" i="8" s="1"/>
  <c r="G240" i="3"/>
  <c r="GE166" i="2"/>
  <c r="GE59" i="2"/>
  <c r="GF97" i="2"/>
  <c r="GF106" i="2" s="1"/>
  <c r="GF110" i="2" s="1"/>
  <c r="J232" i="3" s="1"/>
  <c r="J232" i="8" s="1"/>
  <c r="GF134" i="2"/>
  <c r="GF143" i="2" s="1"/>
  <c r="GF147" i="2" s="1"/>
  <c r="K232" i="3" s="1"/>
  <c r="K232" i="8" s="1"/>
  <c r="GF50" i="2"/>
  <c r="GG7" i="2"/>
  <c r="GG8" i="2" s="1"/>
  <c r="GG2" i="2" s="1"/>
  <c r="FZ163" i="2"/>
  <c r="FZ54" i="2"/>
  <c r="GA53" i="2" s="1"/>
  <c r="GE138" i="2"/>
  <c r="GF137" i="2" s="1"/>
  <c r="FZ101" i="2"/>
  <c r="GA100" i="2" s="1"/>
  <c r="G240" i="8" l="1"/>
  <c r="G240" i="7"/>
  <c r="I239" i="7"/>
  <c r="P239" i="8" s="1"/>
  <c r="J239" i="7"/>
  <c r="Q239" i="8" s="1"/>
  <c r="L239" i="7"/>
  <c r="S239" i="8" s="1"/>
  <c r="K239" i="7"/>
  <c r="R239" i="8" s="1"/>
  <c r="M239" i="7"/>
  <c r="T239" i="8" s="1"/>
  <c r="M240" i="7"/>
  <c r="T240" i="8" s="1"/>
  <c r="GK106" i="6"/>
  <c r="GK110" i="6" s="1"/>
  <c r="GD163" i="6"/>
  <c r="GD101" i="6"/>
  <c r="GE100" i="6" s="1"/>
  <c r="GK59" i="6"/>
  <c r="GK63" i="6" s="1"/>
  <c r="GK54" i="6"/>
  <c r="GL53" i="6" s="1"/>
  <c r="GK166" i="6"/>
  <c r="GP1" i="6"/>
  <c r="GL134" i="6"/>
  <c r="GL50" i="6"/>
  <c r="GL97" i="6"/>
  <c r="GM7" i="6"/>
  <c r="GM8" i="6" s="1"/>
  <c r="GL2" i="6"/>
  <c r="GK143" i="6"/>
  <c r="GK147" i="6" s="1"/>
  <c r="GK138" i="6"/>
  <c r="GL137" i="6" s="1"/>
  <c r="GE63" i="2"/>
  <c r="I231" i="3" s="1"/>
  <c r="I231" i="8" s="1"/>
  <c r="L231" i="3"/>
  <c r="L231" i="8" s="1"/>
  <c r="M230" i="3"/>
  <c r="M230" i="8" s="1"/>
  <c r="G241" i="3"/>
  <c r="GH7" i="2"/>
  <c r="GH8" i="2" s="1"/>
  <c r="GH2" i="2" s="1"/>
  <c r="GG134" i="2"/>
  <c r="GG143" i="2" s="1"/>
  <c r="GG147" i="2" s="1"/>
  <c r="K233" i="3" s="1"/>
  <c r="K233" i="8" s="1"/>
  <c r="GG97" i="2"/>
  <c r="GG106" i="2" s="1"/>
  <c r="GG110" i="2" s="1"/>
  <c r="J233" i="3" s="1"/>
  <c r="J233" i="8" s="1"/>
  <c r="GG50" i="2"/>
  <c r="GF166" i="2"/>
  <c r="GF59" i="2"/>
  <c r="GA163" i="2"/>
  <c r="GA54" i="2"/>
  <c r="GB53" i="2" s="1"/>
  <c r="GF138" i="2"/>
  <c r="GG137" i="2" s="1"/>
  <c r="GA101" i="2"/>
  <c r="GB100" i="2" s="1"/>
  <c r="G241" i="8" l="1"/>
  <c r="L240" i="7"/>
  <c r="S240" i="8" s="1"/>
  <c r="J240" i="7"/>
  <c r="Q240" i="8" s="1"/>
  <c r="I240" i="7"/>
  <c r="P240" i="8" s="1"/>
  <c r="G241" i="7"/>
  <c r="M241" i="7" s="1"/>
  <c r="T241" i="8" s="1"/>
  <c r="K240" i="7"/>
  <c r="R240" i="8" s="1"/>
  <c r="GQ1" i="6"/>
  <c r="GL59" i="6"/>
  <c r="GL63" i="6" s="1"/>
  <c r="GL54" i="6"/>
  <c r="GM53" i="6" s="1"/>
  <c r="GL166" i="6"/>
  <c r="GE163" i="6"/>
  <c r="GE101" i="6"/>
  <c r="GF100" i="6" s="1"/>
  <c r="GM134" i="6"/>
  <c r="GM97" i="6"/>
  <c r="GM50" i="6"/>
  <c r="GN7" i="6"/>
  <c r="GN8" i="6" s="1"/>
  <c r="GM2" i="6"/>
  <c r="GL106" i="6"/>
  <c r="GL110" i="6" s="1"/>
  <c r="GL143" i="6"/>
  <c r="GL147" i="6" s="1"/>
  <c r="GL138" i="6"/>
  <c r="GM137" i="6" s="1"/>
  <c r="GF63" i="2"/>
  <c r="I232" i="3" s="1"/>
  <c r="I232" i="8" s="1"/>
  <c r="L232" i="3"/>
  <c r="L232" i="8" s="1"/>
  <c r="M231" i="3"/>
  <c r="M231" i="8" s="1"/>
  <c r="G242" i="3"/>
  <c r="GG166" i="2"/>
  <c r="GG59" i="2"/>
  <c r="GI7" i="2"/>
  <c r="GI8" i="2" s="1"/>
  <c r="GI2" i="2" s="1"/>
  <c r="GH134" i="2"/>
  <c r="GH143" i="2" s="1"/>
  <c r="GH147" i="2" s="1"/>
  <c r="K234" i="3" s="1"/>
  <c r="K234" i="8" s="1"/>
  <c r="GH97" i="2"/>
  <c r="GH50" i="2"/>
  <c r="GB163" i="2"/>
  <c r="GB54" i="2"/>
  <c r="GC53" i="2" s="1"/>
  <c r="GG138" i="2"/>
  <c r="GH137" i="2" s="1"/>
  <c r="GB101" i="2"/>
  <c r="GC100" i="2" s="1"/>
  <c r="G242" i="8" l="1"/>
  <c r="K241" i="7"/>
  <c r="R241" i="8" s="1"/>
  <c r="J241" i="7"/>
  <c r="Q241" i="8" s="1"/>
  <c r="L241" i="7"/>
  <c r="S241" i="8" s="1"/>
  <c r="G242" i="7"/>
  <c r="I241" i="7"/>
  <c r="P241" i="8" s="1"/>
  <c r="GN134" i="6"/>
  <c r="GN97" i="6"/>
  <c r="GN50" i="6"/>
  <c r="GN2" i="6"/>
  <c r="GO7" i="6"/>
  <c r="GO8" i="6" s="1"/>
  <c r="GM59" i="6"/>
  <c r="GM63" i="6" s="1"/>
  <c r="GM54" i="6"/>
  <c r="GN53" i="6" s="1"/>
  <c r="GM166" i="6"/>
  <c r="GM106" i="6"/>
  <c r="GM110" i="6" s="1"/>
  <c r="GR1" i="6"/>
  <c r="GF163" i="6"/>
  <c r="GF101" i="6"/>
  <c r="GG100" i="6" s="1"/>
  <c r="GM143" i="6"/>
  <c r="GM147" i="6" s="1"/>
  <c r="GM138" i="6"/>
  <c r="GN137" i="6" s="1"/>
  <c r="M232" i="3"/>
  <c r="M232" i="8" s="1"/>
  <c r="GG63" i="2"/>
  <c r="I233" i="3" s="1"/>
  <c r="I233" i="8" s="1"/>
  <c r="L233" i="3"/>
  <c r="L233" i="8" s="1"/>
  <c r="G243" i="3"/>
  <c r="GI97" i="2"/>
  <c r="GI106" i="2" s="1"/>
  <c r="GI110" i="2" s="1"/>
  <c r="J235" i="3" s="1"/>
  <c r="J235" i="8" s="1"/>
  <c r="GI50" i="2"/>
  <c r="GJ7" i="2"/>
  <c r="GJ8" i="2" s="1"/>
  <c r="GJ2" i="2" s="1"/>
  <c r="GI134" i="2"/>
  <c r="GH166" i="2"/>
  <c r="GH59" i="2"/>
  <c r="GH106" i="2"/>
  <c r="GH110" i="2" s="1"/>
  <c r="J234" i="3" s="1"/>
  <c r="J234" i="8" s="1"/>
  <c r="GC163" i="2"/>
  <c r="GC54" i="2"/>
  <c r="GD53" i="2" s="1"/>
  <c r="GH138" i="2"/>
  <c r="GI137" i="2" s="1"/>
  <c r="GC101" i="2"/>
  <c r="GD100" i="2" s="1"/>
  <c r="G243" i="8" l="1"/>
  <c r="J242" i="7"/>
  <c r="Q242" i="8" s="1"/>
  <c r="K242" i="7"/>
  <c r="R242" i="8" s="1"/>
  <c r="G243" i="7"/>
  <c r="M243" i="7" s="1"/>
  <c r="T243" i="8" s="1"/>
  <c r="L242" i="7"/>
  <c r="S242" i="8" s="1"/>
  <c r="I242" i="7"/>
  <c r="P242" i="8" s="1"/>
  <c r="M242" i="7"/>
  <c r="T242" i="8" s="1"/>
  <c r="GG163" i="6"/>
  <c r="GG101" i="6"/>
  <c r="GH100" i="6" s="1"/>
  <c r="GN54" i="6"/>
  <c r="GO53" i="6" s="1"/>
  <c r="GN59" i="6"/>
  <c r="GN63" i="6" s="1"/>
  <c r="GN166" i="6"/>
  <c r="GS1" i="6"/>
  <c r="GN106" i="6"/>
  <c r="GN110" i="6" s="1"/>
  <c r="GO134" i="6"/>
  <c r="GO97" i="6"/>
  <c r="GP7" i="6"/>
  <c r="GP8" i="6" s="1"/>
  <c r="GO2" i="6"/>
  <c r="GO50" i="6"/>
  <c r="GN143" i="6"/>
  <c r="GN147" i="6" s="1"/>
  <c r="GN138" i="6"/>
  <c r="GO137" i="6" s="1"/>
  <c r="G244" i="3"/>
  <c r="M233" i="3"/>
  <c r="M233" i="8" s="1"/>
  <c r="GH63" i="2"/>
  <c r="I234" i="3" s="1"/>
  <c r="I234" i="8" s="1"/>
  <c r="L234" i="3"/>
  <c r="L234" i="8" s="1"/>
  <c r="GK7" i="2"/>
  <c r="GK8" i="2" s="1"/>
  <c r="GK2" i="2" s="1"/>
  <c r="GJ50" i="2"/>
  <c r="GJ97" i="2"/>
  <c r="GJ106" i="2" s="1"/>
  <c r="GJ110" i="2" s="1"/>
  <c r="J236" i="3" s="1"/>
  <c r="J236" i="8" s="1"/>
  <c r="GJ134" i="2"/>
  <c r="GJ143" i="2" s="1"/>
  <c r="GJ147" i="2" s="1"/>
  <c r="K236" i="3" s="1"/>
  <c r="K236" i="8" s="1"/>
  <c r="GI166" i="2"/>
  <c r="GI59" i="2"/>
  <c r="GI143" i="2"/>
  <c r="GI147" i="2" s="1"/>
  <c r="K235" i="3" s="1"/>
  <c r="K235" i="8" s="1"/>
  <c r="GD163" i="2"/>
  <c r="GD54" i="2"/>
  <c r="GE53" i="2" s="1"/>
  <c r="GI138" i="2"/>
  <c r="GJ137" i="2" s="1"/>
  <c r="GD101" i="2"/>
  <c r="GE100" i="2" s="1"/>
  <c r="G244" i="8" l="1"/>
  <c r="G244" i="7"/>
  <c r="I243" i="7"/>
  <c r="P243" i="8" s="1"/>
  <c r="K243" i="7"/>
  <c r="R243" i="8" s="1"/>
  <c r="L243" i="7"/>
  <c r="S243" i="8" s="1"/>
  <c r="J243" i="7"/>
  <c r="Q243" i="8" s="1"/>
  <c r="M244" i="7"/>
  <c r="T244" i="8" s="1"/>
  <c r="GP134" i="6"/>
  <c r="GP50" i="6"/>
  <c r="GP97" i="6"/>
  <c r="GP2" i="6"/>
  <c r="GQ7" i="6"/>
  <c r="GQ8" i="6" s="1"/>
  <c r="GO106" i="6"/>
  <c r="GO110" i="6" s="1"/>
  <c r="GH163" i="6"/>
  <c r="GH101" i="6"/>
  <c r="GI100" i="6" s="1"/>
  <c r="GT1" i="6"/>
  <c r="GO54" i="6"/>
  <c r="GP53" i="6" s="1"/>
  <c r="GO59" i="6"/>
  <c r="GO63" i="6" s="1"/>
  <c r="GO166" i="6"/>
  <c r="GO143" i="6"/>
  <c r="GO147" i="6" s="1"/>
  <c r="GO138" i="6"/>
  <c r="GP137" i="6" s="1"/>
  <c r="G245" i="3"/>
  <c r="GI63" i="2"/>
  <c r="I235" i="3" s="1"/>
  <c r="I235" i="8" s="1"/>
  <c r="L235" i="3"/>
  <c r="L235" i="8" s="1"/>
  <c r="M234" i="3"/>
  <c r="M234" i="8" s="1"/>
  <c r="GJ166" i="2"/>
  <c r="GJ59" i="2"/>
  <c r="GK50" i="2"/>
  <c r="GK134" i="2"/>
  <c r="GK143" i="2" s="1"/>
  <c r="GK147" i="2" s="1"/>
  <c r="K237" i="3" s="1"/>
  <c r="K237" i="8" s="1"/>
  <c r="GL7" i="2"/>
  <c r="GL8" i="2" s="1"/>
  <c r="GL2" i="2" s="1"/>
  <c r="GK97" i="2"/>
  <c r="GK106" i="2" s="1"/>
  <c r="GK110" i="2" s="1"/>
  <c r="J237" i="3" s="1"/>
  <c r="J237" i="8" s="1"/>
  <c r="GE163" i="2"/>
  <c r="GE54" i="2"/>
  <c r="GF53" i="2" s="1"/>
  <c r="GJ138" i="2"/>
  <c r="GK137" i="2" s="1"/>
  <c r="GE101" i="2"/>
  <c r="GF100" i="2" s="1"/>
  <c r="G245" i="8" l="1"/>
  <c r="L244" i="7"/>
  <c r="S244" i="8" s="1"/>
  <c r="K244" i="7"/>
  <c r="R244" i="8" s="1"/>
  <c r="J244" i="7"/>
  <c r="Q244" i="8" s="1"/>
  <c r="G245" i="7"/>
  <c r="I244" i="7"/>
  <c r="P244" i="8" s="1"/>
  <c r="GU1" i="6"/>
  <c r="GP106" i="6"/>
  <c r="GP110" i="6" s="1"/>
  <c r="GI163" i="6"/>
  <c r="GI101" i="6"/>
  <c r="GJ100" i="6" s="1"/>
  <c r="GP59" i="6"/>
  <c r="GP63" i="6" s="1"/>
  <c r="GP54" i="6"/>
  <c r="GQ53" i="6" s="1"/>
  <c r="GP166" i="6"/>
  <c r="GQ97" i="6"/>
  <c r="GQ134" i="6"/>
  <c r="GR7" i="6"/>
  <c r="GR8" i="6" s="1"/>
  <c r="GQ50" i="6"/>
  <c r="GQ2" i="6"/>
  <c r="GP143" i="6"/>
  <c r="GP147" i="6" s="1"/>
  <c r="GP138" i="6"/>
  <c r="GQ137" i="6" s="1"/>
  <c r="M235" i="3"/>
  <c r="M235" i="8" s="1"/>
  <c r="G246" i="3"/>
  <c r="GJ63" i="2"/>
  <c r="I236" i="3" s="1"/>
  <c r="I236" i="8" s="1"/>
  <c r="L236" i="3"/>
  <c r="L236" i="8" s="1"/>
  <c r="GK166" i="2"/>
  <c r="GK59" i="2"/>
  <c r="GL134" i="2"/>
  <c r="GL143" i="2" s="1"/>
  <c r="GL147" i="2" s="1"/>
  <c r="K238" i="3" s="1"/>
  <c r="K238" i="8" s="1"/>
  <c r="GL50" i="2"/>
  <c r="GM7" i="2"/>
  <c r="GM8" i="2" s="1"/>
  <c r="GM2" i="2" s="1"/>
  <c r="GL97" i="2"/>
  <c r="GL106" i="2" s="1"/>
  <c r="GL110" i="2" s="1"/>
  <c r="J238" i="3" s="1"/>
  <c r="J238" i="8" s="1"/>
  <c r="GF163" i="2"/>
  <c r="GF54" i="2"/>
  <c r="GG53" i="2" s="1"/>
  <c r="GK138" i="2"/>
  <c r="GL137" i="2" s="1"/>
  <c r="GF101" i="2"/>
  <c r="GG100" i="2" s="1"/>
  <c r="G246" i="8" l="1"/>
  <c r="K245" i="7"/>
  <c r="R245" i="8" s="1"/>
  <c r="L245" i="7"/>
  <c r="S245" i="8" s="1"/>
  <c r="G246" i="7"/>
  <c r="M246" i="7" s="1"/>
  <c r="T246" i="8" s="1"/>
  <c r="J245" i="7"/>
  <c r="Q245" i="8" s="1"/>
  <c r="I245" i="7"/>
  <c r="P245" i="8" s="1"/>
  <c r="M245" i="7"/>
  <c r="T245" i="8" s="1"/>
  <c r="GJ163" i="6"/>
  <c r="GJ101" i="6"/>
  <c r="GK100" i="6" s="1"/>
  <c r="GV1" i="6"/>
  <c r="GQ59" i="6"/>
  <c r="GQ54" i="6"/>
  <c r="GR53" i="6" s="1"/>
  <c r="GQ63" i="6"/>
  <c r="GQ166" i="6"/>
  <c r="GR134" i="6"/>
  <c r="GR97" i="6"/>
  <c r="GR50" i="6"/>
  <c r="GR2" i="6"/>
  <c r="GS7" i="6"/>
  <c r="GS8" i="6" s="1"/>
  <c r="GQ143" i="6"/>
  <c r="GQ147" i="6" s="1"/>
  <c r="GQ138" i="6"/>
  <c r="GR137" i="6" s="1"/>
  <c r="GQ106" i="6"/>
  <c r="GQ110" i="6" s="1"/>
  <c r="G247" i="3"/>
  <c r="GK63" i="2"/>
  <c r="I237" i="3" s="1"/>
  <c r="I237" i="8" s="1"/>
  <c r="L237" i="3"/>
  <c r="L237" i="8" s="1"/>
  <c r="M236" i="3"/>
  <c r="M236" i="8" s="1"/>
  <c r="GL166" i="2"/>
  <c r="GL59" i="2"/>
  <c r="GN7" i="2"/>
  <c r="GN8" i="2" s="1"/>
  <c r="GN2" i="2" s="1"/>
  <c r="GM134" i="2"/>
  <c r="GM143" i="2" s="1"/>
  <c r="GM147" i="2" s="1"/>
  <c r="K239" i="3" s="1"/>
  <c r="K239" i="8" s="1"/>
  <c r="GM97" i="2"/>
  <c r="GM106" i="2" s="1"/>
  <c r="GM110" i="2" s="1"/>
  <c r="J239" i="3" s="1"/>
  <c r="J239" i="8" s="1"/>
  <c r="GM50" i="2"/>
  <c r="GG163" i="2"/>
  <c r="GG54" i="2"/>
  <c r="GH53" i="2" s="1"/>
  <c r="GL138" i="2"/>
  <c r="GM137" i="2" s="1"/>
  <c r="GG101" i="2"/>
  <c r="GH100" i="2" s="1"/>
  <c r="G247" i="8" l="1"/>
  <c r="J246" i="7"/>
  <c r="Q246" i="8" s="1"/>
  <c r="L246" i="7"/>
  <c r="S246" i="8" s="1"/>
  <c r="K246" i="7"/>
  <c r="R246" i="8" s="1"/>
  <c r="I246" i="7"/>
  <c r="P246" i="8" s="1"/>
  <c r="G247" i="7"/>
  <c r="M247" i="7" s="1"/>
  <c r="T247" i="8" s="1"/>
  <c r="GS134" i="6"/>
  <c r="GS97" i="6"/>
  <c r="GS50" i="6"/>
  <c r="GT7" i="6"/>
  <c r="GT8" i="6" s="1"/>
  <c r="GS2" i="6"/>
  <c r="GR143" i="6"/>
  <c r="GR147" i="6" s="1"/>
  <c r="GR138" i="6"/>
  <c r="GS137" i="6" s="1"/>
  <c r="GK101" i="6"/>
  <c r="GL100" i="6" s="1"/>
  <c r="GK163" i="6"/>
  <c r="GR59" i="6"/>
  <c r="GR63" i="6" s="1"/>
  <c r="GR54" i="6"/>
  <c r="GS53" i="6" s="1"/>
  <c r="GR166" i="6"/>
  <c r="GR106" i="6"/>
  <c r="GR110" i="6" s="1"/>
  <c r="GW1" i="6"/>
  <c r="M237" i="3"/>
  <c r="M237" i="8" s="1"/>
  <c r="G248" i="3"/>
  <c r="GL63" i="2"/>
  <c r="I238" i="3" s="1"/>
  <c r="I238" i="8" s="1"/>
  <c r="L238" i="3"/>
  <c r="L238" i="8" s="1"/>
  <c r="GN134" i="2"/>
  <c r="GN50" i="2"/>
  <c r="GO7" i="2"/>
  <c r="GO8" i="2" s="1"/>
  <c r="GO2" i="2" s="1"/>
  <c r="GN97" i="2"/>
  <c r="GN106" i="2" s="1"/>
  <c r="GN110" i="2" s="1"/>
  <c r="J240" i="3" s="1"/>
  <c r="J240" i="8" s="1"/>
  <c r="GM166" i="2"/>
  <c r="GM59" i="2"/>
  <c r="GH163" i="2"/>
  <c r="GH54" i="2"/>
  <c r="GI53" i="2" s="1"/>
  <c r="GM138" i="2"/>
  <c r="GN137" i="2" s="1"/>
  <c r="GH101" i="2"/>
  <c r="GI100" i="2" s="1"/>
  <c r="G248" i="8" l="1"/>
  <c r="G248" i="7"/>
  <c r="M248" i="7" s="1"/>
  <c r="T248" i="8" s="1"/>
  <c r="I247" i="7"/>
  <c r="P247" i="8" s="1"/>
  <c r="L247" i="7"/>
  <c r="S247" i="8" s="1"/>
  <c r="J247" i="7"/>
  <c r="Q247" i="8" s="1"/>
  <c r="K247" i="7"/>
  <c r="R247" i="8" s="1"/>
  <c r="GS106" i="6"/>
  <c r="GS110" i="6" s="1"/>
  <c r="GL163" i="6"/>
  <c r="GL101" i="6"/>
  <c r="GM100" i="6" s="1"/>
  <c r="GS143" i="6"/>
  <c r="GS147" i="6" s="1"/>
  <c r="GS138" i="6"/>
  <c r="GT137" i="6" s="1"/>
  <c r="GX1" i="6"/>
  <c r="GS59" i="6"/>
  <c r="GS63" i="6" s="1"/>
  <c r="GS54" i="6"/>
  <c r="GT53" i="6" s="1"/>
  <c r="GS166" i="6"/>
  <c r="GT97" i="6"/>
  <c r="GT50" i="6"/>
  <c r="GT134" i="6"/>
  <c r="GU7" i="6"/>
  <c r="GU8" i="6" s="1"/>
  <c r="GT2" i="6"/>
  <c r="G249" i="3"/>
  <c r="GM63" i="2"/>
  <c r="I239" i="3" s="1"/>
  <c r="I239" i="8" s="1"/>
  <c r="L239" i="3"/>
  <c r="L239" i="8" s="1"/>
  <c r="M238" i="3"/>
  <c r="M238" i="8" s="1"/>
  <c r="GP7" i="2"/>
  <c r="GP8" i="2" s="1"/>
  <c r="GP2" i="2" s="1"/>
  <c r="GO134" i="2"/>
  <c r="GO97" i="2"/>
  <c r="GO50" i="2"/>
  <c r="GN166" i="2"/>
  <c r="GN59" i="2"/>
  <c r="GN143" i="2"/>
  <c r="GN147" i="2" s="1"/>
  <c r="K240" i="3" s="1"/>
  <c r="K240" i="8" s="1"/>
  <c r="GI163" i="2"/>
  <c r="GI54" i="2"/>
  <c r="GJ53" i="2" s="1"/>
  <c r="GN138" i="2"/>
  <c r="GO137" i="2" s="1"/>
  <c r="GI101" i="2"/>
  <c r="GJ100" i="2" s="1"/>
  <c r="G249" i="8" l="1"/>
  <c r="L248" i="7"/>
  <c r="S248" i="8" s="1"/>
  <c r="G249" i="7"/>
  <c r="K248" i="7"/>
  <c r="R248" i="8" s="1"/>
  <c r="J248" i="7"/>
  <c r="Q248" i="8" s="1"/>
  <c r="I248" i="7"/>
  <c r="P248" i="8" s="1"/>
  <c r="M249" i="7"/>
  <c r="T249" i="8" s="1"/>
  <c r="GU134" i="6"/>
  <c r="GU97" i="6"/>
  <c r="GV7" i="6"/>
  <c r="GV8" i="6" s="1"/>
  <c r="GU2" i="6"/>
  <c r="GU50" i="6"/>
  <c r="GT143" i="6"/>
  <c r="GT147" i="6" s="1"/>
  <c r="GT138" i="6"/>
  <c r="GU137" i="6" s="1"/>
  <c r="GY1" i="6"/>
  <c r="GT59" i="6"/>
  <c r="GT63" i="6" s="1"/>
  <c r="GT54" i="6"/>
  <c r="GU53" i="6" s="1"/>
  <c r="GT166" i="6"/>
  <c r="GT106" i="6"/>
  <c r="GT110" i="6" s="1"/>
  <c r="GM163" i="6"/>
  <c r="GM101" i="6"/>
  <c r="GN100" i="6" s="1"/>
  <c r="M239" i="3"/>
  <c r="M239" i="8" s="1"/>
  <c r="GN63" i="2"/>
  <c r="I240" i="3" s="1"/>
  <c r="I240" i="8" s="1"/>
  <c r="L240" i="3"/>
  <c r="L240" i="8" s="1"/>
  <c r="G250" i="3"/>
  <c r="GO106" i="2"/>
  <c r="GO110" i="2" s="1"/>
  <c r="J241" i="3" s="1"/>
  <c r="J241" i="8" s="1"/>
  <c r="GO166" i="2"/>
  <c r="GO59" i="2"/>
  <c r="GO143" i="2"/>
  <c r="GO147" i="2" s="1"/>
  <c r="K241" i="3" s="1"/>
  <c r="K241" i="8" s="1"/>
  <c r="GP134" i="2"/>
  <c r="GP143" i="2" s="1"/>
  <c r="GP147" i="2" s="1"/>
  <c r="K242" i="3" s="1"/>
  <c r="K242" i="8" s="1"/>
  <c r="GP50" i="2"/>
  <c r="GQ7" i="2"/>
  <c r="GQ8" i="2" s="1"/>
  <c r="GQ2" i="2" s="1"/>
  <c r="GP97" i="2"/>
  <c r="GP106" i="2" s="1"/>
  <c r="GP110" i="2" s="1"/>
  <c r="J242" i="3" s="1"/>
  <c r="J242" i="8" s="1"/>
  <c r="GJ163" i="2"/>
  <c r="GJ54" i="2"/>
  <c r="GK53" i="2" s="1"/>
  <c r="GO138" i="2"/>
  <c r="GP137" i="2" s="1"/>
  <c r="GJ101" i="2"/>
  <c r="GK100" i="2" s="1"/>
  <c r="G250" i="8" l="1"/>
  <c r="K249" i="7"/>
  <c r="R249" i="8" s="1"/>
  <c r="G250" i="7"/>
  <c r="M250" i="7" s="1"/>
  <c r="T250" i="8" s="1"/>
  <c r="L249" i="7"/>
  <c r="S249" i="8" s="1"/>
  <c r="J249" i="7"/>
  <c r="Q249" i="8" s="1"/>
  <c r="I249" i="7"/>
  <c r="P249" i="8" s="1"/>
  <c r="GN101" i="6"/>
  <c r="GO100" i="6" s="1"/>
  <c r="GN163" i="6"/>
  <c r="GV134" i="6"/>
  <c r="GV2" i="6"/>
  <c r="GV97" i="6"/>
  <c r="GV50" i="6"/>
  <c r="GW7" i="6"/>
  <c r="GW8" i="6" s="1"/>
  <c r="GZ1" i="6"/>
  <c r="GU106" i="6"/>
  <c r="GU110" i="6" s="1"/>
  <c r="GU59" i="6"/>
  <c r="GU63" i="6" s="1"/>
  <c r="GU54" i="6"/>
  <c r="GV53" i="6" s="1"/>
  <c r="GU166" i="6"/>
  <c r="GU143" i="6"/>
  <c r="GU147" i="6" s="1"/>
  <c r="GU138" i="6"/>
  <c r="GV137" i="6" s="1"/>
  <c r="GO63" i="2"/>
  <c r="I241" i="3" s="1"/>
  <c r="I241" i="8" s="1"/>
  <c r="L241" i="3"/>
  <c r="L241" i="8" s="1"/>
  <c r="M240" i="3"/>
  <c r="M240" i="8" s="1"/>
  <c r="G251" i="3"/>
  <c r="GP166" i="2"/>
  <c r="GP59" i="2"/>
  <c r="GQ50" i="2"/>
  <c r="GR7" i="2"/>
  <c r="GR8" i="2" s="1"/>
  <c r="GR2" i="2" s="1"/>
  <c r="GQ134" i="2"/>
  <c r="GQ143" i="2" s="1"/>
  <c r="GQ147" i="2" s="1"/>
  <c r="K243" i="3" s="1"/>
  <c r="K243" i="8" s="1"/>
  <c r="GQ97" i="2"/>
  <c r="GQ106" i="2" s="1"/>
  <c r="GQ110" i="2" s="1"/>
  <c r="J243" i="3" s="1"/>
  <c r="J243" i="8" s="1"/>
  <c r="GK163" i="2"/>
  <c r="GK54" i="2"/>
  <c r="GL53" i="2" s="1"/>
  <c r="GP138" i="2"/>
  <c r="GQ137" i="2" s="1"/>
  <c r="GK101" i="2"/>
  <c r="GL100" i="2" s="1"/>
  <c r="G251" i="8" l="1"/>
  <c r="J250" i="7"/>
  <c r="Q250" i="8" s="1"/>
  <c r="G251" i="7"/>
  <c r="I250" i="7"/>
  <c r="P250" i="8" s="1"/>
  <c r="K250" i="7"/>
  <c r="R250" i="8" s="1"/>
  <c r="L250" i="7"/>
  <c r="S250" i="8" s="1"/>
  <c r="M251" i="7"/>
  <c r="T251" i="8" s="1"/>
  <c r="GW134" i="6"/>
  <c r="GW50" i="6"/>
  <c r="GW97" i="6"/>
  <c r="GX7" i="6"/>
  <c r="GX8" i="6" s="1"/>
  <c r="GW2" i="6"/>
  <c r="GV143" i="6"/>
  <c r="GV147" i="6" s="1"/>
  <c r="GV138" i="6"/>
  <c r="GW137" i="6" s="1"/>
  <c r="GV54" i="6"/>
  <c r="GW53" i="6" s="1"/>
  <c r="GV59" i="6"/>
  <c r="GV63" i="6" s="1"/>
  <c r="GV166" i="6"/>
  <c r="HA1" i="6"/>
  <c r="GV106" i="6"/>
  <c r="GV110" i="6" s="1"/>
  <c r="GO163" i="6"/>
  <c r="GO101" i="6"/>
  <c r="GP100" i="6" s="1"/>
  <c r="GP63" i="2"/>
  <c r="I242" i="3" s="1"/>
  <c r="I242" i="8" s="1"/>
  <c r="L242" i="3"/>
  <c r="L242" i="8" s="1"/>
  <c r="G252" i="3"/>
  <c r="M241" i="3"/>
  <c r="M241" i="8" s="1"/>
  <c r="GQ166" i="2"/>
  <c r="GQ59" i="2"/>
  <c r="GS7" i="2"/>
  <c r="GS8" i="2" s="1"/>
  <c r="GS2" i="2" s="1"/>
  <c r="GR97" i="2"/>
  <c r="GR50" i="2"/>
  <c r="GR134" i="2"/>
  <c r="GL163" i="2"/>
  <c r="GL54" i="2"/>
  <c r="GM53" i="2" s="1"/>
  <c r="GQ138" i="2"/>
  <c r="GR137" i="2" s="1"/>
  <c r="GL101" i="2"/>
  <c r="GM100" i="2" s="1"/>
  <c r="G252" i="8" l="1"/>
  <c r="G252" i="7"/>
  <c r="I251" i="7"/>
  <c r="P251" i="8" s="1"/>
  <c r="K251" i="7"/>
  <c r="R251" i="8" s="1"/>
  <c r="L251" i="7"/>
  <c r="S251" i="8" s="1"/>
  <c r="J251" i="7"/>
  <c r="Q251" i="8" s="1"/>
  <c r="M252" i="7"/>
  <c r="T252" i="8" s="1"/>
  <c r="GX134" i="6"/>
  <c r="GX50" i="6"/>
  <c r="GX97" i="6"/>
  <c r="GY7" i="6"/>
  <c r="GY8" i="6" s="1"/>
  <c r="GX2" i="6"/>
  <c r="GP101" i="6"/>
  <c r="GQ100" i="6" s="1"/>
  <c r="GP163" i="6"/>
  <c r="GW106" i="6"/>
  <c r="GW110" i="6" s="1"/>
  <c r="HB1" i="6"/>
  <c r="GW54" i="6"/>
  <c r="GX53" i="6" s="1"/>
  <c r="GW59" i="6"/>
  <c r="GW63" i="6" s="1"/>
  <c r="GW166" i="6"/>
  <c r="GW143" i="6"/>
  <c r="GW147" i="6" s="1"/>
  <c r="GW138" i="6"/>
  <c r="GX137" i="6" s="1"/>
  <c r="M242" i="3"/>
  <c r="M242" i="8" s="1"/>
  <c r="GQ63" i="2"/>
  <c r="I243" i="3" s="1"/>
  <c r="I243" i="8" s="1"/>
  <c r="L243" i="3"/>
  <c r="L243" i="8" s="1"/>
  <c r="G253" i="3"/>
  <c r="GR106" i="2"/>
  <c r="GR110" i="2" s="1"/>
  <c r="J244" i="3" s="1"/>
  <c r="J244" i="8" s="1"/>
  <c r="GS134" i="2"/>
  <c r="GS143" i="2" s="1"/>
  <c r="GS147" i="2" s="1"/>
  <c r="K245" i="3" s="1"/>
  <c r="K245" i="8" s="1"/>
  <c r="GT7" i="2"/>
  <c r="GT8" i="2" s="1"/>
  <c r="GT2" i="2" s="1"/>
  <c r="GS97" i="2"/>
  <c r="GS50" i="2"/>
  <c r="GR143" i="2"/>
  <c r="GR147" i="2" s="1"/>
  <c r="K244" i="3" s="1"/>
  <c r="K244" i="8" s="1"/>
  <c r="GR166" i="2"/>
  <c r="GR59" i="2"/>
  <c r="GM163" i="2"/>
  <c r="GM54" i="2"/>
  <c r="GN53" i="2" s="1"/>
  <c r="GR138" i="2"/>
  <c r="GS137" i="2" s="1"/>
  <c r="GM101" i="2"/>
  <c r="GN100" i="2" s="1"/>
  <c r="G253" i="8" l="1"/>
  <c r="L252" i="7"/>
  <c r="S252" i="8" s="1"/>
  <c r="I252" i="7"/>
  <c r="P252" i="8" s="1"/>
  <c r="G253" i="7"/>
  <c r="M253" i="7" s="1"/>
  <c r="T253" i="8" s="1"/>
  <c r="J252" i="7"/>
  <c r="Q252" i="8" s="1"/>
  <c r="K252" i="7"/>
  <c r="R252" i="8" s="1"/>
  <c r="HC1" i="6"/>
  <c r="GQ163" i="6"/>
  <c r="GQ101" i="6"/>
  <c r="GR100" i="6" s="1"/>
  <c r="GX59" i="6"/>
  <c r="GX63" i="6" s="1"/>
  <c r="GX54" i="6"/>
  <c r="GY53" i="6" s="1"/>
  <c r="GX166" i="6"/>
  <c r="GY97" i="6"/>
  <c r="GY134" i="6"/>
  <c r="GY50" i="6"/>
  <c r="GZ7" i="6"/>
  <c r="GZ8" i="6" s="1"/>
  <c r="GY2" i="6"/>
  <c r="GX106" i="6"/>
  <c r="GX110" i="6" s="1"/>
  <c r="GX143" i="6"/>
  <c r="GX147" i="6" s="1"/>
  <c r="GX138" i="6"/>
  <c r="GY137" i="6" s="1"/>
  <c r="G254" i="3"/>
  <c r="M243" i="3"/>
  <c r="M243" i="8" s="1"/>
  <c r="GR63" i="2"/>
  <c r="I244" i="3" s="1"/>
  <c r="I244" i="8" s="1"/>
  <c r="L244" i="3"/>
  <c r="L244" i="8" s="1"/>
  <c r="GU7" i="2"/>
  <c r="GU8" i="2" s="1"/>
  <c r="GU2" i="2" s="1"/>
  <c r="GT134" i="2"/>
  <c r="GT143" i="2" s="1"/>
  <c r="GT147" i="2" s="1"/>
  <c r="K246" i="3" s="1"/>
  <c r="K246" i="8" s="1"/>
  <c r="GT97" i="2"/>
  <c r="GT106" i="2" s="1"/>
  <c r="GT110" i="2" s="1"/>
  <c r="J246" i="3" s="1"/>
  <c r="J246" i="8" s="1"/>
  <c r="GT50" i="2"/>
  <c r="GS166" i="2"/>
  <c r="GS59" i="2"/>
  <c r="GS106" i="2"/>
  <c r="GS110" i="2" s="1"/>
  <c r="J245" i="3" s="1"/>
  <c r="J245" i="8" s="1"/>
  <c r="GN163" i="2"/>
  <c r="GN54" i="2"/>
  <c r="GO53" i="2" s="1"/>
  <c r="GS138" i="2"/>
  <c r="GT137" i="2" s="1"/>
  <c r="GN101" i="2"/>
  <c r="GO100" i="2" s="1"/>
  <c r="G254" i="8" l="1"/>
  <c r="K253" i="7"/>
  <c r="R253" i="8" s="1"/>
  <c r="I253" i="7"/>
  <c r="P253" i="8" s="1"/>
  <c r="G254" i="7"/>
  <c r="M254" i="7" s="1"/>
  <c r="T254" i="8" s="1"/>
  <c r="L253" i="7"/>
  <c r="S253" i="8" s="1"/>
  <c r="J253" i="7"/>
  <c r="Q253" i="8" s="1"/>
  <c r="GY143" i="6"/>
  <c r="GY147" i="6" s="1"/>
  <c r="GY138" i="6"/>
  <c r="GZ137" i="6" s="1"/>
  <c r="GY106" i="6"/>
  <c r="GY110" i="6" s="1"/>
  <c r="HD1" i="6"/>
  <c r="GY59" i="6"/>
  <c r="GY63" i="6" s="1"/>
  <c r="GY54" i="6"/>
  <c r="GZ53" i="6" s="1"/>
  <c r="GY166" i="6"/>
  <c r="GZ134" i="6"/>
  <c r="GZ97" i="6"/>
  <c r="GZ2" i="6"/>
  <c r="HA7" i="6"/>
  <c r="HA8" i="6" s="1"/>
  <c r="GZ50" i="6"/>
  <c r="GR163" i="6"/>
  <c r="GR101" i="6"/>
  <c r="GS100" i="6" s="1"/>
  <c r="GS63" i="2"/>
  <c r="I245" i="3" s="1"/>
  <c r="I245" i="8" s="1"/>
  <c r="L245" i="3"/>
  <c r="L245" i="8" s="1"/>
  <c r="M244" i="3"/>
  <c r="M244" i="8" s="1"/>
  <c r="G255" i="3"/>
  <c r="GT166" i="2"/>
  <c r="GT59" i="2"/>
  <c r="GV7" i="2"/>
  <c r="GV8" i="2" s="1"/>
  <c r="GV2" i="2" s="1"/>
  <c r="GU134" i="2"/>
  <c r="GU143" i="2" s="1"/>
  <c r="GU147" i="2" s="1"/>
  <c r="K247" i="3" s="1"/>
  <c r="K247" i="8" s="1"/>
  <c r="GU97" i="2"/>
  <c r="GU106" i="2" s="1"/>
  <c r="GU110" i="2" s="1"/>
  <c r="J247" i="3" s="1"/>
  <c r="J247" i="8" s="1"/>
  <c r="GU50" i="2"/>
  <c r="GO163" i="2"/>
  <c r="GO54" i="2"/>
  <c r="GP53" i="2" s="1"/>
  <c r="GT138" i="2"/>
  <c r="GU137" i="2" s="1"/>
  <c r="GO101" i="2"/>
  <c r="GP100" i="2" s="1"/>
  <c r="G255" i="8" l="1"/>
  <c r="J254" i="7"/>
  <c r="Q254" i="8" s="1"/>
  <c r="I254" i="7"/>
  <c r="P254" i="8" s="1"/>
  <c r="K254" i="7"/>
  <c r="R254" i="8" s="1"/>
  <c r="G255" i="7"/>
  <c r="L254" i="7"/>
  <c r="S254" i="8" s="1"/>
  <c r="GS163" i="6"/>
  <c r="GS101" i="6"/>
  <c r="GT100" i="6" s="1"/>
  <c r="GZ59" i="6"/>
  <c r="GZ63" i="6" s="1"/>
  <c r="GZ54" i="6"/>
  <c r="HA53" i="6" s="1"/>
  <c r="GZ166" i="6"/>
  <c r="GZ143" i="6"/>
  <c r="GZ147" i="6" s="1"/>
  <c r="GZ138" i="6"/>
  <c r="HA137" i="6" s="1"/>
  <c r="GZ106" i="6"/>
  <c r="GZ110" i="6" s="1"/>
  <c r="HA134" i="6"/>
  <c r="HA97" i="6"/>
  <c r="HA2" i="6"/>
  <c r="HA50" i="6"/>
  <c r="HB7" i="6"/>
  <c r="HB8" i="6" s="1"/>
  <c r="HE1" i="6"/>
  <c r="G256" i="3"/>
  <c r="GT63" i="2"/>
  <c r="I246" i="3" s="1"/>
  <c r="I246" i="8" s="1"/>
  <c r="L246" i="3"/>
  <c r="L246" i="8" s="1"/>
  <c r="M245" i="3"/>
  <c r="M245" i="8" s="1"/>
  <c r="GV134" i="2"/>
  <c r="GV50" i="2"/>
  <c r="GW7" i="2"/>
  <c r="GW8" i="2" s="1"/>
  <c r="GW2" i="2" s="1"/>
  <c r="GV97" i="2"/>
  <c r="GV106" i="2" s="1"/>
  <c r="GV110" i="2" s="1"/>
  <c r="J248" i="3" s="1"/>
  <c r="J248" i="8" s="1"/>
  <c r="GU59" i="2"/>
  <c r="GU166" i="2"/>
  <c r="GP163" i="2"/>
  <c r="GP54" i="2"/>
  <c r="GQ53" i="2" s="1"/>
  <c r="GU138" i="2"/>
  <c r="GV137" i="2" s="1"/>
  <c r="GP101" i="2"/>
  <c r="GQ100" i="2" s="1"/>
  <c r="G256" i="8" l="1"/>
  <c r="G256" i="7"/>
  <c r="I255" i="7"/>
  <c r="P255" i="8" s="1"/>
  <c r="J255" i="7"/>
  <c r="Q255" i="8" s="1"/>
  <c r="L255" i="7"/>
  <c r="S255" i="8" s="1"/>
  <c r="K255" i="7"/>
  <c r="R255" i="8" s="1"/>
  <c r="M255" i="7"/>
  <c r="T255" i="8" s="1"/>
  <c r="M256" i="7"/>
  <c r="T256" i="8" s="1"/>
  <c r="HF1" i="6"/>
  <c r="HA106" i="6"/>
  <c r="HA110" i="6" s="1"/>
  <c r="HA143" i="6"/>
  <c r="HA147" i="6" s="1"/>
  <c r="HA138" i="6"/>
  <c r="HB137" i="6" s="1"/>
  <c r="GT101" i="6"/>
  <c r="GU100" i="6" s="1"/>
  <c r="GT163" i="6"/>
  <c r="HB134" i="6"/>
  <c r="HB50" i="6"/>
  <c r="HB97" i="6"/>
  <c r="HC7" i="6"/>
  <c r="HC8" i="6" s="1"/>
  <c r="HB2" i="6"/>
  <c r="HA59" i="6"/>
  <c r="HA63" i="6" s="1"/>
  <c r="HA54" i="6"/>
  <c r="HB53" i="6" s="1"/>
  <c r="HA166" i="6"/>
  <c r="M246" i="3"/>
  <c r="M246" i="8" s="1"/>
  <c r="GU63" i="2"/>
  <c r="I247" i="3" s="1"/>
  <c r="I247" i="8" s="1"/>
  <c r="L247" i="3"/>
  <c r="L247" i="8" s="1"/>
  <c r="G257" i="3"/>
  <c r="GW134" i="2"/>
  <c r="GW143" i="2" s="1"/>
  <c r="GW147" i="2" s="1"/>
  <c r="K249" i="3" s="1"/>
  <c r="K249" i="8" s="1"/>
  <c r="GW97" i="2"/>
  <c r="GW106" i="2" s="1"/>
  <c r="GW110" i="2" s="1"/>
  <c r="J249" i="3" s="1"/>
  <c r="J249" i="8" s="1"/>
  <c r="GW50" i="2"/>
  <c r="GX7" i="2"/>
  <c r="GX8" i="2" s="1"/>
  <c r="GX2" i="2" s="1"/>
  <c r="GV59" i="2"/>
  <c r="GV166" i="2"/>
  <c r="GV143" i="2"/>
  <c r="GV147" i="2" s="1"/>
  <c r="K248" i="3" s="1"/>
  <c r="K248" i="8" s="1"/>
  <c r="GQ163" i="2"/>
  <c r="GQ54" i="2"/>
  <c r="GR53" i="2" s="1"/>
  <c r="GV138" i="2"/>
  <c r="GW137" i="2" s="1"/>
  <c r="GQ101" i="2"/>
  <c r="GR100" i="2" s="1"/>
  <c r="G257" i="8" l="1"/>
  <c r="L256" i="7"/>
  <c r="S256" i="8" s="1"/>
  <c r="J256" i="7"/>
  <c r="Q256" i="8" s="1"/>
  <c r="I256" i="7"/>
  <c r="P256" i="8" s="1"/>
  <c r="G257" i="7"/>
  <c r="K256" i="7"/>
  <c r="R256" i="8" s="1"/>
  <c r="HC134" i="6"/>
  <c r="HC97" i="6"/>
  <c r="HC50" i="6"/>
  <c r="HD7" i="6"/>
  <c r="HD8" i="6" s="1"/>
  <c r="HC2" i="6"/>
  <c r="HB106" i="6"/>
  <c r="HB110" i="6" s="1"/>
  <c r="GU163" i="6"/>
  <c r="GU101" i="6"/>
  <c r="GV100" i="6" s="1"/>
  <c r="HG1" i="6"/>
  <c r="HB143" i="6"/>
  <c r="HB147" i="6" s="1"/>
  <c r="HB138" i="6"/>
  <c r="HC137" i="6" s="1"/>
  <c r="HB59" i="6"/>
  <c r="HB63" i="6" s="1"/>
  <c r="HB54" i="6"/>
  <c r="HC53" i="6" s="1"/>
  <c r="HB166" i="6"/>
  <c r="M247" i="3"/>
  <c r="M247" i="8" s="1"/>
  <c r="G258" i="3"/>
  <c r="GV63" i="2"/>
  <c r="I248" i="3" s="1"/>
  <c r="I248" i="8" s="1"/>
  <c r="L248" i="3"/>
  <c r="L248" i="8" s="1"/>
  <c r="GY7" i="2"/>
  <c r="GY8" i="2" s="1"/>
  <c r="GY2" i="2" s="1"/>
  <c r="GX134" i="2"/>
  <c r="GX143" i="2" s="1"/>
  <c r="GX147" i="2" s="1"/>
  <c r="K250" i="3" s="1"/>
  <c r="K250" i="8" s="1"/>
  <c r="GX97" i="2"/>
  <c r="GX106" i="2" s="1"/>
  <c r="GX110" i="2" s="1"/>
  <c r="J250" i="3" s="1"/>
  <c r="J250" i="8" s="1"/>
  <c r="GX50" i="2"/>
  <c r="GW166" i="2"/>
  <c r="GW59" i="2"/>
  <c r="GR163" i="2"/>
  <c r="GR54" i="2"/>
  <c r="GS53" i="2" s="1"/>
  <c r="GW138" i="2"/>
  <c r="GX137" i="2" s="1"/>
  <c r="GR101" i="2"/>
  <c r="GS100" i="2" s="1"/>
  <c r="G258" i="8" l="1"/>
  <c r="K257" i="7"/>
  <c r="R257" i="8" s="1"/>
  <c r="J257" i="7"/>
  <c r="Q257" i="8" s="1"/>
  <c r="I257" i="7"/>
  <c r="P257" i="8" s="1"/>
  <c r="G258" i="7"/>
  <c r="M258" i="7" s="1"/>
  <c r="T258" i="8" s="1"/>
  <c r="L257" i="7"/>
  <c r="S257" i="8" s="1"/>
  <c r="M257" i="7"/>
  <c r="T257" i="8" s="1"/>
  <c r="HH1" i="6"/>
  <c r="GV163" i="6"/>
  <c r="GV101" i="6"/>
  <c r="GW100" i="6" s="1"/>
  <c r="HC106" i="6"/>
  <c r="HC110" i="6" s="1"/>
  <c r="HD134" i="6"/>
  <c r="HD97" i="6"/>
  <c r="HD50" i="6"/>
  <c r="HD2" i="6"/>
  <c r="HE7" i="6"/>
  <c r="HE8" i="6" s="1"/>
  <c r="HC59" i="6"/>
  <c r="HC63" i="6" s="1"/>
  <c r="HC54" i="6"/>
  <c r="HD53" i="6" s="1"/>
  <c r="HC166" i="6"/>
  <c r="HC143" i="6"/>
  <c r="HC147" i="6" s="1"/>
  <c r="HC138" i="6"/>
  <c r="HD137" i="6" s="1"/>
  <c r="GW63" i="2"/>
  <c r="I249" i="3" s="1"/>
  <c r="I249" i="8" s="1"/>
  <c r="L249" i="3"/>
  <c r="L249" i="8" s="1"/>
  <c r="G259" i="3"/>
  <c r="M248" i="3"/>
  <c r="M248" i="8" s="1"/>
  <c r="GX59" i="2"/>
  <c r="GX166" i="2"/>
  <c r="GY97" i="2"/>
  <c r="GY106" i="2" s="1"/>
  <c r="GY110" i="2" s="1"/>
  <c r="J251" i="3" s="1"/>
  <c r="J251" i="8" s="1"/>
  <c r="GY134" i="2"/>
  <c r="GY143" i="2" s="1"/>
  <c r="GY147" i="2" s="1"/>
  <c r="K251" i="3" s="1"/>
  <c r="K251" i="8" s="1"/>
  <c r="GY50" i="2"/>
  <c r="GZ7" i="2"/>
  <c r="GZ8" i="2" s="1"/>
  <c r="GZ2" i="2" s="1"/>
  <c r="GS163" i="2"/>
  <c r="GS54" i="2"/>
  <c r="GT53" i="2" s="1"/>
  <c r="GX138" i="2"/>
  <c r="GY137" i="2" s="1"/>
  <c r="GS101" i="2"/>
  <c r="GT100" i="2" s="1"/>
  <c r="G259" i="8" l="1"/>
  <c r="J258" i="7"/>
  <c r="Q258" i="8" s="1"/>
  <c r="K258" i="7"/>
  <c r="R258" i="8" s="1"/>
  <c r="L258" i="7"/>
  <c r="S258" i="8" s="1"/>
  <c r="G259" i="7"/>
  <c r="I258" i="7"/>
  <c r="P258" i="8" s="1"/>
  <c r="HD54" i="6"/>
  <c r="HE53" i="6" s="1"/>
  <c r="HD59" i="6"/>
  <c r="HD63" i="6" s="1"/>
  <c r="HD166" i="6"/>
  <c r="HD106" i="6"/>
  <c r="HD110" i="6" s="1"/>
  <c r="HI1" i="6"/>
  <c r="HE134" i="6"/>
  <c r="HE97" i="6"/>
  <c r="HE50" i="6"/>
  <c r="HF7" i="6"/>
  <c r="HF8" i="6" s="1"/>
  <c r="HE2" i="6"/>
  <c r="HD143" i="6"/>
  <c r="HD147" i="6" s="1"/>
  <c r="HD138" i="6"/>
  <c r="HE137" i="6" s="1"/>
  <c r="GW163" i="6"/>
  <c r="GW101" i="6"/>
  <c r="GX100" i="6" s="1"/>
  <c r="M249" i="3"/>
  <c r="M249" i="8" s="1"/>
  <c r="GX63" i="2"/>
  <c r="I250" i="3" s="1"/>
  <c r="I250" i="8" s="1"/>
  <c r="L250" i="3"/>
  <c r="L250" i="8" s="1"/>
  <c r="G260" i="3"/>
  <c r="HA7" i="2"/>
  <c r="HA8" i="2" s="1"/>
  <c r="HA2" i="2" s="1"/>
  <c r="GZ97" i="2"/>
  <c r="GZ106" i="2" s="1"/>
  <c r="GZ110" i="2" s="1"/>
  <c r="J252" i="3" s="1"/>
  <c r="J252" i="8" s="1"/>
  <c r="GZ134" i="2"/>
  <c r="GZ50" i="2"/>
  <c r="GY166" i="2"/>
  <c r="GY59" i="2"/>
  <c r="GT163" i="2"/>
  <c r="GT54" i="2"/>
  <c r="GU53" i="2" s="1"/>
  <c r="GY138" i="2"/>
  <c r="GZ137" i="2" s="1"/>
  <c r="GT101" i="2"/>
  <c r="GU100" i="2" s="1"/>
  <c r="G260" i="8" l="1"/>
  <c r="G260" i="7"/>
  <c r="I259" i="7"/>
  <c r="P259" i="8" s="1"/>
  <c r="K259" i="7"/>
  <c r="R259" i="8" s="1"/>
  <c r="L259" i="7"/>
  <c r="S259" i="8" s="1"/>
  <c r="J259" i="7"/>
  <c r="Q259" i="8" s="1"/>
  <c r="M259" i="7"/>
  <c r="T259" i="8" s="1"/>
  <c r="M260" i="7"/>
  <c r="T260" i="8" s="1"/>
  <c r="HE143" i="6"/>
  <c r="HE147" i="6" s="1"/>
  <c r="HE138" i="6"/>
  <c r="HF137" i="6" s="1"/>
  <c r="HJ1" i="6"/>
  <c r="GX101" i="6"/>
  <c r="GY100" i="6" s="1"/>
  <c r="GX163" i="6"/>
  <c r="HE106" i="6"/>
  <c r="HE110" i="6" s="1"/>
  <c r="HF134" i="6"/>
  <c r="HF50" i="6"/>
  <c r="HF2" i="6"/>
  <c r="HF97" i="6"/>
  <c r="HG7" i="6"/>
  <c r="HG8" i="6" s="1"/>
  <c r="HE54" i="6"/>
  <c r="HF53" i="6" s="1"/>
  <c r="HE59" i="6"/>
  <c r="HE63" i="6" s="1"/>
  <c r="HE166" i="6"/>
  <c r="M250" i="3"/>
  <c r="M250" i="8" s="1"/>
  <c r="G261" i="3"/>
  <c r="GY63" i="2"/>
  <c r="I251" i="3" s="1"/>
  <c r="I251" i="8" s="1"/>
  <c r="L251" i="3"/>
  <c r="L251" i="8" s="1"/>
  <c r="GZ166" i="2"/>
  <c r="GZ59" i="2"/>
  <c r="GZ143" i="2"/>
  <c r="GZ147" i="2" s="1"/>
  <c r="K252" i="3" s="1"/>
  <c r="K252" i="8" s="1"/>
  <c r="HA50" i="2"/>
  <c r="HA134" i="2"/>
  <c r="HA97" i="2"/>
  <c r="HB7" i="2"/>
  <c r="HB8" i="2" s="1"/>
  <c r="HB2" i="2" s="1"/>
  <c r="GU163" i="2"/>
  <c r="GU54" i="2"/>
  <c r="GV53" i="2" s="1"/>
  <c r="GZ138" i="2"/>
  <c r="HA137" i="2" s="1"/>
  <c r="GU101" i="2"/>
  <c r="GV100" i="2" s="1"/>
  <c r="G261" i="8" l="1"/>
  <c r="L260" i="7"/>
  <c r="S260" i="8" s="1"/>
  <c r="K260" i="7"/>
  <c r="R260" i="8" s="1"/>
  <c r="I260" i="7"/>
  <c r="P260" i="8" s="1"/>
  <c r="G261" i="7"/>
  <c r="J260" i="7"/>
  <c r="Q260" i="8" s="1"/>
  <c r="HF143" i="6"/>
  <c r="HF147" i="6" s="1"/>
  <c r="HF138" i="6"/>
  <c r="HG137" i="6" s="1"/>
  <c r="HF106" i="6"/>
  <c r="HF110" i="6" s="1"/>
  <c r="HG97" i="6"/>
  <c r="HH7" i="6"/>
  <c r="HH8" i="6" s="1"/>
  <c r="HG134" i="6"/>
  <c r="HG50" i="6"/>
  <c r="HG2" i="6"/>
  <c r="GY163" i="6"/>
  <c r="GY101" i="6"/>
  <c r="GZ100" i="6" s="1"/>
  <c r="HF59" i="6"/>
  <c r="HF63" i="6" s="1"/>
  <c r="HF54" i="6"/>
  <c r="HG53" i="6" s="1"/>
  <c r="HF166" i="6"/>
  <c r="HK1" i="6"/>
  <c r="GZ63" i="2"/>
  <c r="I252" i="3" s="1"/>
  <c r="I252" i="8" s="1"/>
  <c r="L252" i="3"/>
  <c r="L252" i="8" s="1"/>
  <c r="G262" i="3"/>
  <c r="M251" i="3"/>
  <c r="M251" i="8" s="1"/>
  <c r="HC7" i="2"/>
  <c r="HC8" i="2" s="1"/>
  <c r="HC2" i="2" s="1"/>
  <c r="HB97" i="2"/>
  <c r="HB50" i="2"/>
  <c r="HB134" i="2"/>
  <c r="HA106" i="2"/>
  <c r="HA110" i="2" s="1"/>
  <c r="J253" i="3" s="1"/>
  <c r="J253" i="8" s="1"/>
  <c r="HA143" i="2"/>
  <c r="HA147" i="2" s="1"/>
  <c r="K253" i="3" s="1"/>
  <c r="K253" i="8" s="1"/>
  <c r="HA166" i="2"/>
  <c r="HA59" i="2"/>
  <c r="GV163" i="2"/>
  <c r="GV54" i="2"/>
  <c r="GW53" i="2" s="1"/>
  <c r="HA138" i="2"/>
  <c r="HB137" i="2" s="1"/>
  <c r="GV101" i="2"/>
  <c r="GW100" i="2" s="1"/>
  <c r="G262" i="8" l="1"/>
  <c r="K261" i="7"/>
  <c r="R261" i="8" s="1"/>
  <c r="L261" i="7"/>
  <c r="S261" i="8" s="1"/>
  <c r="J261" i="7"/>
  <c r="Q261" i="8" s="1"/>
  <c r="G262" i="7"/>
  <c r="I261" i="7"/>
  <c r="P261" i="8" s="1"/>
  <c r="M261" i="7"/>
  <c r="T261" i="8" s="1"/>
  <c r="HH134" i="6"/>
  <c r="HH50" i="6"/>
  <c r="HH2" i="6"/>
  <c r="HH97" i="6"/>
  <c r="HI7" i="6"/>
  <c r="HI8" i="6" s="1"/>
  <c r="HG106" i="6"/>
  <c r="HG110" i="6" s="1"/>
  <c r="HG59" i="6"/>
  <c r="HG54" i="6"/>
  <c r="HH53" i="6" s="1"/>
  <c r="HG63" i="6"/>
  <c r="HG166" i="6"/>
  <c r="HL1" i="6"/>
  <c r="GZ163" i="6"/>
  <c r="GZ101" i="6"/>
  <c r="HA100" i="6" s="1"/>
  <c r="HG143" i="6"/>
  <c r="HG147" i="6"/>
  <c r="HG138" i="6"/>
  <c r="HH137" i="6" s="1"/>
  <c r="M252" i="3"/>
  <c r="M252" i="8" s="1"/>
  <c r="G263" i="3"/>
  <c r="HA63" i="2"/>
  <c r="I253" i="3" s="1"/>
  <c r="I253" i="8" s="1"/>
  <c r="L253" i="3"/>
  <c r="L253" i="8" s="1"/>
  <c r="HB143" i="2"/>
  <c r="HB147" i="2" s="1"/>
  <c r="K254" i="3" s="1"/>
  <c r="K254" i="8" s="1"/>
  <c r="HB166" i="2"/>
  <c r="HB59" i="2"/>
  <c r="HB106" i="2"/>
  <c r="HB110" i="2" s="1"/>
  <c r="J254" i="3" s="1"/>
  <c r="J254" i="8" s="1"/>
  <c r="HD7" i="2"/>
  <c r="HD8" i="2" s="1"/>
  <c r="HD2" i="2" s="1"/>
  <c r="HC50" i="2"/>
  <c r="HC134" i="2"/>
  <c r="HC143" i="2" s="1"/>
  <c r="HC147" i="2" s="1"/>
  <c r="K255" i="3" s="1"/>
  <c r="K255" i="8" s="1"/>
  <c r="HC97" i="2"/>
  <c r="HC106" i="2" s="1"/>
  <c r="HC110" i="2" s="1"/>
  <c r="J255" i="3" s="1"/>
  <c r="J255" i="8" s="1"/>
  <c r="GW163" i="2"/>
  <c r="GW54" i="2"/>
  <c r="GX53" i="2" s="1"/>
  <c r="HB138" i="2"/>
  <c r="HC137" i="2" s="1"/>
  <c r="GW101" i="2"/>
  <c r="GX100" i="2" s="1"/>
  <c r="G263" i="8" l="1"/>
  <c r="J262" i="7"/>
  <c r="Q262" i="8" s="1"/>
  <c r="L262" i="7"/>
  <c r="S262" i="8" s="1"/>
  <c r="G263" i="7"/>
  <c r="M263" i="7" s="1"/>
  <c r="T263" i="8" s="1"/>
  <c r="K262" i="7"/>
  <c r="R262" i="8" s="1"/>
  <c r="I262" i="7"/>
  <c r="P262" i="8" s="1"/>
  <c r="M262" i="7"/>
  <c r="T262" i="8" s="1"/>
  <c r="HM1" i="6"/>
  <c r="HH59" i="6"/>
  <c r="HH63" i="6" s="1"/>
  <c r="HH54" i="6"/>
  <c r="HI53" i="6" s="1"/>
  <c r="HH166" i="6"/>
  <c r="HH106" i="6"/>
  <c r="HH110" i="6" s="1"/>
  <c r="HA163" i="6"/>
  <c r="HA101" i="6"/>
  <c r="HB100" i="6" s="1"/>
  <c r="HI134" i="6"/>
  <c r="HI97" i="6"/>
  <c r="HI50" i="6"/>
  <c r="HJ7" i="6"/>
  <c r="HJ8" i="6" s="1"/>
  <c r="HI2" i="6"/>
  <c r="HH143" i="6"/>
  <c r="HH147" i="6" s="1"/>
  <c r="HH138" i="6"/>
  <c r="HI137" i="6" s="1"/>
  <c r="HB63" i="2"/>
  <c r="I254" i="3" s="1"/>
  <c r="I254" i="8" s="1"/>
  <c r="L254" i="3"/>
  <c r="L254" i="8" s="1"/>
  <c r="G264" i="3"/>
  <c r="M253" i="3"/>
  <c r="M253" i="8" s="1"/>
  <c r="HC166" i="2"/>
  <c r="HC59" i="2"/>
  <c r="HD50" i="2"/>
  <c r="HD97" i="2"/>
  <c r="HD106" i="2" s="1"/>
  <c r="HD110" i="2" s="1"/>
  <c r="J256" i="3" s="1"/>
  <c r="J256" i="8" s="1"/>
  <c r="HE7" i="2"/>
  <c r="HE8" i="2" s="1"/>
  <c r="HE2" i="2" s="1"/>
  <c r="HD134" i="2"/>
  <c r="HD143" i="2" s="1"/>
  <c r="HD147" i="2" s="1"/>
  <c r="K256" i="3" s="1"/>
  <c r="K256" i="8" s="1"/>
  <c r="GX163" i="2"/>
  <c r="GX54" i="2"/>
  <c r="GY53" i="2" s="1"/>
  <c r="HC138" i="2"/>
  <c r="HD137" i="2" s="1"/>
  <c r="GX101" i="2"/>
  <c r="GY100" i="2" s="1"/>
  <c r="G264" i="8" l="1"/>
  <c r="G264" i="7"/>
  <c r="I263" i="7"/>
  <c r="P263" i="8" s="1"/>
  <c r="L263" i="7"/>
  <c r="S263" i="8" s="1"/>
  <c r="K263" i="7"/>
  <c r="R263" i="8" s="1"/>
  <c r="J263" i="7"/>
  <c r="Q263" i="8" s="1"/>
  <c r="M264" i="7"/>
  <c r="T264" i="8" s="1"/>
  <c r="HI59" i="6"/>
  <c r="HI63" i="6" s="1"/>
  <c r="HI54" i="6"/>
  <c r="HJ53" i="6" s="1"/>
  <c r="HI166" i="6"/>
  <c r="HJ97" i="6"/>
  <c r="HJ50" i="6"/>
  <c r="HJ134" i="6"/>
  <c r="HK7" i="6"/>
  <c r="HK8" i="6" s="1"/>
  <c r="HJ2" i="6"/>
  <c r="HB101" i="6"/>
  <c r="HC100" i="6" s="1"/>
  <c r="HB163" i="6"/>
  <c r="HI106" i="6"/>
  <c r="HI110" i="6" s="1"/>
  <c r="HN1" i="6"/>
  <c r="HI138" i="6"/>
  <c r="HJ137" i="6" s="1"/>
  <c r="HI143" i="6"/>
  <c r="HI147" i="6" s="1"/>
  <c r="M254" i="3"/>
  <c r="M254" i="8" s="1"/>
  <c r="HC63" i="2"/>
  <c r="I255" i="3" s="1"/>
  <c r="I255" i="8" s="1"/>
  <c r="L255" i="3"/>
  <c r="L255" i="8" s="1"/>
  <c r="G265" i="3"/>
  <c r="HD166" i="2"/>
  <c r="HD59" i="2"/>
  <c r="HE50" i="2"/>
  <c r="HF7" i="2"/>
  <c r="HF8" i="2" s="1"/>
  <c r="HF2" i="2" s="1"/>
  <c r="HE134" i="2"/>
  <c r="HE143" i="2" s="1"/>
  <c r="HE147" i="2" s="1"/>
  <c r="K257" i="3" s="1"/>
  <c r="K257" i="8" s="1"/>
  <c r="HE97" i="2"/>
  <c r="HE106" i="2" s="1"/>
  <c r="HE110" i="2" s="1"/>
  <c r="J257" i="3" s="1"/>
  <c r="J257" i="8" s="1"/>
  <c r="GY163" i="2"/>
  <c r="GY54" i="2"/>
  <c r="GZ53" i="2" s="1"/>
  <c r="HD138" i="2"/>
  <c r="HE137" i="2" s="1"/>
  <c r="GY101" i="2"/>
  <c r="GZ100" i="2" s="1"/>
  <c r="G265" i="8" l="1"/>
  <c r="L264" i="7"/>
  <c r="S264" i="8" s="1"/>
  <c r="G265" i="7"/>
  <c r="J264" i="7"/>
  <c r="Q264" i="8" s="1"/>
  <c r="K264" i="7"/>
  <c r="R264" i="8" s="1"/>
  <c r="I264" i="7"/>
  <c r="P264" i="8" s="1"/>
  <c r="M265" i="7"/>
  <c r="T265" i="8" s="1"/>
  <c r="HJ143" i="6"/>
  <c r="HJ147" i="6" s="1"/>
  <c r="HJ138" i="6"/>
  <c r="HK137" i="6" s="1"/>
  <c r="HC163" i="6"/>
  <c r="HC101" i="6"/>
  <c r="HD100" i="6" s="1"/>
  <c r="HJ59" i="6"/>
  <c r="HJ63" i="6" s="1"/>
  <c r="HJ54" i="6"/>
  <c r="HK53" i="6" s="1"/>
  <c r="HJ166" i="6"/>
  <c r="HK134" i="6"/>
  <c r="HK97" i="6"/>
  <c r="HL7" i="6"/>
  <c r="HL8" i="6" s="1"/>
  <c r="HK2" i="6"/>
  <c r="HK50" i="6"/>
  <c r="HO1" i="6"/>
  <c r="HJ106" i="6"/>
  <c r="HJ110" i="6" s="1"/>
  <c r="M255" i="3"/>
  <c r="M255" i="8" s="1"/>
  <c r="HD63" i="2"/>
  <c r="I256" i="3" s="1"/>
  <c r="I256" i="8" s="1"/>
  <c r="L256" i="3"/>
  <c r="L256" i="8" s="1"/>
  <c r="G266" i="3"/>
  <c r="HF97" i="2"/>
  <c r="HF134" i="2"/>
  <c r="HF143" i="2" s="1"/>
  <c r="HF147" i="2" s="1"/>
  <c r="K258" i="3" s="1"/>
  <c r="K258" i="8" s="1"/>
  <c r="HG7" i="2"/>
  <c r="HG8" i="2" s="1"/>
  <c r="HG2" i="2" s="1"/>
  <c r="HF50" i="2"/>
  <c r="HE59" i="2"/>
  <c r="HE166" i="2"/>
  <c r="GZ163" i="2"/>
  <c r="GZ54" i="2"/>
  <c r="HA53" i="2" s="1"/>
  <c r="HE138" i="2"/>
  <c r="HF137" i="2" s="1"/>
  <c r="GZ101" i="2"/>
  <c r="HA100" i="2" s="1"/>
  <c r="G266" i="8" l="1"/>
  <c r="K265" i="7"/>
  <c r="R265" i="8" s="1"/>
  <c r="G266" i="7"/>
  <c r="L265" i="7"/>
  <c r="S265" i="8" s="1"/>
  <c r="J265" i="7"/>
  <c r="Q265" i="8" s="1"/>
  <c r="I265" i="7"/>
  <c r="P265" i="8" s="1"/>
  <c r="M266" i="7"/>
  <c r="T266" i="8" s="1"/>
  <c r="HK106" i="6"/>
  <c r="HK110" i="6" s="1"/>
  <c r="HL134" i="6"/>
  <c r="HL97" i="6"/>
  <c r="HL2" i="6"/>
  <c r="HL50" i="6"/>
  <c r="HM7" i="6"/>
  <c r="HM8" i="6" s="1"/>
  <c r="HK59" i="6"/>
  <c r="HK63" i="6" s="1"/>
  <c r="HK54" i="6"/>
  <c r="HL53" i="6" s="1"/>
  <c r="HK166" i="6"/>
  <c r="HK143" i="6"/>
  <c r="HK147" i="6" s="1"/>
  <c r="HK138" i="6"/>
  <c r="HL137" i="6" s="1"/>
  <c r="HP1" i="6"/>
  <c r="HD163" i="6"/>
  <c r="HD101" i="6"/>
  <c r="HE100" i="6" s="1"/>
  <c r="M256" i="3"/>
  <c r="M256" i="8" s="1"/>
  <c r="HE63" i="2"/>
  <c r="I257" i="3" s="1"/>
  <c r="I257" i="8" s="1"/>
  <c r="L257" i="3"/>
  <c r="L257" i="8" s="1"/>
  <c r="G267" i="3"/>
  <c r="HF166" i="2"/>
  <c r="HF59" i="2"/>
  <c r="HG97" i="2"/>
  <c r="HG106" i="2" s="1"/>
  <c r="HG110" i="2" s="1"/>
  <c r="J259" i="3" s="1"/>
  <c r="J259" i="8" s="1"/>
  <c r="HH7" i="2"/>
  <c r="HH8" i="2" s="1"/>
  <c r="HH2" i="2" s="1"/>
  <c r="HG50" i="2"/>
  <c r="HG134" i="2"/>
  <c r="HG143" i="2" s="1"/>
  <c r="HG147" i="2" s="1"/>
  <c r="K259" i="3" s="1"/>
  <c r="K259" i="8" s="1"/>
  <c r="HF106" i="2"/>
  <c r="HF110" i="2" s="1"/>
  <c r="J258" i="3" s="1"/>
  <c r="J258" i="8" s="1"/>
  <c r="HA163" i="2"/>
  <c r="HA54" i="2"/>
  <c r="HB53" i="2" s="1"/>
  <c r="HF138" i="2"/>
  <c r="HG137" i="2" s="1"/>
  <c r="HA101" i="2"/>
  <c r="HB100" i="2" s="1"/>
  <c r="G267" i="8" l="1"/>
  <c r="J266" i="7"/>
  <c r="Q266" i="8" s="1"/>
  <c r="G267" i="7"/>
  <c r="L266" i="7"/>
  <c r="S266" i="8" s="1"/>
  <c r="K266" i="7"/>
  <c r="R266" i="8" s="1"/>
  <c r="I266" i="7"/>
  <c r="P266" i="8" s="1"/>
  <c r="M267" i="7"/>
  <c r="T267" i="8" s="1"/>
  <c r="HQ1" i="6"/>
  <c r="HE163" i="6"/>
  <c r="HE101" i="6"/>
  <c r="HF100" i="6" s="1"/>
  <c r="HM134" i="6"/>
  <c r="HM97" i="6"/>
  <c r="HM50" i="6"/>
  <c r="HN7" i="6"/>
  <c r="HN8" i="6" s="1"/>
  <c r="HM2" i="6"/>
  <c r="HL143" i="6"/>
  <c r="HL147" i="6" s="1"/>
  <c r="HL138" i="6"/>
  <c r="HM137" i="6" s="1"/>
  <c r="HL54" i="6"/>
  <c r="HM53" i="6" s="1"/>
  <c r="HL59" i="6"/>
  <c r="HL63" i="6" s="1"/>
  <c r="HL166" i="6"/>
  <c r="HL106" i="6"/>
  <c r="HL110" i="6" s="1"/>
  <c r="G268" i="3"/>
  <c r="M257" i="3"/>
  <c r="M257" i="8" s="1"/>
  <c r="HF63" i="2"/>
  <c r="I258" i="3" s="1"/>
  <c r="I258" i="8" s="1"/>
  <c r="L258" i="3"/>
  <c r="L258" i="8" s="1"/>
  <c r="HI7" i="2"/>
  <c r="HI8" i="2" s="1"/>
  <c r="HI2" i="2" s="1"/>
  <c r="HH50" i="2"/>
  <c r="HH97" i="2"/>
  <c r="HH106" i="2" s="1"/>
  <c r="HH110" i="2" s="1"/>
  <c r="J260" i="3" s="1"/>
  <c r="J260" i="8" s="1"/>
  <c r="HH134" i="2"/>
  <c r="HH143" i="2" s="1"/>
  <c r="HH147" i="2" s="1"/>
  <c r="K260" i="3" s="1"/>
  <c r="K260" i="8" s="1"/>
  <c r="HG59" i="2"/>
  <c r="HG166" i="2"/>
  <c r="HB163" i="2"/>
  <c r="HB54" i="2"/>
  <c r="HC53" i="2" s="1"/>
  <c r="HG138" i="2"/>
  <c r="HH137" i="2" s="1"/>
  <c r="HB101" i="2"/>
  <c r="HC100" i="2" s="1"/>
  <c r="G268" i="8" l="1"/>
  <c r="G268" i="7"/>
  <c r="I267" i="7"/>
  <c r="P267" i="8" s="1"/>
  <c r="J267" i="7"/>
  <c r="Q267" i="8" s="1"/>
  <c r="K267" i="7"/>
  <c r="R267" i="8" s="1"/>
  <c r="L267" i="7"/>
  <c r="S267" i="8" s="1"/>
  <c r="M268" i="7"/>
  <c r="T268" i="8" s="1"/>
  <c r="HM54" i="6"/>
  <c r="HN53" i="6" s="1"/>
  <c r="HM59" i="6"/>
  <c r="HM63" i="6" s="1"/>
  <c r="HM166" i="6"/>
  <c r="HM106" i="6"/>
  <c r="HM110" i="6" s="1"/>
  <c r="HR1" i="6"/>
  <c r="HM143" i="6"/>
  <c r="HM147" i="6" s="1"/>
  <c r="HM138" i="6"/>
  <c r="HN137" i="6" s="1"/>
  <c r="HN134" i="6"/>
  <c r="HN50" i="6"/>
  <c r="HN97" i="6"/>
  <c r="HO7" i="6"/>
  <c r="HO8" i="6" s="1"/>
  <c r="HN2" i="6"/>
  <c r="HF101" i="6"/>
  <c r="HG100" i="6" s="1"/>
  <c r="HF163" i="6"/>
  <c r="HG63" i="2"/>
  <c r="I259" i="3" s="1"/>
  <c r="I259" i="8" s="1"/>
  <c r="L259" i="3"/>
  <c r="L259" i="8" s="1"/>
  <c r="G269" i="3"/>
  <c r="M258" i="3"/>
  <c r="M258" i="8" s="1"/>
  <c r="HH59" i="2"/>
  <c r="HH166" i="2"/>
  <c r="HI50" i="2"/>
  <c r="HJ7" i="2"/>
  <c r="HJ8" i="2" s="1"/>
  <c r="HJ2" i="2" s="1"/>
  <c r="HI134" i="2"/>
  <c r="HI143" i="2" s="1"/>
  <c r="HI147" i="2" s="1"/>
  <c r="K261" i="3" s="1"/>
  <c r="K261" i="8" s="1"/>
  <c r="HI97" i="2"/>
  <c r="HI106" i="2" s="1"/>
  <c r="HI110" i="2" s="1"/>
  <c r="J261" i="3" s="1"/>
  <c r="J261" i="8" s="1"/>
  <c r="HC163" i="2"/>
  <c r="HC54" i="2"/>
  <c r="HD53" i="2" s="1"/>
  <c r="HH138" i="2"/>
  <c r="HI137" i="2" s="1"/>
  <c r="HC101" i="2"/>
  <c r="HD100" i="2" s="1"/>
  <c r="G269" i="8" l="1"/>
  <c r="L268" i="7"/>
  <c r="S268" i="8" s="1"/>
  <c r="I268" i="7"/>
  <c r="P268" i="8" s="1"/>
  <c r="K268" i="7"/>
  <c r="R268" i="8" s="1"/>
  <c r="G269" i="7"/>
  <c r="J268" i="7"/>
  <c r="Q268" i="8" s="1"/>
  <c r="HN106" i="6"/>
  <c r="HN110" i="6" s="1"/>
  <c r="HN59" i="6"/>
  <c r="HN63" i="6" s="1"/>
  <c r="HN54" i="6"/>
  <c r="HO53" i="6" s="1"/>
  <c r="HN166" i="6"/>
  <c r="HN143" i="6"/>
  <c r="HN147" i="6" s="1"/>
  <c r="HN138" i="6"/>
  <c r="HO137" i="6" s="1"/>
  <c r="HS1" i="6"/>
  <c r="HG163" i="6"/>
  <c r="HG101" i="6"/>
  <c r="HH100" i="6" s="1"/>
  <c r="HO97" i="6"/>
  <c r="HO134" i="6"/>
  <c r="HO50" i="6"/>
  <c r="HP7" i="6"/>
  <c r="HP8" i="6" s="1"/>
  <c r="HO2" i="6"/>
  <c r="G270" i="3"/>
  <c r="M259" i="3"/>
  <c r="M259" i="8" s="1"/>
  <c r="HH63" i="2"/>
  <c r="I260" i="3" s="1"/>
  <c r="I260" i="8" s="1"/>
  <c r="L260" i="3"/>
  <c r="L260" i="8" s="1"/>
  <c r="HJ134" i="2"/>
  <c r="HJ143" i="2" s="1"/>
  <c r="HJ147" i="2" s="1"/>
  <c r="K262" i="3" s="1"/>
  <c r="K262" i="8" s="1"/>
  <c r="HJ97" i="2"/>
  <c r="HK7" i="2"/>
  <c r="HK8" i="2" s="1"/>
  <c r="HK2" i="2" s="1"/>
  <c r="HJ50" i="2"/>
  <c r="HI166" i="2"/>
  <c r="HI59" i="2"/>
  <c r="HD163" i="2"/>
  <c r="HD54" i="2"/>
  <c r="HE53" i="2" s="1"/>
  <c r="HI138" i="2"/>
  <c r="HJ137" i="2" s="1"/>
  <c r="HD101" i="2"/>
  <c r="HE100" i="2" s="1"/>
  <c r="G270" i="8" l="1"/>
  <c r="K269" i="7"/>
  <c r="R269" i="8" s="1"/>
  <c r="I269" i="7"/>
  <c r="P269" i="8" s="1"/>
  <c r="G270" i="7"/>
  <c r="M270" i="7" s="1"/>
  <c r="T270" i="8" s="1"/>
  <c r="J269" i="7"/>
  <c r="Q269" i="8" s="1"/>
  <c r="L269" i="7"/>
  <c r="S269" i="8" s="1"/>
  <c r="M269" i="7"/>
  <c r="T269" i="8" s="1"/>
  <c r="HT1" i="6"/>
  <c r="HP134" i="6"/>
  <c r="HP97" i="6"/>
  <c r="HP2" i="6"/>
  <c r="HP50" i="6"/>
  <c r="HQ7" i="6"/>
  <c r="HQ8" i="6" s="1"/>
  <c r="HO59" i="6"/>
  <c r="HO63" i="6" s="1"/>
  <c r="HO54" i="6"/>
  <c r="HP53" i="6" s="1"/>
  <c r="HO166" i="6"/>
  <c r="HO106" i="6"/>
  <c r="HO110" i="6" s="1"/>
  <c r="HH101" i="6"/>
  <c r="HI100" i="6" s="1"/>
  <c r="HH163" i="6"/>
  <c r="HO143" i="6"/>
  <c r="HO147" i="6" s="1"/>
  <c r="HO138" i="6"/>
  <c r="HP137" i="6" s="1"/>
  <c r="G271" i="3"/>
  <c r="HI63" i="2"/>
  <c r="I261" i="3" s="1"/>
  <c r="I261" i="8" s="1"/>
  <c r="L261" i="3"/>
  <c r="L261" i="8" s="1"/>
  <c r="M260" i="3"/>
  <c r="M260" i="8" s="1"/>
  <c r="HK50" i="2"/>
  <c r="HL7" i="2"/>
  <c r="HL8" i="2" s="1"/>
  <c r="HL2" i="2" s="1"/>
  <c r="HK134" i="2"/>
  <c r="HK143" i="2" s="1"/>
  <c r="HK147" i="2" s="1"/>
  <c r="K263" i="3" s="1"/>
  <c r="K263" i="8" s="1"/>
  <c r="HK97" i="2"/>
  <c r="HK106" i="2" s="1"/>
  <c r="HK110" i="2" s="1"/>
  <c r="J263" i="3" s="1"/>
  <c r="J263" i="8" s="1"/>
  <c r="HJ106" i="2"/>
  <c r="HJ110" i="2" s="1"/>
  <c r="J262" i="3" s="1"/>
  <c r="J262" i="8" s="1"/>
  <c r="HJ166" i="2"/>
  <c r="HJ59" i="2"/>
  <c r="HE163" i="2"/>
  <c r="HE54" i="2"/>
  <c r="HF53" i="2" s="1"/>
  <c r="HJ138" i="2"/>
  <c r="HK137" i="2" s="1"/>
  <c r="HE101" i="2"/>
  <c r="HF100" i="2" s="1"/>
  <c r="G271" i="8" l="1"/>
  <c r="J270" i="7"/>
  <c r="Q270" i="8" s="1"/>
  <c r="I270" i="7"/>
  <c r="P270" i="8" s="1"/>
  <c r="G271" i="7"/>
  <c r="M271" i="7" s="1"/>
  <c r="T271" i="8" s="1"/>
  <c r="L270" i="7"/>
  <c r="S270" i="8" s="1"/>
  <c r="K270" i="7"/>
  <c r="R270" i="8" s="1"/>
  <c r="HI101" i="6"/>
  <c r="HJ100" i="6" s="1"/>
  <c r="HI163" i="6"/>
  <c r="HP106" i="6"/>
  <c r="HP110" i="6" s="1"/>
  <c r="HQ134" i="6"/>
  <c r="HQ97" i="6"/>
  <c r="HQ50" i="6"/>
  <c r="HQ2" i="6"/>
  <c r="HR7" i="6"/>
  <c r="HR8" i="6" s="1"/>
  <c r="HP143" i="6"/>
  <c r="HP147" i="6" s="1"/>
  <c r="HP138" i="6"/>
  <c r="HQ137" i="6" s="1"/>
  <c r="HP59" i="6"/>
  <c r="HP63" i="6" s="1"/>
  <c r="HP54" i="6"/>
  <c r="HQ53" i="6" s="1"/>
  <c r="HP166" i="6"/>
  <c r="HU1" i="6"/>
  <c r="M261" i="3"/>
  <c r="M261" i="8" s="1"/>
  <c r="HJ63" i="2"/>
  <c r="I262" i="3" s="1"/>
  <c r="I262" i="8" s="1"/>
  <c r="L262" i="3"/>
  <c r="L262" i="8" s="1"/>
  <c r="G272" i="3"/>
  <c r="HM7" i="2"/>
  <c r="HM8" i="2" s="1"/>
  <c r="HM2" i="2" s="1"/>
  <c r="HL50" i="2"/>
  <c r="HL97" i="2"/>
  <c r="HL106" i="2" s="1"/>
  <c r="HL110" i="2" s="1"/>
  <c r="J264" i="3" s="1"/>
  <c r="J264" i="8" s="1"/>
  <c r="HL134" i="2"/>
  <c r="HK166" i="2"/>
  <c r="HK59" i="2"/>
  <c r="HF163" i="2"/>
  <c r="HF54" i="2"/>
  <c r="HG53" i="2" s="1"/>
  <c r="HK138" i="2"/>
  <c r="HL137" i="2" s="1"/>
  <c r="HF101" i="2"/>
  <c r="HG100" i="2" s="1"/>
  <c r="G272" i="8" l="1"/>
  <c r="G272" i="7"/>
  <c r="M272" i="7" s="1"/>
  <c r="T272" i="8" s="1"/>
  <c r="I271" i="7"/>
  <c r="P271" i="8" s="1"/>
  <c r="J271" i="7"/>
  <c r="Q271" i="8" s="1"/>
  <c r="K271" i="7"/>
  <c r="R271" i="8" s="1"/>
  <c r="L271" i="7"/>
  <c r="S271" i="8" s="1"/>
  <c r="HQ59" i="6"/>
  <c r="HQ63" i="6" s="1"/>
  <c r="HQ54" i="6"/>
  <c r="HR53" i="6" s="1"/>
  <c r="HQ166" i="6"/>
  <c r="HV1" i="6"/>
  <c r="HQ106" i="6"/>
  <c r="HQ110" i="6" s="1"/>
  <c r="HR134" i="6"/>
  <c r="HR50" i="6"/>
  <c r="HR97" i="6"/>
  <c r="HS7" i="6"/>
  <c r="HS8" i="6" s="1"/>
  <c r="HR2" i="6"/>
  <c r="HQ143" i="6"/>
  <c r="HQ147" i="6" s="1"/>
  <c r="HQ138" i="6"/>
  <c r="HR137" i="6" s="1"/>
  <c r="HJ101" i="6"/>
  <c r="HK100" i="6" s="1"/>
  <c r="HJ163" i="6"/>
  <c r="M262" i="3"/>
  <c r="M262" i="8" s="1"/>
  <c r="HK63" i="2"/>
  <c r="I263" i="3" s="1"/>
  <c r="I263" i="8" s="1"/>
  <c r="L263" i="3"/>
  <c r="L263" i="8" s="1"/>
  <c r="G273" i="3"/>
  <c r="HL143" i="2"/>
  <c r="HL147" i="2" s="1"/>
  <c r="K264" i="3" s="1"/>
  <c r="K264" i="8" s="1"/>
  <c r="HL166" i="2"/>
  <c r="HL59" i="2"/>
  <c r="HM50" i="2"/>
  <c r="HM97" i="2"/>
  <c r="HM106" i="2" s="1"/>
  <c r="HM110" i="2" s="1"/>
  <c r="J265" i="3" s="1"/>
  <c r="J265" i="8" s="1"/>
  <c r="HN7" i="2"/>
  <c r="HN8" i="2" s="1"/>
  <c r="HN2" i="2" s="1"/>
  <c r="HM134" i="2"/>
  <c r="HM143" i="2" s="1"/>
  <c r="HM147" i="2" s="1"/>
  <c r="K265" i="3" s="1"/>
  <c r="K265" i="8" s="1"/>
  <c r="HG163" i="2"/>
  <c r="HG54" i="2"/>
  <c r="HH53" i="2" s="1"/>
  <c r="HL138" i="2"/>
  <c r="HM137" i="2" s="1"/>
  <c r="HG101" i="2"/>
  <c r="HH100" i="2" s="1"/>
  <c r="G273" i="8" l="1"/>
  <c r="L272" i="7"/>
  <c r="S272" i="8" s="1"/>
  <c r="J272" i="7"/>
  <c r="Q272" i="8" s="1"/>
  <c r="G273" i="7"/>
  <c r="M273" i="7" s="1"/>
  <c r="T273" i="8" s="1"/>
  <c r="K272" i="7"/>
  <c r="R272" i="8" s="1"/>
  <c r="I272" i="7"/>
  <c r="P272" i="8" s="1"/>
  <c r="HS134" i="6"/>
  <c r="HS97" i="6"/>
  <c r="HS50" i="6"/>
  <c r="HT7" i="6"/>
  <c r="HT8" i="6" s="1"/>
  <c r="HS2" i="6"/>
  <c r="HR59" i="6"/>
  <c r="HR63" i="6" s="1"/>
  <c r="HR54" i="6"/>
  <c r="HS53" i="6" s="1"/>
  <c r="HR166" i="6"/>
  <c r="HK163" i="6"/>
  <c r="HK101" i="6"/>
  <c r="HL100" i="6" s="1"/>
  <c r="HR143" i="6"/>
  <c r="HR147" i="6" s="1"/>
  <c r="HR138" i="6"/>
  <c r="HS137" i="6" s="1"/>
  <c r="HW1" i="6"/>
  <c r="HR106" i="6"/>
  <c r="HR110" i="6" s="1"/>
  <c r="HL63" i="2"/>
  <c r="I264" i="3" s="1"/>
  <c r="I264" i="8" s="1"/>
  <c r="L264" i="3"/>
  <c r="L264" i="8" s="1"/>
  <c r="M263" i="3"/>
  <c r="M263" i="8" s="1"/>
  <c r="G274" i="3"/>
  <c r="HN97" i="2"/>
  <c r="HN106" i="2" s="1"/>
  <c r="HN110" i="2" s="1"/>
  <c r="J266" i="3" s="1"/>
  <c r="J266" i="8" s="1"/>
  <c r="HN50" i="2"/>
  <c r="HO7" i="2"/>
  <c r="HO8" i="2" s="1"/>
  <c r="HO2" i="2" s="1"/>
  <c r="HN134" i="2"/>
  <c r="HN143" i="2" s="1"/>
  <c r="HN147" i="2" s="1"/>
  <c r="K266" i="3" s="1"/>
  <c r="K266" i="8" s="1"/>
  <c r="HM166" i="2"/>
  <c r="HM59" i="2"/>
  <c r="HH163" i="2"/>
  <c r="HH54" i="2"/>
  <c r="HI53" i="2" s="1"/>
  <c r="HM138" i="2"/>
  <c r="HN137" i="2" s="1"/>
  <c r="HH101" i="2"/>
  <c r="HI100" i="2" s="1"/>
  <c r="G274" i="8" l="1"/>
  <c r="K273" i="7"/>
  <c r="R273" i="8" s="1"/>
  <c r="J273" i="7"/>
  <c r="Q273" i="8" s="1"/>
  <c r="I273" i="7"/>
  <c r="P273" i="8" s="1"/>
  <c r="G274" i="7"/>
  <c r="M274" i="7" s="1"/>
  <c r="T274" i="8" s="1"/>
  <c r="L273" i="7"/>
  <c r="S273" i="8" s="1"/>
  <c r="HL163" i="6"/>
  <c r="HL101" i="6"/>
  <c r="HM100" i="6" s="1"/>
  <c r="HS59" i="6"/>
  <c r="HS63" i="6" s="1"/>
  <c r="HS54" i="6"/>
  <c r="HT53" i="6" s="1"/>
  <c r="HS166" i="6"/>
  <c r="HS106" i="6"/>
  <c r="HS110" i="6" s="1"/>
  <c r="HS143" i="6"/>
  <c r="HS147" i="6" s="1"/>
  <c r="HS138" i="6"/>
  <c r="HT137" i="6" s="1"/>
  <c r="HX1" i="6"/>
  <c r="HT134" i="6"/>
  <c r="HT97" i="6"/>
  <c r="HT50" i="6"/>
  <c r="HT2" i="6"/>
  <c r="HU7" i="6"/>
  <c r="HU8" i="6" s="1"/>
  <c r="HM63" i="2"/>
  <c r="I265" i="3" s="1"/>
  <c r="I265" i="8" s="1"/>
  <c r="L265" i="3"/>
  <c r="L265" i="8" s="1"/>
  <c r="M264" i="3"/>
  <c r="M264" i="8" s="1"/>
  <c r="G275" i="3"/>
  <c r="HO50" i="2"/>
  <c r="HO134" i="2"/>
  <c r="HO143" i="2" s="1"/>
  <c r="HO147" i="2" s="1"/>
  <c r="K267" i="3" s="1"/>
  <c r="K267" i="8" s="1"/>
  <c r="HO97" i="2"/>
  <c r="HO106" i="2" s="1"/>
  <c r="HO110" i="2" s="1"/>
  <c r="J267" i="3" s="1"/>
  <c r="J267" i="8" s="1"/>
  <c r="HP7" i="2"/>
  <c r="HP8" i="2" s="1"/>
  <c r="HP2" i="2" s="1"/>
  <c r="HN166" i="2"/>
  <c r="HN59" i="2"/>
  <c r="HI163" i="2"/>
  <c r="HI54" i="2"/>
  <c r="HJ53" i="2" s="1"/>
  <c r="HN138" i="2"/>
  <c r="HO137" i="2" s="1"/>
  <c r="HI101" i="2"/>
  <c r="HJ100" i="2" s="1"/>
  <c r="G275" i="8" l="1"/>
  <c r="J274" i="7"/>
  <c r="Q274" i="8" s="1"/>
  <c r="K274" i="7"/>
  <c r="R274" i="8" s="1"/>
  <c r="I274" i="7"/>
  <c r="P274" i="8" s="1"/>
  <c r="G275" i="7"/>
  <c r="L274" i="7"/>
  <c r="S274" i="8" s="1"/>
  <c r="HT54" i="6"/>
  <c r="HU53" i="6" s="1"/>
  <c r="HT59" i="6"/>
  <c r="HT63" i="6" s="1"/>
  <c r="HT166" i="6"/>
  <c r="HY1" i="6"/>
  <c r="HM163" i="6"/>
  <c r="HM101" i="6"/>
  <c r="HN100" i="6" s="1"/>
  <c r="HU134" i="6"/>
  <c r="HU97" i="6"/>
  <c r="HV7" i="6"/>
  <c r="HV8" i="6" s="1"/>
  <c r="HU2" i="6"/>
  <c r="HU50" i="6"/>
  <c r="HT138" i="6"/>
  <c r="HU137" i="6" s="1"/>
  <c r="HT143" i="6"/>
  <c r="HT147" i="6" s="1"/>
  <c r="HT106" i="6"/>
  <c r="HT110" i="6" s="1"/>
  <c r="G276" i="3"/>
  <c r="HN63" i="2"/>
  <c r="I266" i="3" s="1"/>
  <c r="I266" i="8" s="1"/>
  <c r="L266" i="3"/>
  <c r="L266" i="8" s="1"/>
  <c r="M265" i="3"/>
  <c r="M265" i="8" s="1"/>
  <c r="HP97" i="2"/>
  <c r="HP106" i="2" s="1"/>
  <c r="HP110" i="2" s="1"/>
  <c r="J268" i="3" s="1"/>
  <c r="J268" i="8" s="1"/>
  <c r="HP50" i="2"/>
  <c r="HP134" i="2"/>
  <c r="HP143" i="2" s="1"/>
  <c r="HP147" i="2" s="1"/>
  <c r="K268" i="3" s="1"/>
  <c r="K268" i="8" s="1"/>
  <c r="HQ7" i="2"/>
  <c r="HQ8" i="2" s="1"/>
  <c r="HQ2" i="2" s="1"/>
  <c r="HO166" i="2"/>
  <c r="HO59" i="2"/>
  <c r="HJ163" i="2"/>
  <c r="HJ54" i="2"/>
  <c r="HK53" i="2" s="1"/>
  <c r="HO138" i="2"/>
  <c r="HP137" i="2" s="1"/>
  <c r="HJ101" i="2"/>
  <c r="HK100" i="2" s="1"/>
  <c r="G276" i="8" l="1"/>
  <c r="G276" i="7"/>
  <c r="I275" i="7"/>
  <c r="P275" i="8" s="1"/>
  <c r="K275" i="7"/>
  <c r="R275" i="8" s="1"/>
  <c r="L275" i="7"/>
  <c r="S275" i="8" s="1"/>
  <c r="J275" i="7"/>
  <c r="Q275" i="8" s="1"/>
  <c r="M275" i="7"/>
  <c r="T275" i="8" s="1"/>
  <c r="M276" i="7"/>
  <c r="T276" i="8" s="1"/>
  <c r="HN163" i="6"/>
  <c r="HN101" i="6"/>
  <c r="HO100" i="6" s="1"/>
  <c r="HV134" i="6"/>
  <c r="HV50" i="6"/>
  <c r="HV97" i="6"/>
  <c r="HV2" i="6"/>
  <c r="HW7" i="6"/>
  <c r="HW8" i="6" s="1"/>
  <c r="HU106" i="6"/>
  <c r="HU110" i="6" s="1"/>
  <c r="HZ1" i="6"/>
  <c r="HU54" i="6"/>
  <c r="HV53" i="6" s="1"/>
  <c r="HU59" i="6"/>
  <c r="HU63" i="6" s="1"/>
  <c r="HU166" i="6"/>
  <c r="HU143" i="6"/>
  <c r="HU147" i="6" s="1"/>
  <c r="HU138" i="6"/>
  <c r="HV137" i="6" s="1"/>
  <c r="M266" i="3"/>
  <c r="M266" i="8" s="1"/>
  <c r="HO63" i="2"/>
  <c r="I267" i="3" s="1"/>
  <c r="I267" i="8" s="1"/>
  <c r="L267" i="3"/>
  <c r="L267" i="8" s="1"/>
  <c r="G277" i="3"/>
  <c r="HQ50" i="2"/>
  <c r="HR7" i="2"/>
  <c r="HR8" i="2" s="1"/>
  <c r="HR2" i="2" s="1"/>
  <c r="HQ134" i="2"/>
  <c r="HQ143" i="2" s="1"/>
  <c r="HQ147" i="2" s="1"/>
  <c r="K269" i="3" s="1"/>
  <c r="K269" i="8" s="1"/>
  <c r="HQ97" i="2"/>
  <c r="HQ106" i="2" s="1"/>
  <c r="HQ110" i="2" s="1"/>
  <c r="J269" i="3" s="1"/>
  <c r="J269" i="8" s="1"/>
  <c r="HP59" i="2"/>
  <c r="HP166" i="2"/>
  <c r="HK163" i="2"/>
  <c r="HK54" i="2"/>
  <c r="HL53" i="2" s="1"/>
  <c r="HP138" i="2"/>
  <c r="HQ137" i="2" s="1"/>
  <c r="HK101" i="2"/>
  <c r="HL100" i="2" s="1"/>
  <c r="G277" i="8" l="1"/>
  <c r="L276" i="7"/>
  <c r="S276" i="8" s="1"/>
  <c r="K276" i="7"/>
  <c r="R276" i="8" s="1"/>
  <c r="G277" i="7"/>
  <c r="M277" i="7" s="1"/>
  <c r="T277" i="8" s="1"/>
  <c r="J276" i="7"/>
  <c r="Q276" i="8" s="1"/>
  <c r="I276" i="7"/>
  <c r="P276" i="8" s="1"/>
  <c r="HW97" i="6"/>
  <c r="HW134" i="6"/>
  <c r="HX7" i="6"/>
  <c r="HX8" i="6" s="1"/>
  <c r="HW50" i="6"/>
  <c r="HW2" i="6"/>
  <c r="HV143" i="6"/>
  <c r="HV147" i="6" s="1"/>
  <c r="HV138" i="6"/>
  <c r="HW137" i="6" s="1"/>
  <c r="HO163" i="6"/>
  <c r="HO101" i="6"/>
  <c r="HP100" i="6" s="1"/>
  <c r="IA1" i="6"/>
  <c r="HV59" i="6"/>
  <c r="HV63" i="6" s="1"/>
  <c r="HV54" i="6"/>
  <c r="HW53" i="6" s="1"/>
  <c r="HV166" i="6"/>
  <c r="HV106" i="6"/>
  <c r="HV110" i="6" s="1"/>
  <c r="M267" i="3"/>
  <c r="M267" i="8" s="1"/>
  <c r="HP63" i="2"/>
  <c r="I268" i="3" s="1"/>
  <c r="I268" i="8" s="1"/>
  <c r="L268" i="3"/>
  <c r="L268" i="8" s="1"/>
  <c r="G278" i="3"/>
  <c r="HR50" i="2"/>
  <c r="HR97" i="2"/>
  <c r="HS7" i="2"/>
  <c r="HS8" i="2" s="1"/>
  <c r="HS2" i="2" s="1"/>
  <c r="HR134" i="2"/>
  <c r="HR143" i="2" s="1"/>
  <c r="HR147" i="2" s="1"/>
  <c r="K270" i="3" s="1"/>
  <c r="K270" i="8" s="1"/>
  <c r="HQ59" i="2"/>
  <c r="HQ166" i="2"/>
  <c r="HL163" i="2"/>
  <c r="HL54" i="2"/>
  <c r="HM53" i="2" s="1"/>
  <c r="HQ138" i="2"/>
  <c r="HR137" i="2" s="1"/>
  <c r="HL101" i="2"/>
  <c r="HM100" i="2" s="1"/>
  <c r="G278" i="8" l="1"/>
  <c r="K277" i="7"/>
  <c r="R277" i="8" s="1"/>
  <c r="L277" i="7"/>
  <c r="S277" i="8" s="1"/>
  <c r="I277" i="7"/>
  <c r="P277" i="8" s="1"/>
  <c r="G278" i="7"/>
  <c r="J277" i="7"/>
  <c r="Q277" i="8" s="1"/>
  <c r="IB1" i="6"/>
  <c r="HP163" i="6"/>
  <c r="HP101" i="6"/>
  <c r="HQ100" i="6" s="1"/>
  <c r="HW143" i="6"/>
  <c r="HW147" i="6" s="1"/>
  <c r="HW138" i="6"/>
  <c r="HX137" i="6" s="1"/>
  <c r="HW59" i="6"/>
  <c r="HW63" i="6" s="1"/>
  <c r="HW54" i="6"/>
  <c r="HX53" i="6" s="1"/>
  <c r="HW166" i="6"/>
  <c r="HX134" i="6"/>
  <c r="HX97" i="6"/>
  <c r="HX50" i="6"/>
  <c r="HX2" i="6"/>
  <c r="HY7" i="6"/>
  <c r="HY8" i="6" s="1"/>
  <c r="HW106" i="6"/>
  <c r="HW110" i="6" s="1"/>
  <c r="M268" i="3"/>
  <c r="M268" i="8" s="1"/>
  <c r="HQ63" i="2"/>
  <c r="I269" i="3" s="1"/>
  <c r="I269" i="8" s="1"/>
  <c r="L269" i="3"/>
  <c r="L269" i="8" s="1"/>
  <c r="G279" i="3"/>
  <c r="HS50" i="2"/>
  <c r="HT7" i="2"/>
  <c r="HT8" i="2" s="1"/>
  <c r="HT2" i="2" s="1"/>
  <c r="HS97" i="2"/>
  <c r="HS134" i="2"/>
  <c r="HS143" i="2" s="1"/>
  <c r="HS147" i="2" s="1"/>
  <c r="K271" i="3" s="1"/>
  <c r="K271" i="8" s="1"/>
  <c r="HR106" i="2"/>
  <c r="HR110" i="2" s="1"/>
  <c r="J270" i="3" s="1"/>
  <c r="J270" i="8" s="1"/>
  <c r="HR166" i="2"/>
  <c r="HR59" i="2"/>
  <c r="HM163" i="2"/>
  <c r="HM54" i="2"/>
  <c r="HN53" i="2" s="1"/>
  <c r="HR138" i="2"/>
  <c r="HS137" i="2" s="1"/>
  <c r="HM101" i="2"/>
  <c r="HN100" i="2" s="1"/>
  <c r="G279" i="8" l="1"/>
  <c r="J278" i="7"/>
  <c r="Q278" i="8" s="1"/>
  <c r="L278" i="7"/>
  <c r="S278" i="8" s="1"/>
  <c r="K278" i="7"/>
  <c r="R278" i="8" s="1"/>
  <c r="G279" i="7"/>
  <c r="I278" i="7"/>
  <c r="P278" i="8" s="1"/>
  <c r="M278" i="7"/>
  <c r="T278" i="8" s="1"/>
  <c r="HX59" i="6"/>
  <c r="HX63" i="6" s="1"/>
  <c r="HX54" i="6"/>
  <c r="HY53" i="6" s="1"/>
  <c r="HX166" i="6"/>
  <c r="HX106" i="6"/>
  <c r="HX110" i="6" s="1"/>
  <c r="IC1" i="6"/>
  <c r="HY134" i="6"/>
  <c r="HY97" i="6"/>
  <c r="HY50" i="6"/>
  <c r="HZ7" i="6"/>
  <c r="HZ8" i="6" s="1"/>
  <c r="HY2" i="6"/>
  <c r="HX138" i="6"/>
  <c r="HY137" i="6" s="1"/>
  <c r="HX143" i="6"/>
  <c r="HX147" i="6" s="1"/>
  <c r="HQ163" i="6"/>
  <c r="HQ101" i="6"/>
  <c r="HR100" i="6" s="1"/>
  <c r="M269" i="3"/>
  <c r="M269" i="8" s="1"/>
  <c r="HR63" i="2"/>
  <c r="I270" i="3" s="1"/>
  <c r="I270" i="8" s="1"/>
  <c r="L270" i="3"/>
  <c r="L270" i="8" s="1"/>
  <c r="G280" i="3"/>
  <c r="HT50" i="2"/>
  <c r="HT134" i="2"/>
  <c r="HT143" i="2" s="1"/>
  <c r="HT147" i="2" s="1"/>
  <c r="K272" i="3" s="1"/>
  <c r="K272" i="8" s="1"/>
  <c r="HU7" i="2"/>
  <c r="HU8" i="2" s="1"/>
  <c r="HU2" i="2" s="1"/>
  <c r="HT97" i="2"/>
  <c r="HT106" i="2" s="1"/>
  <c r="HT110" i="2" s="1"/>
  <c r="J272" i="3" s="1"/>
  <c r="J272" i="8" s="1"/>
  <c r="HS106" i="2"/>
  <c r="HS110" i="2" s="1"/>
  <c r="J271" i="3" s="1"/>
  <c r="J271" i="8" s="1"/>
  <c r="HS166" i="2"/>
  <c r="HS59" i="2"/>
  <c r="HN163" i="2"/>
  <c r="HN54" i="2"/>
  <c r="HO53" i="2" s="1"/>
  <c r="HS138" i="2"/>
  <c r="HT137" i="2" s="1"/>
  <c r="HN101" i="2"/>
  <c r="HO100" i="2" s="1"/>
  <c r="G280" i="8" l="1"/>
  <c r="G280" i="7"/>
  <c r="I279" i="7"/>
  <c r="P279" i="8" s="1"/>
  <c r="L279" i="7"/>
  <c r="S279" i="8" s="1"/>
  <c r="K279" i="7"/>
  <c r="R279" i="8" s="1"/>
  <c r="J279" i="7"/>
  <c r="Q279" i="8" s="1"/>
  <c r="M279" i="7"/>
  <c r="T279" i="8" s="1"/>
  <c r="M280" i="7"/>
  <c r="T280" i="8" s="1"/>
  <c r="HY143" i="6"/>
  <c r="HY147" i="6" s="1"/>
  <c r="HY138" i="6"/>
  <c r="HZ137" i="6" s="1"/>
  <c r="HR163" i="6"/>
  <c r="HR101" i="6"/>
  <c r="HS100" i="6" s="1"/>
  <c r="HY106" i="6"/>
  <c r="HY110" i="6" s="1"/>
  <c r="HZ97" i="6"/>
  <c r="HZ50" i="6"/>
  <c r="HZ134" i="6"/>
  <c r="IA7" i="6"/>
  <c r="IA8" i="6" s="1"/>
  <c r="HZ2" i="6"/>
  <c r="HY59" i="6"/>
  <c r="HY63" i="6" s="1"/>
  <c r="HY54" i="6"/>
  <c r="HZ53" i="6" s="1"/>
  <c r="HY166" i="6"/>
  <c r="ID1" i="6"/>
  <c r="M270" i="3"/>
  <c r="M270" i="8" s="1"/>
  <c r="HS63" i="2"/>
  <c r="I271" i="3" s="1"/>
  <c r="I271" i="8" s="1"/>
  <c r="L271" i="3"/>
  <c r="L271" i="8" s="1"/>
  <c r="G281" i="3"/>
  <c r="HV7" i="2"/>
  <c r="HV8" i="2" s="1"/>
  <c r="HV2" i="2" s="1"/>
  <c r="HU97" i="2"/>
  <c r="HU106" i="2" s="1"/>
  <c r="HU110" i="2" s="1"/>
  <c r="J273" i="3" s="1"/>
  <c r="J273" i="8" s="1"/>
  <c r="HU50" i="2"/>
  <c r="HU134" i="2"/>
  <c r="HU143" i="2" s="1"/>
  <c r="HU147" i="2" s="1"/>
  <c r="K273" i="3" s="1"/>
  <c r="K273" i="8" s="1"/>
  <c r="HT166" i="2"/>
  <c r="HT59" i="2"/>
  <c r="HO163" i="2"/>
  <c r="HO54" i="2"/>
  <c r="HP53" i="2" s="1"/>
  <c r="HT138" i="2"/>
  <c r="HU137" i="2" s="1"/>
  <c r="HO101" i="2"/>
  <c r="HP100" i="2" s="1"/>
  <c r="G281" i="8" l="1"/>
  <c r="L280" i="7"/>
  <c r="S280" i="8" s="1"/>
  <c r="G281" i="7"/>
  <c r="I280" i="7"/>
  <c r="P280" i="8" s="1"/>
  <c r="K280" i="7"/>
  <c r="R280" i="8" s="1"/>
  <c r="J280" i="7"/>
  <c r="Q280" i="8" s="1"/>
  <c r="M281" i="7"/>
  <c r="T281" i="8" s="1"/>
  <c r="HZ59" i="6"/>
  <c r="HZ63" i="6" s="1"/>
  <c r="HZ54" i="6"/>
  <c r="IA53" i="6" s="1"/>
  <c r="HZ166" i="6"/>
  <c r="HZ106" i="6"/>
  <c r="HZ110" i="6" s="1"/>
  <c r="IA134" i="6"/>
  <c r="IA97" i="6"/>
  <c r="IB7" i="6"/>
  <c r="IB8" i="6" s="1"/>
  <c r="IA2" i="6"/>
  <c r="IA50" i="6"/>
  <c r="IE1" i="6"/>
  <c r="HZ143" i="6"/>
  <c r="HZ147" i="6" s="1"/>
  <c r="HZ138" i="6"/>
  <c r="IA137" i="6" s="1"/>
  <c r="HS163" i="6"/>
  <c r="HS101" i="6"/>
  <c r="HT100" i="6" s="1"/>
  <c r="M271" i="3"/>
  <c r="M271" i="8" s="1"/>
  <c r="HT63" i="2"/>
  <c r="I272" i="3" s="1"/>
  <c r="I272" i="8" s="1"/>
  <c r="L272" i="3"/>
  <c r="L272" i="8" s="1"/>
  <c r="G282" i="3"/>
  <c r="HU166" i="2"/>
  <c r="HU59" i="2"/>
  <c r="HV97" i="2"/>
  <c r="HW7" i="2"/>
  <c r="HW8" i="2" s="1"/>
  <c r="HW2" i="2" s="1"/>
  <c r="HV50" i="2"/>
  <c r="HV134" i="2"/>
  <c r="HP163" i="2"/>
  <c r="HP54" i="2"/>
  <c r="HQ53" i="2" s="1"/>
  <c r="HU138" i="2"/>
  <c r="HV137" i="2" s="1"/>
  <c r="HP101" i="2"/>
  <c r="HQ100" i="2" s="1"/>
  <c r="G282" i="8" l="1"/>
  <c r="K281" i="7"/>
  <c r="R281" i="8" s="1"/>
  <c r="G282" i="7"/>
  <c r="J281" i="7"/>
  <c r="Q281" i="8" s="1"/>
  <c r="L281" i="7"/>
  <c r="S281" i="8" s="1"/>
  <c r="I281" i="7"/>
  <c r="P281" i="8" s="1"/>
  <c r="M282" i="7"/>
  <c r="T282" i="8" s="1"/>
  <c r="HT163" i="6"/>
  <c r="HT101" i="6"/>
  <c r="HU100" i="6" s="1"/>
  <c r="IA143" i="6"/>
  <c r="IA147" i="6" s="1"/>
  <c r="IA138" i="6"/>
  <c r="IB137" i="6" s="1"/>
  <c r="IF1" i="6"/>
  <c r="IB134" i="6"/>
  <c r="IB2" i="6"/>
  <c r="IB50" i="6"/>
  <c r="IB97" i="6"/>
  <c r="IC7" i="6"/>
  <c r="IC8" i="6" s="1"/>
  <c r="IA59" i="6"/>
  <c r="IA63" i="6" s="1"/>
  <c r="IA54" i="6"/>
  <c r="IB53" i="6" s="1"/>
  <c r="IA166" i="6"/>
  <c r="IA106" i="6"/>
  <c r="IA110" i="6" s="1"/>
  <c r="M272" i="3"/>
  <c r="M272" i="8" s="1"/>
  <c r="HU63" i="2"/>
  <c r="I273" i="3" s="1"/>
  <c r="I273" i="8" s="1"/>
  <c r="L273" i="3"/>
  <c r="L273" i="8" s="1"/>
  <c r="G283" i="3"/>
  <c r="HV106" i="2"/>
  <c r="HV110" i="2" s="1"/>
  <c r="J274" i="3" s="1"/>
  <c r="J274" i="8" s="1"/>
  <c r="HV143" i="2"/>
  <c r="HV147" i="2" s="1"/>
  <c r="K274" i="3" s="1"/>
  <c r="K274" i="8" s="1"/>
  <c r="HW134" i="2"/>
  <c r="HW97" i="2"/>
  <c r="HW50" i="2"/>
  <c r="HX7" i="2"/>
  <c r="HX8" i="2" s="1"/>
  <c r="HX2" i="2" s="1"/>
  <c r="HV166" i="2"/>
  <c r="HV59" i="2"/>
  <c r="HQ163" i="2"/>
  <c r="HQ54" i="2"/>
  <c r="HR53" i="2" s="1"/>
  <c r="HV138" i="2"/>
  <c r="HW137" i="2" s="1"/>
  <c r="HQ101" i="2"/>
  <c r="HR100" i="2" s="1"/>
  <c r="G283" i="8" l="1"/>
  <c r="J282" i="7"/>
  <c r="Q282" i="8" s="1"/>
  <c r="G283" i="7"/>
  <c r="L282" i="7"/>
  <c r="S282" i="8" s="1"/>
  <c r="K282" i="7"/>
  <c r="R282" i="8" s="1"/>
  <c r="I282" i="7"/>
  <c r="P282" i="8" s="1"/>
  <c r="M283" i="7"/>
  <c r="T283" i="8" s="1"/>
  <c r="IB54" i="6"/>
  <c r="IC53" i="6" s="1"/>
  <c r="IB59" i="6"/>
  <c r="IB63" i="6" s="1"/>
  <c r="IB166" i="6"/>
  <c r="IB138" i="6"/>
  <c r="IC137" i="6" s="1"/>
  <c r="IB143" i="6"/>
  <c r="IB147" i="6" s="1"/>
  <c r="IB106" i="6"/>
  <c r="IB110" i="6" s="1"/>
  <c r="IG1" i="6"/>
  <c r="HU101" i="6"/>
  <c r="HV100" i="6" s="1"/>
  <c r="HU163" i="6"/>
  <c r="IC134" i="6"/>
  <c r="IC50" i="6"/>
  <c r="IC97" i="6"/>
  <c r="ID7" i="6"/>
  <c r="ID8" i="6" s="1"/>
  <c r="IC2" i="6"/>
  <c r="HV63" i="2"/>
  <c r="I274" i="3" s="1"/>
  <c r="I274" i="8" s="1"/>
  <c r="L274" i="3"/>
  <c r="L274" i="8" s="1"/>
  <c r="M273" i="3"/>
  <c r="M273" i="8" s="1"/>
  <c r="G284" i="3"/>
  <c r="HW106" i="2"/>
  <c r="HW110" i="2" s="1"/>
  <c r="J275" i="3" s="1"/>
  <c r="J275" i="8" s="1"/>
  <c r="HY7" i="2"/>
  <c r="HY8" i="2" s="1"/>
  <c r="HY2" i="2" s="1"/>
  <c r="HX50" i="2"/>
  <c r="HX97" i="2"/>
  <c r="HX106" i="2" s="1"/>
  <c r="HX110" i="2" s="1"/>
  <c r="J276" i="3" s="1"/>
  <c r="J276" i="8" s="1"/>
  <c r="HX134" i="2"/>
  <c r="HW59" i="2"/>
  <c r="HW166" i="2"/>
  <c r="HW143" i="2"/>
  <c r="HW147" i="2" s="1"/>
  <c r="K275" i="3" s="1"/>
  <c r="K275" i="8" s="1"/>
  <c r="HR163" i="2"/>
  <c r="HR54" i="2"/>
  <c r="HS53" i="2" s="1"/>
  <c r="HW138" i="2"/>
  <c r="HX137" i="2" s="1"/>
  <c r="HR101" i="2"/>
  <c r="HS100" i="2" s="1"/>
  <c r="G284" i="8" l="1"/>
  <c r="G284" i="7"/>
  <c r="I283" i="7"/>
  <c r="P283" i="8" s="1"/>
  <c r="L283" i="7"/>
  <c r="S283" i="8" s="1"/>
  <c r="K283" i="7"/>
  <c r="R283" i="8" s="1"/>
  <c r="J283" i="7"/>
  <c r="Q283" i="8" s="1"/>
  <c r="M284" i="7"/>
  <c r="T284" i="8" s="1"/>
  <c r="IC143" i="6"/>
  <c r="IC147" i="6" s="1"/>
  <c r="IC138" i="6"/>
  <c r="ID137" i="6" s="1"/>
  <c r="ID134" i="6"/>
  <c r="ID50" i="6"/>
  <c r="ID97" i="6"/>
  <c r="IE7" i="6"/>
  <c r="IE8" i="6" s="1"/>
  <c r="ID2" i="6"/>
  <c r="IH1" i="6"/>
  <c r="IC106" i="6"/>
  <c r="IC110" i="6" s="1"/>
  <c r="IC54" i="6"/>
  <c r="ID53" i="6" s="1"/>
  <c r="IC59" i="6"/>
  <c r="IC63" i="6" s="1"/>
  <c r="IC166" i="6"/>
  <c r="HV163" i="6"/>
  <c r="HV101" i="6"/>
  <c r="HW100" i="6" s="1"/>
  <c r="M274" i="3"/>
  <c r="M274" i="8" s="1"/>
  <c r="HW63" i="2"/>
  <c r="I275" i="3" s="1"/>
  <c r="I275" i="8" s="1"/>
  <c r="L275" i="3"/>
  <c r="L275" i="8" s="1"/>
  <c r="G285" i="3"/>
  <c r="HX166" i="2"/>
  <c r="HX59" i="2"/>
  <c r="HY134" i="2"/>
  <c r="HY143" i="2" s="1"/>
  <c r="HY147" i="2" s="1"/>
  <c r="K277" i="3" s="1"/>
  <c r="K277" i="8" s="1"/>
  <c r="HY97" i="2"/>
  <c r="HY106" i="2" s="1"/>
  <c r="HY110" i="2" s="1"/>
  <c r="J277" i="3" s="1"/>
  <c r="J277" i="8" s="1"/>
  <c r="HZ7" i="2"/>
  <c r="HZ8" i="2" s="1"/>
  <c r="HZ2" i="2" s="1"/>
  <c r="HY50" i="2"/>
  <c r="HX143" i="2"/>
  <c r="HX147" i="2" s="1"/>
  <c r="K276" i="3" s="1"/>
  <c r="K276" i="8" s="1"/>
  <c r="HS163" i="2"/>
  <c r="HS54" i="2"/>
  <c r="HT53" i="2" s="1"/>
  <c r="HX138" i="2"/>
  <c r="HY137" i="2" s="1"/>
  <c r="HS101" i="2"/>
  <c r="HT100" i="2" s="1"/>
  <c r="G285" i="8" l="1"/>
  <c r="L284" i="7"/>
  <c r="S284" i="8" s="1"/>
  <c r="I284" i="7"/>
  <c r="P284" i="8" s="1"/>
  <c r="J284" i="7"/>
  <c r="Q284" i="8" s="1"/>
  <c r="K284" i="7"/>
  <c r="R284" i="8" s="1"/>
  <c r="G285" i="7"/>
  <c r="M285" i="7"/>
  <c r="T285" i="8" s="1"/>
  <c r="ID143" i="6"/>
  <c r="ID147" i="6" s="1"/>
  <c r="ID138" i="6"/>
  <c r="IE137" i="6" s="1"/>
  <c r="II1" i="6"/>
  <c r="ID106" i="6"/>
  <c r="ID110" i="6" s="1"/>
  <c r="HW101" i="6"/>
  <c r="HX100" i="6" s="1"/>
  <c r="HW163" i="6"/>
  <c r="IE97" i="6"/>
  <c r="IE134" i="6"/>
  <c r="IE50" i="6"/>
  <c r="IF7" i="6"/>
  <c r="IF8" i="6" s="1"/>
  <c r="IE2" i="6"/>
  <c r="ID59" i="6"/>
  <c r="ID63" i="6" s="1"/>
  <c r="ID54" i="6"/>
  <c r="IE53" i="6" s="1"/>
  <c r="ID166" i="6"/>
  <c r="M275" i="3"/>
  <c r="M275" i="8" s="1"/>
  <c r="HX63" i="2"/>
  <c r="I276" i="3" s="1"/>
  <c r="I276" i="8" s="1"/>
  <c r="L276" i="3"/>
  <c r="L276" i="8" s="1"/>
  <c r="G286" i="3"/>
  <c r="HY166" i="2"/>
  <c r="HY59" i="2"/>
  <c r="IA7" i="2"/>
  <c r="IA8" i="2" s="1"/>
  <c r="IA2" i="2" s="1"/>
  <c r="HZ134" i="2"/>
  <c r="HZ50" i="2"/>
  <c r="HZ97" i="2"/>
  <c r="HT163" i="2"/>
  <c r="HT54" i="2"/>
  <c r="HU53" i="2" s="1"/>
  <c r="HY138" i="2"/>
  <c r="HZ137" i="2" s="1"/>
  <c r="HT101" i="2"/>
  <c r="HU100" i="2" s="1"/>
  <c r="G286" i="8" l="1"/>
  <c r="K285" i="7"/>
  <c r="R285" i="8" s="1"/>
  <c r="I285" i="7"/>
  <c r="P285" i="8" s="1"/>
  <c r="L285" i="7"/>
  <c r="S285" i="8" s="1"/>
  <c r="G286" i="7"/>
  <c r="M286" i="7" s="1"/>
  <c r="T286" i="8" s="1"/>
  <c r="J285" i="7"/>
  <c r="Q285" i="8" s="1"/>
  <c r="IE106" i="6"/>
  <c r="IE110" i="6" s="1"/>
  <c r="IF134" i="6"/>
  <c r="IF97" i="6"/>
  <c r="IF2" i="6"/>
  <c r="IG7" i="6"/>
  <c r="IG8" i="6" s="1"/>
  <c r="IF50" i="6"/>
  <c r="HX101" i="6"/>
  <c r="HY100" i="6" s="1"/>
  <c r="HX163" i="6"/>
  <c r="IJ1" i="6"/>
  <c r="IE59" i="6"/>
  <c r="IE63" i="6" s="1"/>
  <c r="IE54" i="6"/>
  <c r="IF53" i="6" s="1"/>
  <c r="IE166" i="6"/>
  <c r="IE143" i="6"/>
  <c r="IE147" i="6" s="1"/>
  <c r="IE138" i="6"/>
  <c r="IF137" i="6" s="1"/>
  <c r="M276" i="3"/>
  <c r="M276" i="8" s="1"/>
  <c r="HY63" i="2"/>
  <c r="I277" i="3" s="1"/>
  <c r="I277" i="8" s="1"/>
  <c r="L277" i="3"/>
  <c r="L277" i="8" s="1"/>
  <c r="G287" i="3"/>
  <c r="HZ106" i="2"/>
  <c r="HZ110" i="2" s="1"/>
  <c r="J278" i="3" s="1"/>
  <c r="J278" i="8" s="1"/>
  <c r="HZ143" i="2"/>
  <c r="HZ147" i="2" s="1"/>
  <c r="K278" i="3" s="1"/>
  <c r="K278" i="8" s="1"/>
  <c r="IA134" i="2"/>
  <c r="IA97" i="2"/>
  <c r="IA106" i="2" s="1"/>
  <c r="IA110" i="2" s="1"/>
  <c r="J279" i="3" s="1"/>
  <c r="J279" i="8" s="1"/>
  <c r="IB7" i="2"/>
  <c r="IB8" i="2" s="1"/>
  <c r="IB2" i="2" s="1"/>
  <c r="IA50" i="2"/>
  <c r="HZ166" i="2"/>
  <c r="HZ59" i="2"/>
  <c r="HU163" i="2"/>
  <c r="HU54" i="2"/>
  <c r="HV53" i="2" s="1"/>
  <c r="HZ138" i="2"/>
  <c r="IA137" i="2" s="1"/>
  <c r="HU101" i="2"/>
  <c r="HV100" i="2" s="1"/>
  <c r="G287" i="8" l="1"/>
  <c r="J286" i="7"/>
  <c r="Q286" i="8" s="1"/>
  <c r="I286" i="7"/>
  <c r="P286" i="8" s="1"/>
  <c r="G287" i="7"/>
  <c r="K286" i="7"/>
  <c r="R286" i="8" s="1"/>
  <c r="L286" i="7"/>
  <c r="S286" i="8" s="1"/>
  <c r="IG134" i="6"/>
  <c r="IG97" i="6"/>
  <c r="IG2" i="6"/>
  <c r="IG50" i="6"/>
  <c r="IH7" i="6"/>
  <c r="IH8" i="6" s="1"/>
  <c r="IK1" i="6"/>
  <c r="IF59" i="6"/>
  <c r="IF63" i="6" s="1"/>
  <c r="IF54" i="6"/>
  <c r="IG53" i="6" s="1"/>
  <c r="IF166" i="6"/>
  <c r="IF143" i="6"/>
  <c r="IF147" i="6" s="1"/>
  <c r="IF138" i="6"/>
  <c r="IG137" i="6" s="1"/>
  <c r="HY163" i="6"/>
  <c r="HY101" i="6"/>
  <c r="HZ100" i="6" s="1"/>
  <c r="IF106" i="6"/>
  <c r="IF110" i="6" s="1"/>
  <c r="M277" i="3"/>
  <c r="M277" i="8" s="1"/>
  <c r="HZ63" i="2"/>
  <c r="I278" i="3" s="1"/>
  <c r="I278" i="8" s="1"/>
  <c r="L278" i="3"/>
  <c r="L278" i="8" s="1"/>
  <c r="G288" i="3"/>
  <c r="IA59" i="2"/>
  <c r="IA166" i="2"/>
  <c r="IC7" i="2"/>
  <c r="IC8" i="2" s="1"/>
  <c r="IC2" i="2" s="1"/>
  <c r="IB97" i="2"/>
  <c r="IB134" i="2"/>
  <c r="IB50" i="2"/>
  <c r="IA143" i="2"/>
  <c r="IA147" i="2" s="1"/>
  <c r="K279" i="3" s="1"/>
  <c r="K279" i="8" s="1"/>
  <c r="HV163" i="2"/>
  <c r="HV54" i="2"/>
  <c r="HW53" i="2" s="1"/>
  <c r="IA138" i="2"/>
  <c r="IB137" i="2" s="1"/>
  <c r="HV101" i="2"/>
  <c r="HW100" i="2" s="1"/>
  <c r="G288" i="8" l="1"/>
  <c r="G288" i="7"/>
  <c r="I287" i="7"/>
  <c r="P287" i="8" s="1"/>
  <c r="J287" i="7"/>
  <c r="Q287" i="8" s="1"/>
  <c r="L287" i="7"/>
  <c r="S287" i="8" s="1"/>
  <c r="K287" i="7"/>
  <c r="R287" i="8" s="1"/>
  <c r="M287" i="7"/>
  <c r="T287" i="8" s="1"/>
  <c r="M288" i="7"/>
  <c r="T288" i="8" s="1"/>
  <c r="IG106" i="6"/>
  <c r="IG110" i="6" s="1"/>
  <c r="IH134" i="6"/>
  <c r="IH50" i="6"/>
  <c r="IH97" i="6"/>
  <c r="II7" i="6"/>
  <c r="II8" i="6" s="1"/>
  <c r="IH2" i="6"/>
  <c r="IG143" i="6"/>
  <c r="IG147" i="6" s="1"/>
  <c r="IG138" i="6"/>
  <c r="IH137" i="6" s="1"/>
  <c r="IL1" i="6"/>
  <c r="HZ101" i="6"/>
  <c r="IA100" i="6" s="1"/>
  <c r="HZ163" i="6"/>
  <c r="IG59" i="6"/>
  <c r="IG63" i="6" s="1"/>
  <c r="IG54" i="6"/>
  <c r="IH53" i="6" s="1"/>
  <c r="IG166" i="6"/>
  <c r="M278" i="3"/>
  <c r="M278" i="8" s="1"/>
  <c r="IA63" i="2"/>
  <c r="I279" i="3" s="1"/>
  <c r="I279" i="8" s="1"/>
  <c r="L279" i="3"/>
  <c r="L279" i="8" s="1"/>
  <c r="G289" i="3"/>
  <c r="ID7" i="2"/>
  <c r="ID8" i="2" s="1"/>
  <c r="ID2" i="2" s="1"/>
  <c r="IC97" i="2"/>
  <c r="IC106" i="2" s="1"/>
  <c r="IC110" i="2" s="1"/>
  <c r="J281" i="3" s="1"/>
  <c r="J281" i="8" s="1"/>
  <c r="IC50" i="2"/>
  <c r="IC134" i="2"/>
  <c r="IC143" i="2" s="1"/>
  <c r="IC147" i="2" s="1"/>
  <c r="K281" i="3" s="1"/>
  <c r="K281" i="8" s="1"/>
  <c r="IB106" i="2"/>
  <c r="IB110" i="2" s="1"/>
  <c r="J280" i="3" s="1"/>
  <c r="J280" i="8" s="1"/>
  <c r="IB166" i="2"/>
  <c r="IB59" i="2"/>
  <c r="IB143" i="2"/>
  <c r="IB147" i="2" s="1"/>
  <c r="K280" i="3" s="1"/>
  <c r="K280" i="8" s="1"/>
  <c r="HW163" i="2"/>
  <c r="HW54" i="2"/>
  <c r="HX53" i="2" s="1"/>
  <c r="IB138" i="2"/>
  <c r="IC137" i="2" s="1"/>
  <c r="HW101" i="2"/>
  <c r="HX100" i="2" s="1"/>
  <c r="G289" i="8" l="1"/>
  <c r="L288" i="7"/>
  <c r="S288" i="8" s="1"/>
  <c r="J288" i="7"/>
  <c r="Q288" i="8" s="1"/>
  <c r="K288" i="7"/>
  <c r="R288" i="8" s="1"/>
  <c r="I288" i="7"/>
  <c r="P288" i="8" s="1"/>
  <c r="G289" i="7"/>
  <c r="M289" i="7" s="1"/>
  <c r="T289" i="8" s="1"/>
  <c r="IA163" i="6"/>
  <c r="IA101" i="6"/>
  <c r="IB100" i="6" s="1"/>
  <c r="IH106" i="6"/>
  <c r="IH110" i="6" s="1"/>
  <c r="II134" i="6"/>
  <c r="II97" i="6"/>
  <c r="II50" i="6"/>
  <c r="IJ7" i="6"/>
  <c r="IJ8" i="6" s="1"/>
  <c r="II2" i="6"/>
  <c r="IM1" i="6"/>
  <c r="IH59" i="6"/>
  <c r="IH63" i="6" s="1"/>
  <c r="IH54" i="6"/>
  <c r="II53" i="6" s="1"/>
  <c r="IH166" i="6"/>
  <c r="IH143" i="6"/>
  <c r="IH147" i="6" s="1"/>
  <c r="IH138" i="6"/>
  <c r="II137" i="6" s="1"/>
  <c r="IB63" i="2"/>
  <c r="I280" i="3" s="1"/>
  <c r="I280" i="8" s="1"/>
  <c r="L280" i="3"/>
  <c r="L280" i="8" s="1"/>
  <c r="M279" i="3"/>
  <c r="M279" i="8" s="1"/>
  <c r="G290" i="3"/>
  <c r="IC59" i="2"/>
  <c r="IC166" i="2"/>
  <c r="ID134" i="2"/>
  <c r="ID143" i="2" s="1"/>
  <c r="ID147" i="2" s="1"/>
  <c r="K282" i="3" s="1"/>
  <c r="K282" i="8" s="1"/>
  <c r="ID97" i="2"/>
  <c r="IE7" i="2"/>
  <c r="IE8" i="2" s="1"/>
  <c r="IE2" i="2" s="1"/>
  <c r="ID50" i="2"/>
  <c r="HX163" i="2"/>
  <c r="HX54" i="2"/>
  <c r="HY53" i="2" s="1"/>
  <c r="IC138" i="2"/>
  <c r="ID137" i="2" s="1"/>
  <c r="HX101" i="2"/>
  <c r="HY100" i="2" s="1"/>
  <c r="G290" i="8" l="1"/>
  <c r="K289" i="7"/>
  <c r="R289" i="8" s="1"/>
  <c r="J289" i="7"/>
  <c r="Q289" i="8" s="1"/>
  <c r="G290" i="7"/>
  <c r="M290" i="7" s="1"/>
  <c r="T290" i="8" s="1"/>
  <c r="L289" i="7"/>
  <c r="S289" i="8" s="1"/>
  <c r="I289" i="7"/>
  <c r="P289" i="8" s="1"/>
  <c r="II106" i="6"/>
  <c r="II110" i="6" s="1"/>
  <c r="IN1" i="6"/>
  <c r="II143" i="6"/>
  <c r="II147" i="6"/>
  <c r="II138" i="6"/>
  <c r="IJ137" i="6" s="1"/>
  <c r="IB101" i="6"/>
  <c r="IC100" i="6" s="1"/>
  <c r="IB163" i="6"/>
  <c r="II59" i="6"/>
  <c r="II63" i="6" s="1"/>
  <c r="II54" i="6"/>
  <c r="IJ53" i="6" s="1"/>
  <c r="II166" i="6"/>
  <c r="IJ134" i="6"/>
  <c r="IJ97" i="6"/>
  <c r="IJ50" i="6"/>
  <c r="IJ2" i="6"/>
  <c r="IK7" i="6"/>
  <c r="IK8" i="6" s="1"/>
  <c r="M280" i="3"/>
  <c r="M280" i="8" s="1"/>
  <c r="IC63" i="2"/>
  <c r="I281" i="3" s="1"/>
  <c r="I281" i="8" s="1"/>
  <c r="L281" i="3"/>
  <c r="L281" i="8" s="1"/>
  <c r="G291" i="3"/>
  <c r="ID106" i="2"/>
  <c r="ID110" i="2" s="1"/>
  <c r="J282" i="3" s="1"/>
  <c r="J282" i="8" s="1"/>
  <c r="ID59" i="2"/>
  <c r="ID166" i="2"/>
  <c r="IE50" i="2"/>
  <c r="IE134" i="2"/>
  <c r="IE143" i="2" s="1"/>
  <c r="IE147" i="2" s="1"/>
  <c r="K283" i="3" s="1"/>
  <c r="K283" i="8" s="1"/>
  <c r="IF7" i="2"/>
  <c r="IF8" i="2" s="1"/>
  <c r="IF2" i="2" s="1"/>
  <c r="IE97" i="2"/>
  <c r="IE106" i="2" s="1"/>
  <c r="IE110" i="2" s="1"/>
  <c r="J283" i="3" s="1"/>
  <c r="J283" i="8" s="1"/>
  <c r="HY163" i="2"/>
  <c r="HY54" i="2"/>
  <c r="HZ53" i="2" s="1"/>
  <c r="ID138" i="2"/>
  <c r="IE137" i="2" s="1"/>
  <c r="HY101" i="2"/>
  <c r="HZ100" i="2" s="1"/>
  <c r="G291" i="8" l="1"/>
  <c r="J290" i="7"/>
  <c r="Q290" i="8" s="1"/>
  <c r="K290" i="7"/>
  <c r="R290" i="8" s="1"/>
  <c r="I290" i="7"/>
  <c r="P290" i="8" s="1"/>
  <c r="G291" i="7"/>
  <c r="L290" i="7"/>
  <c r="S290" i="8" s="1"/>
  <c r="IK134" i="6"/>
  <c r="IK97" i="6"/>
  <c r="IK50" i="6"/>
  <c r="IL7" i="6"/>
  <c r="IL8" i="6" s="1"/>
  <c r="IK2" i="6"/>
  <c r="IJ138" i="6"/>
  <c r="IK137" i="6" s="1"/>
  <c r="IJ143" i="6"/>
  <c r="IJ147" i="6"/>
  <c r="IC163" i="6"/>
  <c r="IC101" i="6"/>
  <c r="ID100" i="6" s="1"/>
  <c r="IO1" i="6"/>
  <c r="IJ54" i="6"/>
  <c r="IK53" i="6" s="1"/>
  <c r="IJ59" i="6"/>
  <c r="IJ63" i="6" s="1"/>
  <c r="IJ166" i="6"/>
  <c r="IJ106" i="6"/>
  <c r="IJ110" i="6" s="1"/>
  <c r="M281" i="3"/>
  <c r="M281" i="8" s="1"/>
  <c r="ID63" i="2"/>
  <c r="I282" i="3" s="1"/>
  <c r="I282" i="8" s="1"/>
  <c r="L282" i="3"/>
  <c r="L282" i="8" s="1"/>
  <c r="G292" i="3"/>
  <c r="IG7" i="2"/>
  <c r="IG8" i="2" s="1"/>
  <c r="IG2" i="2" s="1"/>
  <c r="IF50" i="2"/>
  <c r="IF97" i="2"/>
  <c r="IF106" i="2" s="1"/>
  <c r="IF110" i="2" s="1"/>
  <c r="J284" i="3" s="1"/>
  <c r="J284" i="8" s="1"/>
  <c r="IF134" i="2"/>
  <c r="IF143" i="2" s="1"/>
  <c r="IF147" i="2" s="1"/>
  <c r="K284" i="3" s="1"/>
  <c r="K284" i="8" s="1"/>
  <c r="IE166" i="2"/>
  <c r="IE59" i="2"/>
  <c r="HZ163" i="2"/>
  <c r="HZ54" i="2"/>
  <c r="IA53" i="2" s="1"/>
  <c r="IE138" i="2"/>
  <c r="IF137" i="2" s="1"/>
  <c r="HZ101" i="2"/>
  <c r="IA100" i="2" s="1"/>
  <c r="G292" i="8" l="1"/>
  <c r="G292" i="7"/>
  <c r="I291" i="7"/>
  <c r="P291" i="8" s="1"/>
  <c r="K291" i="7"/>
  <c r="R291" i="8" s="1"/>
  <c r="J291" i="7"/>
  <c r="Q291" i="8" s="1"/>
  <c r="L291" i="7"/>
  <c r="S291" i="8" s="1"/>
  <c r="M291" i="7"/>
  <c r="T291" i="8" s="1"/>
  <c r="M292" i="7"/>
  <c r="T292" i="8" s="1"/>
  <c r="ID163" i="6"/>
  <c r="ID101" i="6"/>
  <c r="IE100" i="6" s="1"/>
  <c r="IK54" i="6"/>
  <c r="IL53" i="6" s="1"/>
  <c r="IK59" i="6"/>
  <c r="IK63" i="6" s="1"/>
  <c r="IK166" i="6"/>
  <c r="IL134" i="6"/>
  <c r="IL50" i="6"/>
  <c r="IL97" i="6"/>
  <c r="IL2" i="6"/>
  <c r="IM7" i="6"/>
  <c r="IM8" i="6" s="1"/>
  <c r="IK106" i="6"/>
  <c r="IK110" i="6" s="1"/>
  <c r="IP1" i="6"/>
  <c r="IK143" i="6"/>
  <c r="IK147" i="6" s="1"/>
  <c r="IK138" i="6"/>
  <c r="IL137" i="6" s="1"/>
  <c r="M282" i="3"/>
  <c r="M282" i="8" s="1"/>
  <c r="IE63" i="2"/>
  <c r="I283" i="3" s="1"/>
  <c r="I283" i="8" s="1"/>
  <c r="L283" i="3"/>
  <c r="L283" i="8" s="1"/>
  <c r="G293" i="3"/>
  <c r="IF166" i="2"/>
  <c r="IF59" i="2"/>
  <c r="IH7" i="2"/>
  <c r="IH8" i="2" s="1"/>
  <c r="IH2" i="2" s="1"/>
  <c r="IG50" i="2"/>
  <c r="IG134" i="2"/>
  <c r="IG143" i="2" s="1"/>
  <c r="IG147" i="2" s="1"/>
  <c r="K285" i="3" s="1"/>
  <c r="K285" i="8" s="1"/>
  <c r="IG97" i="2"/>
  <c r="IG106" i="2" s="1"/>
  <c r="IG110" i="2" s="1"/>
  <c r="J285" i="3" s="1"/>
  <c r="J285" i="8" s="1"/>
  <c r="IA163" i="2"/>
  <c r="IA54" i="2"/>
  <c r="IB53" i="2" s="1"/>
  <c r="IF138" i="2"/>
  <c r="IG137" i="2" s="1"/>
  <c r="IA101" i="2"/>
  <c r="IB100" i="2" s="1"/>
  <c r="G293" i="8" l="1"/>
  <c r="L292" i="7"/>
  <c r="S292" i="8" s="1"/>
  <c r="K292" i="7"/>
  <c r="R292" i="8" s="1"/>
  <c r="G293" i="7"/>
  <c r="M293" i="7" s="1"/>
  <c r="T293" i="8" s="1"/>
  <c r="I292" i="7"/>
  <c r="P292" i="8" s="1"/>
  <c r="J292" i="7"/>
  <c r="Q292" i="8" s="1"/>
  <c r="IM97" i="6"/>
  <c r="IN7" i="6"/>
  <c r="IN8" i="6" s="1"/>
  <c r="IM134" i="6"/>
  <c r="IM50" i="6"/>
  <c r="IM2" i="6"/>
  <c r="IL143" i="6"/>
  <c r="IL147" i="6" s="1"/>
  <c r="IL138" i="6"/>
  <c r="IM137" i="6" s="1"/>
  <c r="IL59" i="6"/>
  <c r="IL63" i="6" s="1"/>
  <c r="IL54" i="6"/>
  <c r="IM53" i="6" s="1"/>
  <c r="IL166" i="6"/>
  <c r="IE163" i="6"/>
  <c r="IE101" i="6"/>
  <c r="IF100" i="6" s="1"/>
  <c r="IQ1" i="6"/>
  <c r="IL106" i="6"/>
  <c r="IL110" i="6" s="1"/>
  <c r="M283" i="3"/>
  <c r="M283" i="8" s="1"/>
  <c r="IF63" i="2"/>
  <c r="I284" i="3" s="1"/>
  <c r="I284" i="8" s="1"/>
  <c r="L284" i="3"/>
  <c r="L284" i="8" s="1"/>
  <c r="G294" i="3"/>
  <c r="IG59" i="2"/>
  <c r="IG166" i="2"/>
  <c r="IH134" i="2"/>
  <c r="IH97" i="2"/>
  <c r="II7" i="2"/>
  <c r="II8" i="2" s="1"/>
  <c r="II2" i="2" s="1"/>
  <c r="IH50" i="2"/>
  <c r="IB163" i="2"/>
  <c r="IB54" i="2"/>
  <c r="IC53" i="2" s="1"/>
  <c r="IG138" i="2"/>
  <c r="IH137" i="2" s="1"/>
  <c r="IB101" i="2"/>
  <c r="IC100" i="2" s="1"/>
  <c r="G294" i="8" l="1"/>
  <c r="K293" i="7"/>
  <c r="R293" i="8" s="1"/>
  <c r="L293" i="7"/>
  <c r="S293" i="8" s="1"/>
  <c r="G294" i="7"/>
  <c r="J293" i="7"/>
  <c r="Q293" i="8" s="1"/>
  <c r="I293" i="7"/>
  <c r="P293" i="8" s="1"/>
  <c r="IM143" i="6"/>
  <c r="IM147" i="6" s="1"/>
  <c r="IM138" i="6"/>
  <c r="IN137" i="6" s="1"/>
  <c r="IM59" i="6"/>
  <c r="IM63" i="6" s="1"/>
  <c r="IM54" i="6"/>
  <c r="IN53" i="6" s="1"/>
  <c r="IM166" i="6"/>
  <c r="IN134" i="6"/>
  <c r="IN50" i="6"/>
  <c r="IN2" i="6"/>
  <c r="IN97" i="6"/>
  <c r="IO7" i="6"/>
  <c r="IO8" i="6" s="1"/>
  <c r="IF163" i="6"/>
  <c r="IF101" i="6"/>
  <c r="IG100" i="6" s="1"/>
  <c r="IR1" i="6"/>
  <c r="IM106" i="6"/>
  <c r="IM110" i="6" s="1"/>
  <c r="M284" i="3"/>
  <c r="M284" i="8" s="1"/>
  <c r="IG63" i="2"/>
  <c r="I285" i="3" s="1"/>
  <c r="I285" i="8" s="1"/>
  <c r="L285" i="3"/>
  <c r="L285" i="8" s="1"/>
  <c r="G295" i="3"/>
  <c r="IH106" i="2"/>
  <c r="IH110" i="2" s="1"/>
  <c r="J286" i="3" s="1"/>
  <c r="J286" i="8" s="1"/>
  <c r="IH143" i="2"/>
  <c r="IH147" i="2" s="1"/>
  <c r="K286" i="3" s="1"/>
  <c r="K286" i="8" s="1"/>
  <c r="IH59" i="2"/>
  <c r="IH166" i="2"/>
  <c r="II134" i="2"/>
  <c r="II143" i="2" s="1"/>
  <c r="II147" i="2" s="1"/>
  <c r="K287" i="3" s="1"/>
  <c r="K287" i="8" s="1"/>
  <c r="II97" i="2"/>
  <c r="II50" i="2"/>
  <c r="IJ7" i="2"/>
  <c r="IJ8" i="2" s="1"/>
  <c r="IJ2" i="2" s="1"/>
  <c r="IC163" i="2"/>
  <c r="IC54" i="2"/>
  <c r="ID53" i="2" s="1"/>
  <c r="IH138" i="2"/>
  <c r="II137" i="2" s="1"/>
  <c r="IC101" i="2"/>
  <c r="ID100" i="2" s="1"/>
  <c r="G295" i="8" l="1"/>
  <c r="J294" i="7"/>
  <c r="Q294" i="8" s="1"/>
  <c r="L294" i="7"/>
  <c r="S294" i="8" s="1"/>
  <c r="I294" i="7"/>
  <c r="P294" i="8" s="1"/>
  <c r="G295" i="7"/>
  <c r="M295" i="7" s="1"/>
  <c r="T295" i="8" s="1"/>
  <c r="K294" i="7"/>
  <c r="R294" i="8" s="1"/>
  <c r="M294" i="7"/>
  <c r="T294" i="8" s="1"/>
  <c r="IN106" i="6"/>
  <c r="IN110" i="6" s="1"/>
  <c r="IG163" i="6"/>
  <c r="IG101" i="6"/>
  <c r="IH100" i="6" s="1"/>
  <c r="IN59" i="6"/>
  <c r="IN63" i="6" s="1"/>
  <c r="IN54" i="6"/>
  <c r="IO53" i="6" s="1"/>
  <c r="IN166" i="6"/>
  <c r="IS1" i="6"/>
  <c r="IO134" i="6"/>
  <c r="IO97" i="6"/>
  <c r="IO50" i="6"/>
  <c r="IP7" i="6"/>
  <c r="IP8" i="6" s="1"/>
  <c r="IO2" i="6"/>
  <c r="IN138" i="6"/>
  <c r="IO137" i="6" s="1"/>
  <c r="IN143" i="6"/>
  <c r="IN147" i="6" s="1"/>
  <c r="M285" i="3"/>
  <c r="M285" i="8" s="1"/>
  <c r="IH63" i="2"/>
  <c r="I286" i="3" s="1"/>
  <c r="I286" i="8" s="1"/>
  <c r="L286" i="3"/>
  <c r="L286" i="8" s="1"/>
  <c r="G296" i="3"/>
  <c r="II106" i="2"/>
  <c r="II110" i="2" s="1"/>
  <c r="J287" i="3" s="1"/>
  <c r="J287" i="8" s="1"/>
  <c r="IJ50" i="2"/>
  <c r="IJ97" i="2"/>
  <c r="IJ106" i="2" s="1"/>
  <c r="IJ110" i="2" s="1"/>
  <c r="J288" i="3" s="1"/>
  <c r="J288" i="8" s="1"/>
  <c r="IJ134" i="2"/>
  <c r="IK7" i="2"/>
  <c r="IK8" i="2" s="1"/>
  <c r="IK2" i="2" s="1"/>
  <c r="II166" i="2"/>
  <c r="II59" i="2"/>
  <c r="ID163" i="2"/>
  <c r="ID54" i="2"/>
  <c r="IE53" i="2" s="1"/>
  <c r="II138" i="2"/>
  <c r="IJ137" i="2" s="1"/>
  <c r="ID101" i="2"/>
  <c r="IE100" i="2" s="1"/>
  <c r="G296" i="8" l="1"/>
  <c r="G296" i="7"/>
  <c r="I295" i="7"/>
  <c r="P295" i="8" s="1"/>
  <c r="L295" i="7"/>
  <c r="S295" i="8" s="1"/>
  <c r="K295" i="7"/>
  <c r="R295" i="8" s="1"/>
  <c r="J295" i="7"/>
  <c r="Q295" i="8" s="1"/>
  <c r="M296" i="7"/>
  <c r="T296" i="8" s="1"/>
  <c r="IO59" i="6"/>
  <c r="IO63" i="6" s="1"/>
  <c r="IO54" i="6"/>
  <c r="IP53" i="6" s="1"/>
  <c r="IO166" i="6"/>
  <c r="IT1" i="6"/>
  <c r="IO106" i="6"/>
  <c r="IO110" i="6" s="1"/>
  <c r="IP97" i="6"/>
  <c r="IP50" i="6"/>
  <c r="IP134" i="6"/>
  <c r="IQ7" i="6"/>
  <c r="IQ8" i="6" s="1"/>
  <c r="IP2" i="6"/>
  <c r="IO143" i="6"/>
  <c r="IO147" i="6" s="1"/>
  <c r="IO138" i="6"/>
  <c r="IP137" i="6" s="1"/>
  <c r="IH163" i="6"/>
  <c r="IH101" i="6"/>
  <c r="II100" i="6" s="1"/>
  <c r="M286" i="3"/>
  <c r="M286" i="8" s="1"/>
  <c r="II63" i="2"/>
  <c r="I287" i="3" s="1"/>
  <c r="I287" i="8" s="1"/>
  <c r="L287" i="3"/>
  <c r="L287" i="8" s="1"/>
  <c r="G297" i="3"/>
  <c r="IJ166" i="2"/>
  <c r="IJ59" i="2"/>
  <c r="IK134" i="2"/>
  <c r="IK143" i="2" s="1"/>
  <c r="IK147" i="2" s="1"/>
  <c r="K289" i="3" s="1"/>
  <c r="K289" i="8" s="1"/>
  <c r="IK97" i="2"/>
  <c r="IK106" i="2" s="1"/>
  <c r="IK110" i="2" s="1"/>
  <c r="J289" i="3" s="1"/>
  <c r="J289" i="8" s="1"/>
  <c r="IL7" i="2"/>
  <c r="IL8" i="2" s="1"/>
  <c r="IL2" i="2" s="1"/>
  <c r="IK50" i="2"/>
  <c r="IJ143" i="2"/>
  <c r="IJ147" i="2" s="1"/>
  <c r="K288" i="3" s="1"/>
  <c r="K288" i="8" s="1"/>
  <c r="IE163" i="2"/>
  <c r="IE54" i="2"/>
  <c r="IF53" i="2" s="1"/>
  <c r="IJ138" i="2"/>
  <c r="IK137" i="2" s="1"/>
  <c r="IE101" i="2"/>
  <c r="IF100" i="2" s="1"/>
  <c r="G297" i="8" l="1"/>
  <c r="L296" i="7"/>
  <c r="S296" i="8" s="1"/>
  <c r="G297" i="7"/>
  <c r="I296" i="7"/>
  <c r="P296" i="8" s="1"/>
  <c r="K296" i="7"/>
  <c r="R296" i="8" s="1"/>
  <c r="J296" i="7"/>
  <c r="Q296" i="8" s="1"/>
  <c r="M297" i="7"/>
  <c r="T297" i="8" s="1"/>
  <c r="IP106" i="6"/>
  <c r="IP110" i="6" s="1"/>
  <c r="IU1" i="6"/>
  <c r="IQ134" i="6"/>
  <c r="IQ97" i="6"/>
  <c r="IR7" i="6"/>
  <c r="IR8" i="6" s="1"/>
  <c r="IQ2" i="6"/>
  <c r="IQ50" i="6"/>
  <c r="II163" i="6"/>
  <c r="II101" i="6"/>
  <c r="IJ100" i="6" s="1"/>
  <c r="IP59" i="6"/>
  <c r="IP63" i="6" s="1"/>
  <c r="IP54" i="6"/>
  <c r="IQ53" i="6" s="1"/>
  <c r="IP166" i="6"/>
  <c r="IP143" i="6"/>
  <c r="IP147" i="6" s="1"/>
  <c r="IP138" i="6"/>
  <c r="IQ137" i="6" s="1"/>
  <c r="M287" i="3"/>
  <c r="M287" i="8" s="1"/>
  <c r="IJ63" i="2"/>
  <c r="I288" i="3" s="1"/>
  <c r="I288" i="8" s="1"/>
  <c r="L288" i="3"/>
  <c r="L288" i="8" s="1"/>
  <c r="G298" i="3"/>
  <c r="IK166" i="2"/>
  <c r="IK59" i="2"/>
  <c r="IL50" i="2"/>
  <c r="IM7" i="2"/>
  <c r="IM8" i="2" s="1"/>
  <c r="IM2" i="2" s="1"/>
  <c r="IL134" i="2"/>
  <c r="IL143" i="2" s="1"/>
  <c r="IL147" i="2" s="1"/>
  <c r="K290" i="3" s="1"/>
  <c r="K290" i="8" s="1"/>
  <c r="IL97" i="2"/>
  <c r="IF163" i="2"/>
  <c r="IF54" i="2"/>
  <c r="IG53" i="2" s="1"/>
  <c r="IK138" i="2"/>
  <c r="IL137" i="2" s="1"/>
  <c r="IF101" i="2"/>
  <c r="IG100" i="2" s="1"/>
  <c r="G298" i="8" l="1"/>
  <c r="K297" i="7"/>
  <c r="R297" i="8" s="1"/>
  <c r="G298" i="7"/>
  <c r="I297" i="7"/>
  <c r="P297" i="8" s="1"/>
  <c r="L297" i="7"/>
  <c r="S297" i="8" s="1"/>
  <c r="J297" i="7"/>
  <c r="Q297" i="8" s="1"/>
  <c r="M298" i="7"/>
  <c r="T298" i="8" s="1"/>
  <c r="IQ106" i="6"/>
  <c r="IQ110" i="6" s="1"/>
  <c r="IQ59" i="6"/>
  <c r="IQ63" i="6" s="1"/>
  <c r="IQ54" i="6"/>
  <c r="IR53" i="6" s="1"/>
  <c r="IQ166" i="6"/>
  <c r="IQ143" i="6"/>
  <c r="IQ147" i="6" s="1"/>
  <c r="IQ138" i="6"/>
  <c r="IR137" i="6" s="1"/>
  <c r="IV1" i="6"/>
  <c r="IJ163" i="6"/>
  <c r="IJ101" i="6"/>
  <c r="IK100" i="6" s="1"/>
  <c r="IR134" i="6"/>
  <c r="IR97" i="6"/>
  <c r="IR2" i="6"/>
  <c r="IR50" i="6"/>
  <c r="IS7" i="6"/>
  <c r="IS8" i="6" s="1"/>
  <c r="M288" i="3"/>
  <c r="M288" i="8" s="1"/>
  <c r="IK63" i="2"/>
  <c r="I289" i="3" s="1"/>
  <c r="I289" i="8" s="1"/>
  <c r="L289" i="3"/>
  <c r="L289" i="8" s="1"/>
  <c r="G299" i="3"/>
  <c r="IM97" i="2"/>
  <c r="IM106" i="2" s="1"/>
  <c r="IM110" i="2" s="1"/>
  <c r="J291" i="3" s="1"/>
  <c r="J291" i="8" s="1"/>
  <c r="IN7" i="2"/>
  <c r="IN8" i="2" s="1"/>
  <c r="IN2" i="2" s="1"/>
  <c r="IM50" i="2"/>
  <c r="IM134" i="2"/>
  <c r="IM143" i="2" s="1"/>
  <c r="IM147" i="2" s="1"/>
  <c r="K291" i="3" s="1"/>
  <c r="K291" i="8" s="1"/>
  <c r="IL59" i="2"/>
  <c r="IL166" i="2"/>
  <c r="IL106" i="2"/>
  <c r="IL110" i="2" s="1"/>
  <c r="J290" i="3" s="1"/>
  <c r="J290" i="8" s="1"/>
  <c r="IG163" i="2"/>
  <c r="IG54" i="2"/>
  <c r="IH53" i="2" s="1"/>
  <c r="IL138" i="2"/>
  <c r="IM137" i="2" s="1"/>
  <c r="IG101" i="2"/>
  <c r="IH100" i="2" s="1"/>
  <c r="G299" i="8" l="1"/>
  <c r="J298" i="7"/>
  <c r="Q298" i="8" s="1"/>
  <c r="G299" i="7"/>
  <c r="K298" i="7"/>
  <c r="R298" i="8" s="1"/>
  <c r="L298" i="7"/>
  <c r="S298" i="8" s="1"/>
  <c r="I298" i="7"/>
  <c r="P298" i="8" s="1"/>
  <c r="M299" i="7"/>
  <c r="T299" i="8" s="1"/>
  <c r="IR54" i="6"/>
  <c r="IS53" i="6" s="1"/>
  <c r="IR59" i="6"/>
  <c r="IR63" i="6" s="1"/>
  <c r="IR166" i="6"/>
  <c r="IK101" i="6"/>
  <c r="IL100" i="6" s="1"/>
  <c r="IK163" i="6"/>
  <c r="IS134" i="6"/>
  <c r="IS97" i="6"/>
  <c r="IS50" i="6"/>
  <c r="IT7" i="6"/>
  <c r="IT8" i="6" s="1"/>
  <c r="IS2" i="6"/>
  <c r="IR138" i="6"/>
  <c r="IS137" i="6" s="1"/>
  <c r="IR143" i="6"/>
  <c r="IR147" i="6" s="1"/>
  <c r="IR106" i="6"/>
  <c r="IR110" i="6" s="1"/>
  <c r="IW1" i="6"/>
  <c r="IL63" i="2"/>
  <c r="I290" i="3" s="1"/>
  <c r="I290" i="8" s="1"/>
  <c r="L290" i="3"/>
  <c r="L290" i="8" s="1"/>
  <c r="M289" i="3"/>
  <c r="M289" i="8" s="1"/>
  <c r="G300" i="3"/>
  <c r="IM166" i="2"/>
  <c r="IM59" i="2"/>
  <c r="IO7" i="2"/>
  <c r="IO8" i="2" s="1"/>
  <c r="IO2" i="2" s="1"/>
  <c r="IN134" i="2"/>
  <c r="IN50" i="2"/>
  <c r="IN97" i="2"/>
  <c r="IH163" i="2"/>
  <c r="IH54" i="2"/>
  <c r="II53" i="2" s="1"/>
  <c r="IM138" i="2"/>
  <c r="IN137" i="2" s="1"/>
  <c r="IH101" i="2"/>
  <c r="II100" i="2" s="1"/>
  <c r="G300" i="8" l="1"/>
  <c r="G300" i="7"/>
  <c r="I299" i="7"/>
  <c r="P299" i="8" s="1"/>
  <c r="L299" i="7"/>
  <c r="S299" i="8" s="1"/>
  <c r="K299" i="7"/>
  <c r="R299" i="8" s="1"/>
  <c r="J299" i="7"/>
  <c r="Q299" i="8" s="1"/>
  <c r="M300" i="7"/>
  <c r="T300" i="8" s="1"/>
  <c r="IS106" i="6"/>
  <c r="IS110" i="6" s="1"/>
  <c r="IX1" i="6"/>
  <c r="IS138" i="6"/>
  <c r="IT137" i="6" s="1"/>
  <c r="IS143" i="6"/>
  <c r="IS147" i="6" s="1"/>
  <c r="IT134" i="6"/>
  <c r="IT50" i="6"/>
  <c r="IT97" i="6"/>
  <c r="IU7" i="6"/>
  <c r="IU8" i="6" s="1"/>
  <c r="IT2" i="6"/>
  <c r="IS54" i="6"/>
  <c r="IT53" i="6" s="1"/>
  <c r="IS59" i="6"/>
  <c r="IS63" i="6" s="1"/>
  <c r="IS166" i="6"/>
  <c r="IL101" i="6"/>
  <c r="IM100" i="6" s="1"/>
  <c r="IL163" i="6"/>
  <c r="M290" i="3"/>
  <c r="M290" i="8" s="1"/>
  <c r="IM63" i="2"/>
  <c r="I291" i="3" s="1"/>
  <c r="I291" i="8" s="1"/>
  <c r="L291" i="3"/>
  <c r="L291" i="8" s="1"/>
  <c r="G301" i="3"/>
  <c r="IN143" i="2"/>
  <c r="IN147" i="2" s="1"/>
  <c r="K292" i="3" s="1"/>
  <c r="K292" i="8" s="1"/>
  <c r="IO134" i="2"/>
  <c r="IO97" i="2"/>
  <c r="IO106" i="2" s="1"/>
  <c r="IO110" i="2" s="1"/>
  <c r="J293" i="3" s="1"/>
  <c r="J293" i="8" s="1"/>
  <c r="IO50" i="2"/>
  <c r="IP7" i="2"/>
  <c r="IP8" i="2" s="1"/>
  <c r="IP2" i="2" s="1"/>
  <c r="IN106" i="2"/>
  <c r="IN110" i="2" s="1"/>
  <c r="J292" i="3" s="1"/>
  <c r="J292" i="8" s="1"/>
  <c r="IN166" i="2"/>
  <c r="IN59" i="2"/>
  <c r="II163" i="2"/>
  <c r="II54" i="2"/>
  <c r="IJ53" i="2" s="1"/>
  <c r="IN138" i="2"/>
  <c r="IO137" i="2" s="1"/>
  <c r="II101" i="2"/>
  <c r="IJ100" i="2" s="1"/>
  <c r="G301" i="8" l="1"/>
  <c r="L300" i="7"/>
  <c r="S300" i="8" s="1"/>
  <c r="I300" i="7"/>
  <c r="P300" i="8" s="1"/>
  <c r="G301" i="7"/>
  <c r="M301" i="7" s="1"/>
  <c r="T301" i="8" s="1"/>
  <c r="K300" i="7"/>
  <c r="R300" i="8" s="1"/>
  <c r="J300" i="7"/>
  <c r="Q300" i="8" s="1"/>
  <c r="IU97" i="6"/>
  <c r="IU134" i="6"/>
  <c r="IU50" i="6"/>
  <c r="IV7" i="6"/>
  <c r="IV8" i="6" s="1"/>
  <c r="IU2" i="6"/>
  <c r="IT59" i="6"/>
  <c r="IT63" i="6" s="1"/>
  <c r="IT54" i="6"/>
  <c r="IU53" i="6" s="1"/>
  <c r="IT166" i="6"/>
  <c r="IM163" i="6"/>
  <c r="IM101" i="6"/>
  <c r="IN100" i="6" s="1"/>
  <c r="IT106" i="6"/>
  <c r="IT110" i="6" s="1"/>
  <c r="IT143" i="6"/>
  <c r="IT147" i="6" s="1"/>
  <c r="IT138" i="6"/>
  <c r="IU137" i="6" s="1"/>
  <c r="IY1" i="6"/>
  <c r="M291" i="3"/>
  <c r="M291" i="8" s="1"/>
  <c r="IN63" i="2"/>
  <c r="I292" i="3" s="1"/>
  <c r="I292" i="8" s="1"/>
  <c r="L292" i="3"/>
  <c r="L292" i="8" s="1"/>
  <c r="G302" i="3"/>
  <c r="IO143" i="2"/>
  <c r="IO147" i="2" s="1"/>
  <c r="K293" i="3" s="1"/>
  <c r="K293" i="8" s="1"/>
  <c r="IP97" i="2"/>
  <c r="IP106" i="2" s="1"/>
  <c r="IP110" i="2" s="1"/>
  <c r="J294" i="3" s="1"/>
  <c r="J294" i="8" s="1"/>
  <c r="IP50" i="2"/>
  <c r="IQ7" i="2"/>
  <c r="IQ8" i="2" s="1"/>
  <c r="IQ2" i="2" s="1"/>
  <c r="IP134" i="2"/>
  <c r="IP143" i="2" s="1"/>
  <c r="IP147" i="2" s="1"/>
  <c r="K294" i="3" s="1"/>
  <c r="K294" i="8" s="1"/>
  <c r="IO59" i="2"/>
  <c r="IO166" i="2"/>
  <c r="IJ163" i="2"/>
  <c r="IJ54" i="2"/>
  <c r="IK53" i="2" s="1"/>
  <c r="IO138" i="2"/>
  <c r="IP137" i="2" s="1"/>
  <c r="IJ101" i="2"/>
  <c r="IK100" i="2" s="1"/>
  <c r="G302" i="8" l="1"/>
  <c r="K301" i="7"/>
  <c r="R301" i="8" s="1"/>
  <c r="I301" i="7"/>
  <c r="P301" i="8" s="1"/>
  <c r="J301" i="7"/>
  <c r="Q301" i="8" s="1"/>
  <c r="L301" i="7"/>
  <c r="S301" i="8" s="1"/>
  <c r="G302" i="7"/>
  <c r="M302" i="7" s="1"/>
  <c r="T302" i="8" s="1"/>
  <c r="IN101" i="6"/>
  <c r="IO100" i="6" s="1"/>
  <c r="IN163" i="6"/>
  <c r="IU59" i="6"/>
  <c r="IU63" i="6" s="1"/>
  <c r="IU54" i="6"/>
  <c r="IV53" i="6" s="1"/>
  <c r="IU166" i="6"/>
  <c r="IU143" i="6"/>
  <c r="IU147" i="6"/>
  <c r="IU138" i="6"/>
  <c r="IV137" i="6" s="1"/>
  <c r="IZ1" i="6"/>
  <c r="IU106" i="6"/>
  <c r="IU110" i="6" s="1"/>
  <c r="IV134" i="6"/>
  <c r="IV97" i="6"/>
  <c r="IV2" i="6"/>
  <c r="IV50" i="6"/>
  <c r="IW7" i="6"/>
  <c r="IW8" i="6" s="1"/>
  <c r="M292" i="3"/>
  <c r="M292" i="8" s="1"/>
  <c r="IO63" i="2"/>
  <c r="I293" i="3" s="1"/>
  <c r="I293" i="8" s="1"/>
  <c r="L293" i="3"/>
  <c r="L293" i="8" s="1"/>
  <c r="G303" i="3"/>
  <c r="IP166" i="2"/>
  <c r="IP59" i="2"/>
  <c r="IR7" i="2"/>
  <c r="IR8" i="2" s="1"/>
  <c r="IR2" i="2" s="1"/>
  <c r="IQ50" i="2"/>
  <c r="IQ134" i="2"/>
  <c r="IQ143" i="2" s="1"/>
  <c r="IQ147" i="2" s="1"/>
  <c r="K295" i="3" s="1"/>
  <c r="K295" i="8" s="1"/>
  <c r="IQ97" i="2"/>
  <c r="IQ106" i="2" s="1"/>
  <c r="IQ110" i="2" s="1"/>
  <c r="J295" i="3" s="1"/>
  <c r="J295" i="8" s="1"/>
  <c r="IK163" i="2"/>
  <c r="IK54" i="2"/>
  <c r="IL53" i="2" s="1"/>
  <c r="IP138" i="2"/>
  <c r="IQ137" i="2" s="1"/>
  <c r="IK101" i="2"/>
  <c r="IL100" i="2" s="1"/>
  <c r="G303" i="8" l="1"/>
  <c r="J302" i="7"/>
  <c r="Q302" i="8" s="1"/>
  <c r="I302" i="7"/>
  <c r="P302" i="8" s="1"/>
  <c r="L302" i="7"/>
  <c r="S302" i="8" s="1"/>
  <c r="G303" i="7"/>
  <c r="M303" i="7" s="1"/>
  <c r="T303" i="8" s="1"/>
  <c r="K302" i="7"/>
  <c r="R302" i="8" s="1"/>
  <c r="IV59" i="6"/>
  <c r="IV63" i="6" s="1"/>
  <c r="IV54" i="6"/>
  <c r="IW53" i="6" s="1"/>
  <c r="IV166" i="6"/>
  <c r="JA1" i="6"/>
  <c r="IW134" i="6"/>
  <c r="IW50" i="6"/>
  <c r="IW2" i="6"/>
  <c r="IW97" i="6"/>
  <c r="IX7" i="6"/>
  <c r="IX8" i="6" s="1"/>
  <c r="IV143" i="6"/>
  <c r="IV147" i="6" s="1"/>
  <c r="IV138" i="6"/>
  <c r="IW137" i="6" s="1"/>
  <c r="IV106" i="6"/>
  <c r="IV110" i="6" s="1"/>
  <c r="IO163" i="6"/>
  <c r="IO101" i="6"/>
  <c r="IP100" i="6" s="1"/>
  <c r="M293" i="3"/>
  <c r="M293" i="8" s="1"/>
  <c r="IP63" i="2"/>
  <c r="I294" i="3" s="1"/>
  <c r="I294" i="8" s="1"/>
  <c r="L294" i="3"/>
  <c r="L294" i="8" s="1"/>
  <c r="G304" i="3"/>
  <c r="IQ166" i="2"/>
  <c r="IQ59" i="2"/>
  <c r="IR97" i="2"/>
  <c r="IR106" i="2" s="1"/>
  <c r="IR110" i="2" s="1"/>
  <c r="J296" i="3" s="1"/>
  <c r="J296" i="8" s="1"/>
  <c r="IR134" i="2"/>
  <c r="IS7" i="2"/>
  <c r="IS8" i="2" s="1"/>
  <c r="IS2" i="2" s="1"/>
  <c r="IR50" i="2"/>
  <c r="IL163" i="2"/>
  <c r="IL54" i="2"/>
  <c r="IM53" i="2" s="1"/>
  <c r="IQ138" i="2"/>
  <c r="IR137" i="2" s="1"/>
  <c r="IL101" i="2"/>
  <c r="IM100" i="2" s="1"/>
  <c r="G304" i="8" l="1"/>
  <c r="G304" i="7"/>
  <c r="I303" i="7"/>
  <c r="P303" i="8" s="1"/>
  <c r="J303" i="7"/>
  <c r="Q303" i="8" s="1"/>
  <c r="K303" i="7"/>
  <c r="R303" i="8" s="1"/>
  <c r="L303" i="7"/>
  <c r="S303" i="8" s="1"/>
  <c r="M304" i="7"/>
  <c r="T304" i="8" s="1"/>
  <c r="IP163" i="6"/>
  <c r="IP101" i="6"/>
  <c r="IQ100" i="6" s="1"/>
  <c r="IW106" i="6"/>
  <c r="IW110" i="6" s="1"/>
  <c r="JB1" i="6"/>
  <c r="IX134" i="6"/>
  <c r="IX50" i="6"/>
  <c r="IX97" i="6"/>
  <c r="IY7" i="6"/>
  <c r="IY8" i="6" s="1"/>
  <c r="IX2" i="6"/>
  <c r="IW147" i="6"/>
  <c r="IW143" i="6"/>
  <c r="IW138" i="6"/>
  <c r="IX137" i="6" s="1"/>
  <c r="IW59" i="6"/>
  <c r="IW63" i="6" s="1"/>
  <c r="IW54" i="6"/>
  <c r="IX53" i="6" s="1"/>
  <c r="IW166" i="6"/>
  <c r="M294" i="3"/>
  <c r="M294" i="8" s="1"/>
  <c r="IQ63" i="2"/>
  <c r="I295" i="3" s="1"/>
  <c r="I295" i="8" s="1"/>
  <c r="L295" i="3"/>
  <c r="L295" i="8" s="1"/>
  <c r="G305" i="3"/>
  <c r="IR143" i="2"/>
  <c r="IR147" i="2" s="1"/>
  <c r="K296" i="3" s="1"/>
  <c r="K296" i="8" s="1"/>
  <c r="IR59" i="2"/>
  <c r="IR166" i="2"/>
  <c r="IS50" i="2"/>
  <c r="IS134" i="2"/>
  <c r="IT7" i="2"/>
  <c r="IT8" i="2" s="1"/>
  <c r="IT2" i="2" s="1"/>
  <c r="IS97" i="2"/>
  <c r="IM163" i="2"/>
  <c r="IM54" i="2"/>
  <c r="IN53" i="2" s="1"/>
  <c r="IR138" i="2"/>
  <c r="IS137" i="2" s="1"/>
  <c r="IM101" i="2"/>
  <c r="IN100" i="2" s="1"/>
  <c r="G305" i="8" l="1"/>
  <c r="L304" i="7"/>
  <c r="S304" i="8" s="1"/>
  <c r="J304" i="7"/>
  <c r="Q304" i="8" s="1"/>
  <c r="I304" i="7"/>
  <c r="P304" i="8" s="1"/>
  <c r="G305" i="7"/>
  <c r="K304" i="7"/>
  <c r="R304" i="8" s="1"/>
  <c r="IX106" i="6"/>
  <c r="IX110" i="6" s="1"/>
  <c r="JC1" i="6"/>
  <c r="IQ101" i="6"/>
  <c r="IR100" i="6" s="1"/>
  <c r="IQ163" i="6"/>
  <c r="IY134" i="6"/>
  <c r="IY97" i="6"/>
  <c r="IY50" i="6"/>
  <c r="IZ7" i="6"/>
  <c r="IZ8" i="6" s="1"/>
  <c r="IY2" i="6"/>
  <c r="IX59" i="6"/>
  <c r="IX63" i="6" s="1"/>
  <c r="IX54" i="6"/>
  <c r="IY53" i="6" s="1"/>
  <c r="IX166" i="6"/>
  <c r="IX143" i="6"/>
  <c r="IX147" i="6" s="1"/>
  <c r="IX138" i="6"/>
  <c r="IY137" i="6" s="1"/>
  <c r="M295" i="3"/>
  <c r="M295" i="8" s="1"/>
  <c r="IR63" i="2"/>
  <c r="I296" i="3" s="1"/>
  <c r="I296" i="8" s="1"/>
  <c r="L296" i="3"/>
  <c r="L296" i="8" s="1"/>
  <c r="G306" i="3"/>
  <c r="IS106" i="2"/>
  <c r="IS110" i="2" s="1"/>
  <c r="J297" i="3" s="1"/>
  <c r="J297" i="8" s="1"/>
  <c r="IT134" i="2"/>
  <c r="IT143" i="2" s="1"/>
  <c r="IT147" i="2" s="1"/>
  <c r="K298" i="3" s="1"/>
  <c r="K298" i="8" s="1"/>
  <c r="IU7" i="2"/>
  <c r="IU8" i="2" s="1"/>
  <c r="IU2" i="2" s="1"/>
  <c r="IT97" i="2"/>
  <c r="IT106" i="2" s="1"/>
  <c r="IT110" i="2" s="1"/>
  <c r="J298" i="3" s="1"/>
  <c r="J298" i="8" s="1"/>
  <c r="IT50" i="2"/>
  <c r="IS143" i="2"/>
  <c r="IS147" i="2" s="1"/>
  <c r="K297" i="3" s="1"/>
  <c r="K297" i="8" s="1"/>
  <c r="IS166" i="2"/>
  <c r="IS59" i="2"/>
  <c r="IN163" i="2"/>
  <c r="IN54" i="2"/>
  <c r="IO53" i="2" s="1"/>
  <c r="IS138" i="2"/>
  <c r="IT137" i="2" s="1"/>
  <c r="IN101" i="2"/>
  <c r="IO100" i="2" s="1"/>
  <c r="G306" i="8" l="1"/>
  <c r="K305" i="7"/>
  <c r="R305" i="8" s="1"/>
  <c r="J305" i="7"/>
  <c r="Q305" i="8" s="1"/>
  <c r="L305" i="7"/>
  <c r="S305" i="8" s="1"/>
  <c r="I305" i="7"/>
  <c r="P305" i="8" s="1"/>
  <c r="G306" i="7"/>
  <c r="M306" i="7" s="1"/>
  <c r="T306" i="8" s="1"/>
  <c r="M305" i="7"/>
  <c r="T305" i="8" s="1"/>
  <c r="IR101" i="6"/>
  <c r="IS100" i="6" s="1"/>
  <c r="IR163" i="6"/>
  <c r="IZ134" i="6"/>
  <c r="IZ97" i="6"/>
  <c r="IZ50" i="6"/>
  <c r="IZ2" i="6"/>
  <c r="JA7" i="6"/>
  <c r="JA8" i="6" s="1"/>
  <c r="IY59" i="6"/>
  <c r="IY63" i="6" s="1"/>
  <c r="IY54" i="6"/>
  <c r="IZ53" i="6" s="1"/>
  <c r="IY166" i="6"/>
  <c r="IY106" i="6"/>
  <c r="IY110" i="6" s="1"/>
  <c r="JD1" i="6"/>
  <c r="IY143" i="6"/>
  <c r="IY147" i="6" s="1"/>
  <c r="IY138" i="6"/>
  <c r="IZ137" i="6" s="1"/>
  <c r="M296" i="3"/>
  <c r="M296" i="8" s="1"/>
  <c r="IS63" i="2"/>
  <c r="I297" i="3" s="1"/>
  <c r="I297" i="8" s="1"/>
  <c r="L297" i="3"/>
  <c r="L297" i="8" s="1"/>
  <c r="G307" i="3"/>
  <c r="IU134" i="2"/>
  <c r="IU143" i="2" s="1"/>
  <c r="IU147" i="2" s="1"/>
  <c r="K299" i="3" s="1"/>
  <c r="K299" i="8" s="1"/>
  <c r="IU97" i="2"/>
  <c r="IU106" i="2" s="1"/>
  <c r="IU110" i="2" s="1"/>
  <c r="J299" i="3" s="1"/>
  <c r="J299" i="8" s="1"/>
  <c r="IV7" i="2"/>
  <c r="IV8" i="2" s="1"/>
  <c r="IV2" i="2" s="1"/>
  <c r="IU50" i="2"/>
  <c r="IT166" i="2"/>
  <c r="IT59" i="2"/>
  <c r="IO163" i="2"/>
  <c r="IO54" i="2"/>
  <c r="IP53" i="2" s="1"/>
  <c r="IT138" i="2"/>
  <c r="IU137" i="2" s="1"/>
  <c r="IO101" i="2"/>
  <c r="IP100" i="2" s="1"/>
  <c r="G307" i="8" l="1"/>
  <c r="J306" i="7"/>
  <c r="Q306" i="8" s="1"/>
  <c r="K306" i="7"/>
  <c r="R306" i="8" s="1"/>
  <c r="G307" i="7"/>
  <c r="L306" i="7"/>
  <c r="S306" i="8" s="1"/>
  <c r="I306" i="7"/>
  <c r="P306" i="8" s="1"/>
  <c r="IZ106" i="6"/>
  <c r="IZ110" i="6" s="1"/>
  <c r="JA134" i="6"/>
  <c r="JA97" i="6"/>
  <c r="JB7" i="6"/>
  <c r="JB8" i="6" s="1"/>
  <c r="JA2" i="6"/>
  <c r="JA50" i="6"/>
  <c r="IZ138" i="6"/>
  <c r="JA137" i="6" s="1"/>
  <c r="IZ143" i="6"/>
  <c r="IZ147" i="6" s="1"/>
  <c r="JE1" i="6"/>
  <c r="IZ54" i="6"/>
  <c r="JA53" i="6" s="1"/>
  <c r="IZ59" i="6"/>
  <c r="IZ63" i="6" s="1"/>
  <c r="IZ166" i="6"/>
  <c r="IS163" i="6"/>
  <c r="IS101" i="6"/>
  <c r="IT100" i="6" s="1"/>
  <c r="IT63" i="2"/>
  <c r="I298" i="3" s="1"/>
  <c r="I298" i="8" s="1"/>
  <c r="L298" i="3"/>
  <c r="L298" i="8" s="1"/>
  <c r="G308" i="3"/>
  <c r="M297" i="3"/>
  <c r="M297" i="8" s="1"/>
  <c r="IW7" i="2"/>
  <c r="IW8" i="2" s="1"/>
  <c r="IW2" i="2" s="1"/>
  <c r="IV97" i="2"/>
  <c r="IV106" i="2" s="1"/>
  <c r="IV110" i="2" s="1"/>
  <c r="J300" i="3" s="1"/>
  <c r="J300" i="8" s="1"/>
  <c r="IV50" i="2"/>
  <c r="IV134" i="2"/>
  <c r="IV143" i="2" s="1"/>
  <c r="IV147" i="2" s="1"/>
  <c r="K300" i="3" s="1"/>
  <c r="K300" i="8" s="1"/>
  <c r="IU166" i="2"/>
  <c r="IU59" i="2"/>
  <c r="IP163" i="2"/>
  <c r="IP54" i="2"/>
  <c r="IQ53" i="2" s="1"/>
  <c r="IU138" i="2"/>
  <c r="IV137" i="2" s="1"/>
  <c r="IP101" i="2"/>
  <c r="IQ100" i="2" s="1"/>
  <c r="G308" i="8" l="1"/>
  <c r="G308" i="7"/>
  <c r="I307" i="7"/>
  <c r="P307" i="8" s="1"/>
  <c r="K307" i="7"/>
  <c r="R307" i="8" s="1"/>
  <c r="J307" i="7"/>
  <c r="Q307" i="8" s="1"/>
  <c r="L307" i="7"/>
  <c r="S307" i="8" s="1"/>
  <c r="M307" i="7"/>
  <c r="T307" i="8" s="1"/>
  <c r="M308" i="7"/>
  <c r="T308" i="8" s="1"/>
  <c r="JA54" i="6"/>
  <c r="JB53" i="6" s="1"/>
  <c r="JA59" i="6"/>
  <c r="JA63" i="6" s="1"/>
  <c r="JA166" i="6"/>
  <c r="JA143" i="6"/>
  <c r="JA147" i="6" s="1"/>
  <c r="JA138" i="6"/>
  <c r="JB137" i="6" s="1"/>
  <c r="JF1" i="6"/>
  <c r="JB134" i="6"/>
  <c r="JB50" i="6"/>
  <c r="JB97" i="6"/>
  <c r="JB2" i="6"/>
  <c r="JC7" i="6"/>
  <c r="JC8" i="6" s="1"/>
  <c r="IT163" i="6"/>
  <c r="IT101" i="6"/>
  <c r="IU100" i="6" s="1"/>
  <c r="JA106" i="6"/>
  <c r="JA110" i="6" s="1"/>
  <c r="G309" i="3"/>
  <c r="M298" i="3"/>
  <c r="M298" i="8" s="1"/>
  <c r="IU63" i="2"/>
  <c r="I299" i="3" s="1"/>
  <c r="I299" i="8" s="1"/>
  <c r="L299" i="3"/>
  <c r="L299" i="8" s="1"/>
  <c r="IV166" i="2"/>
  <c r="IV59" i="2"/>
  <c r="IW50" i="2"/>
  <c r="IW97" i="2"/>
  <c r="IW106" i="2" s="1"/>
  <c r="IW110" i="2" s="1"/>
  <c r="J301" i="3" s="1"/>
  <c r="J301" i="8" s="1"/>
  <c r="IX7" i="2"/>
  <c r="IX8" i="2" s="1"/>
  <c r="IX2" i="2" s="1"/>
  <c r="IW134" i="2"/>
  <c r="IQ163" i="2"/>
  <c r="IQ54" i="2"/>
  <c r="IR53" i="2" s="1"/>
  <c r="IV138" i="2"/>
  <c r="IW137" i="2" s="1"/>
  <c r="IQ101" i="2"/>
  <c r="IR100" i="2" s="1"/>
  <c r="G309" i="8" l="1"/>
  <c r="L308" i="7"/>
  <c r="S308" i="8" s="1"/>
  <c r="K308" i="7"/>
  <c r="R308" i="8" s="1"/>
  <c r="J308" i="7"/>
  <c r="Q308" i="8" s="1"/>
  <c r="G309" i="7"/>
  <c r="I308" i="7"/>
  <c r="P308" i="8" s="1"/>
  <c r="JB59" i="6"/>
  <c r="JB63" i="6" s="1"/>
  <c r="JB54" i="6"/>
  <c r="JC53" i="6" s="1"/>
  <c r="JB166" i="6"/>
  <c r="JC97" i="6"/>
  <c r="JC134" i="6"/>
  <c r="JD7" i="6"/>
  <c r="JD8" i="6" s="1"/>
  <c r="JC50" i="6"/>
  <c r="JC2" i="6"/>
  <c r="JB143" i="6"/>
  <c r="JB147" i="6" s="1"/>
  <c r="JB138" i="6"/>
  <c r="JC137" i="6" s="1"/>
  <c r="JG1" i="6"/>
  <c r="IU101" i="6"/>
  <c r="IV100" i="6" s="1"/>
  <c r="IU163" i="6"/>
  <c r="JB106" i="6"/>
  <c r="JB110" i="6" s="1"/>
  <c r="G310" i="3"/>
  <c r="IV63" i="2"/>
  <c r="I300" i="3" s="1"/>
  <c r="I300" i="8" s="1"/>
  <c r="L300" i="3"/>
  <c r="L300" i="8" s="1"/>
  <c r="M299" i="3"/>
  <c r="M299" i="8" s="1"/>
  <c r="IW166" i="2"/>
  <c r="IW59" i="2"/>
  <c r="IW143" i="2"/>
  <c r="IW147" i="2" s="1"/>
  <c r="K301" i="3" s="1"/>
  <c r="K301" i="8" s="1"/>
  <c r="IX50" i="2"/>
  <c r="IY7" i="2"/>
  <c r="IY8" i="2" s="1"/>
  <c r="IY2" i="2" s="1"/>
  <c r="IX134" i="2"/>
  <c r="IX97" i="2"/>
  <c r="IX106" i="2" s="1"/>
  <c r="IX110" i="2" s="1"/>
  <c r="J302" i="3" s="1"/>
  <c r="J302" i="8" s="1"/>
  <c r="IR163" i="2"/>
  <c r="IR54" i="2"/>
  <c r="IS53" i="2" s="1"/>
  <c r="IW138" i="2"/>
  <c r="IX137" i="2" s="1"/>
  <c r="IR101" i="2"/>
  <c r="IS100" i="2" s="1"/>
  <c r="G310" i="8" l="1"/>
  <c r="K309" i="7"/>
  <c r="R309" i="8" s="1"/>
  <c r="L309" i="7"/>
  <c r="S309" i="8" s="1"/>
  <c r="G310" i="7"/>
  <c r="M310" i="7" s="1"/>
  <c r="T310" i="8" s="1"/>
  <c r="I309" i="7"/>
  <c r="P309" i="8" s="1"/>
  <c r="J309" i="7"/>
  <c r="Q309" i="8" s="1"/>
  <c r="M309" i="7"/>
  <c r="T309" i="8" s="1"/>
  <c r="JD134" i="6"/>
  <c r="JD97" i="6"/>
  <c r="JD50" i="6"/>
  <c r="JD2" i="6"/>
  <c r="JE7" i="6"/>
  <c r="JE8" i="6" s="1"/>
  <c r="JC106" i="6"/>
  <c r="JC110" i="6" s="1"/>
  <c r="IV163" i="6"/>
  <c r="IV101" i="6"/>
  <c r="IW100" i="6" s="1"/>
  <c r="JH1" i="6"/>
  <c r="JC143" i="6"/>
  <c r="JC147" i="6"/>
  <c r="JC138" i="6"/>
  <c r="JD137" i="6" s="1"/>
  <c r="JC59" i="6"/>
  <c r="JC63" i="6" s="1"/>
  <c r="JC54" i="6"/>
  <c r="JD53" i="6" s="1"/>
  <c r="JC166" i="6"/>
  <c r="M300" i="3"/>
  <c r="M300" i="8" s="1"/>
  <c r="G311" i="3"/>
  <c r="IW63" i="2"/>
  <c r="I301" i="3" s="1"/>
  <c r="I301" i="8" s="1"/>
  <c r="L301" i="3"/>
  <c r="L301" i="8" s="1"/>
  <c r="IX143" i="2"/>
  <c r="IX147" i="2" s="1"/>
  <c r="K302" i="3" s="1"/>
  <c r="K302" i="8" s="1"/>
  <c r="IY134" i="2"/>
  <c r="IY143" i="2" s="1"/>
  <c r="IY147" i="2" s="1"/>
  <c r="K303" i="3" s="1"/>
  <c r="K303" i="8" s="1"/>
  <c r="IY97" i="2"/>
  <c r="IY50" i="2"/>
  <c r="IZ7" i="2"/>
  <c r="IZ8" i="2" s="1"/>
  <c r="IZ2" i="2" s="1"/>
  <c r="IX166" i="2"/>
  <c r="IX59" i="2"/>
  <c r="IS163" i="2"/>
  <c r="IS54" i="2"/>
  <c r="IT53" i="2" s="1"/>
  <c r="IX138" i="2"/>
  <c r="IY137" i="2" s="1"/>
  <c r="IS101" i="2"/>
  <c r="IT100" i="2" s="1"/>
  <c r="G311" i="8" l="1"/>
  <c r="J310" i="7"/>
  <c r="Q310" i="8" s="1"/>
  <c r="L310" i="7"/>
  <c r="S310" i="8" s="1"/>
  <c r="G311" i="7"/>
  <c r="K310" i="7"/>
  <c r="R310" i="8" s="1"/>
  <c r="I310" i="7"/>
  <c r="P310" i="8" s="1"/>
  <c r="IW101" i="6"/>
  <c r="IX100" i="6" s="1"/>
  <c r="IW163" i="6"/>
  <c r="JD59" i="6"/>
  <c r="JD63" i="6" s="1"/>
  <c r="JD54" i="6"/>
  <c r="JE53" i="6" s="1"/>
  <c r="JD166" i="6"/>
  <c r="JD106" i="6"/>
  <c r="JD110" i="6" s="1"/>
  <c r="JI1" i="6"/>
  <c r="JE134" i="6"/>
  <c r="JE97" i="6"/>
  <c r="JE50" i="6"/>
  <c r="JF7" i="6"/>
  <c r="JF8" i="6" s="1"/>
  <c r="JE2" i="6"/>
  <c r="JD138" i="6"/>
  <c r="JE137" i="6" s="1"/>
  <c r="JD143" i="6"/>
  <c r="JD147" i="6" s="1"/>
  <c r="M301" i="3"/>
  <c r="M301" i="8" s="1"/>
  <c r="G312" i="3"/>
  <c r="IX63" i="2"/>
  <c r="I302" i="3" s="1"/>
  <c r="I302" i="8" s="1"/>
  <c r="L302" i="3"/>
  <c r="L302" i="8" s="1"/>
  <c r="IY106" i="2"/>
  <c r="IY110" i="2" s="1"/>
  <c r="J303" i="3" s="1"/>
  <c r="J303" i="8" s="1"/>
  <c r="JA7" i="2"/>
  <c r="JA8" i="2" s="1"/>
  <c r="JA2" i="2" s="1"/>
  <c r="IZ97" i="2"/>
  <c r="IZ106" i="2" s="1"/>
  <c r="IZ110" i="2" s="1"/>
  <c r="J304" i="3" s="1"/>
  <c r="J304" i="8" s="1"/>
  <c r="IZ134" i="2"/>
  <c r="IZ143" i="2" s="1"/>
  <c r="IZ147" i="2" s="1"/>
  <c r="K304" i="3" s="1"/>
  <c r="K304" i="8" s="1"/>
  <c r="IZ50" i="2"/>
  <c r="IY166" i="2"/>
  <c r="IY59" i="2"/>
  <c r="IT163" i="2"/>
  <c r="IT54" i="2"/>
  <c r="IU53" i="2" s="1"/>
  <c r="IY138" i="2"/>
  <c r="IZ137" i="2" s="1"/>
  <c r="IT101" i="2"/>
  <c r="IU100" i="2" s="1"/>
  <c r="G312" i="8" l="1"/>
  <c r="G312" i="7"/>
  <c r="I311" i="7"/>
  <c r="P311" i="8" s="1"/>
  <c r="L311" i="7"/>
  <c r="S311" i="8" s="1"/>
  <c r="J311" i="7"/>
  <c r="Q311" i="8" s="1"/>
  <c r="K311" i="7"/>
  <c r="R311" i="8" s="1"/>
  <c r="M311" i="7"/>
  <c r="T311" i="8" s="1"/>
  <c r="M312" i="7"/>
  <c r="T312" i="8" s="1"/>
  <c r="JF97" i="6"/>
  <c r="JF50" i="6"/>
  <c r="JF134" i="6"/>
  <c r="JG7" i="6"/>
  <c r="JG8" i="6" s="1"/>
  <c r="JF2" i="6"/>
  <c r="JJ1" i="6"/>
  <c r="JE59" i="6"/>
  <c r="JE63" i="6" s="1"/>
  <c r="JE54" i="6"/>
  <c r="JF53" i="6" s="1"/>
  <c r="JE166" i="6"/>
  <c r="JE143" i="6"/>
  <c r="JE147" i="6" s="1"/>
  <c r="JE138" i="6"/>
  <c r="JF137" i="6" s="1"/>
  <c r="JE106" i="6"/>
  <c r="JE110" i="6" s="1"/>
  <c r="IX163" i="6"/>
  <c r="IX101" i="6"/>
  <c r="IY100" i="6" s="1"/>
  <c r="G313" i="3"/>
  <c r="IY63" i="2"/>
  <c r="I303" i="3" s="1"/>
  <c r="I303" i="8" s="1"/>
  <c r="L303" i="3"/>
  <c r="L303" i="8" s="1"/>
  <c r="M302" i="3"/>
  <c r="M302" i="8" s="1"/>
  <c r="JA134" i="2"/>
  <c r="JA143" i="2" s="1"/>
  <c r="JA147" i="2" s="1"/>
  <c r="K305" i="3" s="1"/>
  <c r="K305" i="8" s="1"/>
  <c r="JA97" i="2"/>
  <c r="JA106" i="2" s="1"/>
  <c r="JA110" i="2" s="1"/>
  <c r="J305" i="3" s="1"/>
  <c r="J305" i="8" s="1"/>
  <c r="JA50" i="2"/>
  <c r="JB7" i="2"/>
  <c r="JB8" i="2" s="1"/>
  <c r="JB2" i="2" s="1"/>
  <c r="IZ166" i="2"/>
  <c r="IZ59" i="2"/>
  <c r="IU163" i="2"/>
  <c r="IU54" i="2"/>
  <c r="IV53" i="2" s="1"/>
  <c r="IZ138" i="2"/>
  <c r="JA137" i="2" s="1"/>
  <c r="IU101" i="2"/>
  <c r="IV100" i="2" s="1"/>
  <c r="G313" i="8" l="1"/>
  <c r="L312" i="7"/>
  <c r="S312" i="8" s="1"/>
  <c r="G313" i="7"/>
  <c r="K312" i="7"/>
  <c r="R312" i="8" s="1"/>
  <c r="J312" i="7"/>
  <c r="Q312" i="8" s="1"/>
  <c r="I312" i="7"/>
  <c r="P312" i="8" s="1"/>
  <c r="M313" i="7"/>
  <c r="T313" i="8" s="1"/>
  <c r="IY101" i="6"/>
  <c r="IZ100" i="6" s="1"/>
  <c r="IY163" i="6"/>
  <c r="JG134" i="6"/>
  <c r="JG97" i="6"/>
  <c r="JH7" i="6"/>
  <c r="JH8" i="6" s="1"/>
  <c r="JG2" i="6"/>
  <c r="JG50" i="6"/>
  <c r="JF59" i="6"/>
  <c r="JF63" i="6" s="1"/>
  <c r="JF54" i="6"/>
  <c r="JG53" i="6" s="1"/>
  <c r="JF166" i="6"/>
  <c r="JK1" i="6"/>
  <c r="JF143" i="6"/>
  <c r="JF147" i="6" s="1"/>
  <c r="JF138" i="6"/>
  <c r="JG137" i="6" s="1"/>
  <c r="JF106" i="6"/>
  <c r="JF110" i="6" s="1"/>
  <c r="M303" i="3"/>
  <c r="M303" i="8" s="1"/>
  <c r="IZ63" i="2"/>
  <c r="I304" i="3" s="1"/>
  <c r="I304" i="8" s="1"/>
  <c r="L304" i="3"/>
  <c r="L304" i="8" s="1"/>
  <c r="G314" i="3"/>
  <c r="JA166" i="2"/>
  <c r="JA59" i="2"/>
  <c r="JB134" i="2"/>
  <c r="JB143" i="2" s="1"/>
  <c r="JB147" i="2" s="1"/>
  <c r="K306" i="3" s="1"/>
  <c r="K306" i="8" s="1"/>
  <c r="JB50" i="2"/>
  <c r="JB97" i="2"/>
  <c r="JB106" i="2" s="1"/>
  <c r="JB110" i="2" s="1"/>
  <c r="J306" i="3" s="1"/>
  <c r="J306" i="8" s="1"/>
  <c r="JC7" i="2"/>
  <c r="JC8" i="2" s="1"/>
  <c r="JC2" i="2" s="1"/>
  <c r="IV163" i="2"/>
  <c r="IV54" i="2"/>
  <c r="IW53" i="2" s="1"/>
  <c r="JA138" i="2"/>
  <c r="JB137" i="2" s="1"/>
  <c r="IV101" i="2"/>
  <c r="IW100" i="2" s="1"/>
  <c r="G314" i="8" l="1"/>
  <c r="K313" i="7"/>
  <c r="R313" i="8" s="1"/>
  <c r="G314" i="7"/>
  <c r="I313" i="7"/>
  <c r="P313" i="8" s="1"/>
  <c r="L313" i="7"/>
  <c r="S313" i="8" s="1"/>
  <c r="J313" i="7"/>
  <c r="Q313" i="8" s="1"/>
  <c r="M314" i="7"/>
  <c r="T314" i="8" s="1"/>
  <c r="JH134" i="6"/>
  <c r="JH2" i="6"/>
  <c r="JH97" i="6"/>
  <c r="JH50" i="6"/>
  <c r="JI7" i="6"/>
  <c r="JI8" i="6" s="1"/>
  <c r="JG106" i="6"/>
  <c r="JG110" i="6" s="1"/>
  <c r="JG59" i="6"/>
  <c r="JG63" i="6" s="1"/>
  <c r="JG54" i="6"/>
  <c r="JH53" i="6" s="1"/>
  <c r="JG166" i="6"/>
  <c r="JG143" i="6"/>
  <c r="JG147" i="6" s="1"/>
  <c r="JG138" i="6"/>
  <c r="JH137" i="6" s="1"/>
  <c r="JL1" i="6"/>
  <c r="IZ163" i="6"/>
  <c r="IZ101" i="6"/>
  <c r="JA100" i="6" s="1"/>
  <c r="M304" i="3"/>
  <c r="M304" i="8" s="1"/>
  <c r="JA63" i="2"/>
  <c r="I305" i="3" s="1"/>
  <c r="I305" i="8" s="1"/>
  <c r="L305" i="3"/>
  <c r="L305" i="8" s="1"/>
  <c r="G315" i="3"/>
  <c r="JB166" i="2"/>
  <c r="JB59" i="2"/>
  <c r="JC134" i="2"/>
  <c r="JC143" i="2" s="1"/>
  <c r="JC147" i="2" s="1"/>
  <c r="K307" i="3" s="1"/>
  <c r="K307" i="8" s="1"/>
  <c r="JC97" i="2"/>
  <c r="JD7" i="2"/>
  <c r="JD8" i="2" s="1"/>
  <c r="JD2" i="2" s="1"/>
  <c r="JC50" i="2"/>
  <c r="IW163" i="2"/>
  <c r="IW54" i="2"/>
  <c r="IX53" i="2" s="1"/>
  <c r="JB138" i="2"/>
  <c r="JC137" i="2" s="1"/>
  <c r="IW101" i="2"/>
  <c r="IX100" i="2" s="1"/>
  <c r="G315" i="8" l="1"/>
  <c r="J314" i="7"/>
  <c r="Q314" i="8" s="1"/>
  <c r="G315" i="7"/>
  <c r="I314" i="7"/>
  <c r="P314" i="8" s="1"/>
  <c r="L314" i="7"/>
  <c r="S314" i="8" s="1"/>
  <c r="K314" i="7"/>
  <c r="R314" i="8" s="1"/>
  <c r="M315" i="7"/>
  <c r="T315" i="8" s="1"/>
  <c r="JH106" i="6"/>
  <c r="JH110" i="6" s="1"/>
  <c r="JH54" i="6"/>
  <c r="JI53" i="6" s="1"/>
  <c r="JH59" i="6"/>
  <c r="JH63" i="6" s="1"/>
  <c r="JH166" i="6"/>
  <c r="JM1" i="6"/>
  <c r="JA163" i="6"/>
  <c r="JA101" i="6"/>
  <c r="JB100" i="6" s="1"/>
  <c r="JI134" i="6"/>
  <c r="JI50" i="6"/>
  <c r="JI97" i="6"/>
  <c r="JJ7" i="6"/>
  <c r="JJ8" i="6" s="1"/>
  <c r="JI2" i="6"/>
  <c r="JH138" i="6"/>
  <c r="JI137" i="6" s="1"/>
  <c r="JH143" i="6"/>
  <c r="JH147" i="6" s="1"/>
  <c r="M305" i="3"/>
  <c r="M305" i="8" s="1"/>
  <c r="JB63" i="2"/>
  <c r="I306" i="3" s="1"/>
  <c r="I306" i="8" s="1"/>
  <c r="L306" i="3"/>
  <c r="L306" i="8" s="1"/>
  <c r="G316" i="3"/>
  <c r="JC166" i="2"/>
  <c r="JC59" i="2"/>
  <c r="JC106" i="2"/>
  <c r="JC110" i="2" s="1"/>
  <c r="J307" i="3" s="1"/>
  <c r="J307" i="8" s="1"/>
  <c r="JD50" i="2"/>
  <c r="JE7" i="2"/>
  <c r="JE8" i="2" s="1"/>
  <c r="JE2" i="2" s="1"/>
  <c r="JD97" i="2"/>
  <c r="JD106" i="2" s="1"/>
  <c r="JD110" i="2" s="1"/>
  <c r="J308" i="3" s="1"/>
  <c r="J308" i="8" s="1"/>
  <c r="JD134" i="2"/>
  <c r="JD143" i="2" s="1"/>
  <c r="JD147" i="2" s="1"/>
  <c r="K308" i="3" s="1"/>
  <c r="K308" i="8" s="1"/>
  <c r="IX163" i="2"/>
  <c r="IX54" i="2"/>
  <c r="IY53" i="2" s="1"/>
  <c r="JC138" i="2"/>
  <c r="JD137" i="2" s="1"/>
  <c r="IX101" i="2"/>
  <c r="IY100" i="2" s="1"/>
  <c r="G316" i="8" l="1"/>
  <c r="G316" i="7"/>
  <c r="I315" i="7"/>
  <c r="P315" i="8" s="1"/>
  <c r="K315" i="7"/>
  <c r="R315" i="8" s="1"/>
  <c r="L315" i="7"/>
  <c r="S315" i="8" s="1"/>
  <c r="J315" i="7"/>
  <c r="Q315" i="8" s="1"/>
  <c r="M316" i="7"/>
  <c r="T316" i="8" s="1"/>
  <c r="JB163" i="6"/>
  <c r="JB101" i="6"/>
  <c r="JC100" i="6" s="1"/>
  <c r="JJ134" i="6"/>
  <c r="JJ50" i="6"/>
  <c r="JJ97" i="6"/>
  <c r="JK7" i="6"/>
  <c r="JK8" i="6" s="1"/>
  <c r="JJ2" i="6"/>
  <c r="JI106" i="6"/>
  <c r="JI110" i="6" s="1"/>
  <c r="JI54" i="6"/>
  <c r="JJ53" i="6" s="1"/>
  <c r="JI59" i="6"/>
  <c r="JI63" i="6" s="1"/>
  <c r="JI166" i="6"/>
  <c r="JN1" i="6"/>
  <c r="JI138" i="6"/>
  <c r="JJ137" i="6" s="1"/>
  <c r="JI143" i="6"/>
  <c r="JI147" i="6" s="1"/>
  <c r="G317" i="3"/>
  <c r="M306" i="3"/>
  <c r="M306" i="8" s="1"/>
  <c r="JC63" i="2"/>
  <c r="I307" i="3" s="1"/>
  <c r="I307" i="8" s="1"/>
  <c r="L307" i="3"/>
  <c r="L307" i="8" s="1"/>
  <c r="JE50" i="2"/>
  <c r="JF7" i="2"/>
  <c r="JF8" i="2" s="1"/>
  <c r="JF2" i="2" s="1"/>
  <c r="JE134" i="2"/>
  <c r="JE97" i="2"/>
  <c r="JD166" i="2"/>
  <c r="JD59" i="2"/>
  <c r="IY163" i="2"/>
  <c r="IY54" i="2"/>
  <c r="IZ53" i="2" s="1"/>
  <c r="JD138" i="2"/>
  <c r="JE137" i="2" s="1"/>
  <c r="IY101" i="2"/>
  <c r="IZ100" i="2" s="1"/>
  <c r="G317" i="8" l="1"/>
  <c r="L316" i="7"/>
  <c r="S316" i="8" s="1"/>
  <c r="I316" i="7"/>
  <c r="P316" i="8" s="1"/>
  <c r="G317" i="7"/>
  <c r="M317" i="7" s="1"/>
  <c r="T317" i="8" s="1"/>
  <c r="K316" i="7"/>
  <c r="R316" i="8" s="1"/>
  <c r="J316" i="7"/>
  <c r="Q316" i="8" s="1"/>
  <c r="JO1" i="6"/>
  <c r="JJ147" i="6"/>
  <c r="JJ143" i="6"/>
  <c r="JJ138" i="6"/>
  <c r="JK137" i="6" s="1"/>
  <c r="JK97" i="6"/>
  <c r="JK134" i="6"/>
  <c r="JK50" i="6"/>
  <c r="JL7" i="6"/>
  <c r="JL8" i="6" s="1"/>
  <c r="JK2" i="6"/>
  <c r="JJ106" i="6"/>
  <c r="JJ110" i="6" s="1"/>
  <c r="JC101" i="6"/>
  <c r="JD100" i="6" s="1"/>
  <c r="JC163" i="6"/>
  <c r="JJ59" i="6"/>
  <c r="JJ63" i="6" s="1"/>
  <c r="JJ54" i="6"/>
  <c r="JK53" i="6" s="1"/>
  <c r="JJ166" i="6"/>
  <c r="G318" i="3"/>
  <c r="JD63" i="2"/>
  <c r="I308" i="3" s="1"/>
  <c r="I308" i="8" s="1"/>
  <c r="L308" i="3"/>
  <c r="L308" i="8" s="1"/>
  <c r="M307" i="3"/>
  <c r="M307" i="8" s="1"/>
  <c r="JE106" i="2"/>
  <c r="JE110" i="2" s="1"/>
  <c r="J309" i="3" s="1"/>
  <c r="J309" i="8" s="1"/>
  <c r="JE143" i="2"/>
  <c r="JE147" i="2" s="1"/>
  <c r="K309" i="3" s="1"/>
  <c r="K309" i="8" s="1"/>
  <c r="JF50" i="2"/>
  <c r="JF97" i="2"/>
  <c r="JF106" i="2" s="1"/>
  <c r="JF110" i="2" s="1"/>
  <c r="J310" i="3" s="1"/>
  <c r="J310" i="8" s="1"/>
  <c r="JG7" i="2"/>
  <c r="JG8" i="2" s="1"/>
  <c r="JG2" i="2" s="1"/>
  <c r="JF134" i="2"/>
  <c r="JF143" i="2" s="1"/>
  <c r="JF147" i="2" s="1"/>
  <c r="K310" i="3" s="1"/>
  <c r="K310" i="8" s="1"/>
  <c r="JE59" i="2"/>
  <c r="JE166" i="2"/>
  <c r="IZ163" i="2"/>
  <c r="IZ54" i="2"/>
  <c r="JA53" i="2" s="1"/>
  <c r="JE138" i="2"/>
  <c r="JF137" i="2" s="1"/>
  <c r="IZ101" i="2"/>
  <c r="JA100" i="2" s="1"/>
  <c r="G318" i="8" l="1"/>
  <c r="K317" i="7"/>
  <c r="R317" i="8" s="1"/>
  <c r="I317" i="7"/>
  <c r="P317" i="8" s="1"/>
  <c r="G318" i="7"/>
  <c r="M318" i="7" s="1"/>
  <c r="T318" i="8" s="1"/>
  <c r="L317" i="7"/>
  <c r="S317" i="8" s="1"/>
  <c r="J317" i="7"/>
  <c r="Q317" i="8" s="1"/>
  <c r="JL134" i="6"/>
  <c r="JL97" i="6"/>
  <c r="JL2" i="6"/>
  <c r="JM7" i="6"/>
  <c r="JM8" i="6" s="1"/>
  <c r="JL50" i="6"/>
  <c r="JK59" i="6"/>
  <c r="JK63" i="6" s="1"/>
  <c r="JK54" i="6"/>
  <c r="JL53" i="6" s="1"/>
  <c r="JK166" i="6"/>
  <c r="JK143" i="6"/>
  <c r="JK147" i="6" s="1"/>
  <c r="JK138" i="6"/>
  <c r="JL137" i="6" s="1"/>
  <c r="JD101" i="6"/>
  <c r="JE100" i="6" s="1"/>
  <c r="JD163" i="6"/>
  <c r="JK106" i="6"/>
  <c r="JK110" i="6" s="1"/>
  <c r="JP1" i="6"/>
  <c r="M308" i="3"/>
  <c r="M308" i="8" s="1"/>
  <c r="JE63" i="2"/>
  <c r="I309" i="3" s="1"/>
  <c r="I309" i="8" s="1"/>
  <c r="L309" i="3"/>
  <c r="L309" i="8" s="1"/>
  <c r="G319" i="3"/>
  <c r="JG134" i="2"/>
  <c r="JG143" i="2" s="1"/>
  <c r="JG147" i="2" s="1"/>
  <c r="K311" i="3" s="1"/>
  <c r="K311" i="8" s="1"/>
  <c r="JG97" i="2"/>
  <c r="JG106" i="2" s="1"/>
  <c r="JG110" i="2" s="1"/>
  <c r="J311" i="3" s="1"/>
  <c r="J311" i="8" s="1"/>
  <c r="JG50" i="2"/>
  <c r="JH7" i="2"/>
  <c r="JH8" i="2" s="1"/>
  <c r="JH2" i="2" s="1"/>
  <c r="JF166" i="2"/>
  <c r="JF59" i="2"/>
  <c r="JA163" i="2"/>
  <c r="JA54" i="2"/>
  <c r="JB53" i="2" s="1"/>
  <c r="JF138" i="2"/>
  <c r="JG137" i="2" s="1"/>
  <c r="JA101" i="2"/>
  <c r="JB100" i="2" s="1"/>
  <c r="G319" i="8" l="1"/>
  <c r="J318" i="7"/>
  <c r="Q318" i="8" s="1"/>
  <c r="I318" i="7"/>
  <c r="P318" i="8" s="1"/>
  <c r="K318" i="7"/>
  <c r="R318" i="8" s="1"/>
  <c r="L318" i="7"/>
  <c r="S318" i="8" s="1"/>
  <c r="G319" i="7"/>
  <c r="M319" i="7" s="1"/>
  <c r="T319" i="8" s="1"/>
  <c r="JQ1" i="6"/>
  <c r="JE163" i="6"/>
  <c r="JE101" i="6"/>
  <c r="JF100" i="6" s="1"/>
  <c r="JL106" i="6"/>
  <c r="JL110" i="6" s="1"/>
  <c r="JM134" i="6"/>
  <c r="JM97" i="6"/>
  <c r="JM2" i="6"/>
  <c r="JM50" i="6"/>
  <c r="JN7" i="6"/>
  <c r="JN8" i="6" s="1"/>
  <c r="JL59" i="6"/>
  <c r="JL63" i="6" s="1"/>
  <c r="JL54" i="6"/>
  <c r="JM53" i="6" s="1"/>
  <c r="JL166" i="6"/>
  <c r="JL143" i="6"/>
  <c r="JL147" i="6" s="1"/>
  <c r="JL138" i="6"/>
  <c r="JM137" i="6" s="1"/>
  <c r="M309" i="3"/>
  <c r="M309" i="8" s="1"/>
  <c r="JF63" i="2"/>
  <c r="I310" i="3" s="1"/>
  <c r="I310" i="8" s="1"/>
  <c r="L310" i="3"/>
  <c r="L310" i="8" s="1"/>
  <c r="G320" i="3"/>
  <c r="JH50" i="2"/>
  <c r="JI7" i="2"/>
  <c r="JI8" i="2" s="1"/>
  <c r="JI2" i="2" s="1"/>
  <c r="JH134" i="2"/>
  <c r="JH143" i="2" s="1"/>
  <c r="JH147" i="2" s="1"/>
  <c r="K312" i="3" s="1"/>
  <c r="K312" i="8" s="1"/>
  <c r="JH97" i="2"/>
  <c r="JG59" i="2"/>
  <c r="JG166" i="2"/>
  <c r="JB163" i="2"/>
  <c r="JB54" i="2"/>
  <c r="JC53" i="2" s="1"/>
  <c r="JG138" i="2"/>
  <c r="JH137" i="2" s="1"/>
  <c r="JB101" i="2"/>
  <c r="JC100" i="2" s="1"/>
  <c r="G320" i="8" l="1"/>
  <c r="G320" i="7"/>
  <c r="I319" i="7"/>
  <c r="P319" i="8" s="1"/>
  <c r="J319" i="7"/>
  <c r="Q319" i="8" s="1"/>
  <c r="L319" i="7"/>
  <c r="S319" i="8" s="1"/>
  <c r="K319" i="7"/>
  <c r="R319" i="8" s="1"/>
  <c r="M320" i="7"/>
  <c r="T320" i="8" s="1"/>
  <c r="JM59" i="6"/>
  <c r="JM63" i="6" s="1"/>
  <c r="JM54" i="6"/>
  <c r="JN53" i="6" s="1"/>
  <c r="JM166" i="6"/>
  <c r="JM106" i="6"/>
  <c r="JM110" i="6" s="1"/>
  <c r="JR1" i="6"/>
  <c r="JN134" i="6"/>
  <c r="JN50" i="6"/>
  <c r="JN97" i="6"/>
  <c r="JO7" i="6"/>
  <c r="JO8" i="6" s="1"/>
  <c r="JN2" i="6"/>
  <c r="JM143" i="6"/>
  <c r="JM147" i="6" s="1"/>
  <c r="JM138" i="6"/>
  <c r="JN137" i="6" s="1"/>
  <c r="JF163" i="6"/>
  <c r="JF101" i="6"/>
  <c r="JG100" i="6" s="1"/>
  <c r="M310" i="3"/>
  <c r="M310" i="8" s="1"/>
  <c r="G321" i="3"/>
  <c r="JG63" i="2"/>
  <c r="I311" i="3" s="1"/>
  <c r="I311" i="8" s="1"/>
  <c r="L311" i="3"/>
  <c r="L311" i="8" s="1"/>
  <c r="JI50" i="2"/>
  <c r="JJ7" i="2"/>
  <c r="JJ8" i="2" s="1"/>
  <c r="JJ2" i="2" s="1"/>
  <c r="JI134" i="2"/>
  <c r="JI143" i="2" s="1"/>
  <c r="JI147" i="2" s="1"/>
  <c r="K313" i="3" s="1"/>
  <c r="K313" i="8" s="1"/>
  <c r="JI97" i="2"/>
  <c r="JI106" i="2" s="1"/>
  <c r="JI110" i="2" s="1"/>
  <c r="J313" i="3" s="1"/>
  <c r="J313" i="8" s="1"/>
  <c r="JH106" i="2"/>
  <c r="JH110" i="2" s="1"/>
  <c r="J312" i="3" s="1"/>
  <c r="J312" i="8" s="1"/>
  <c r="JH166" i="2"/>
  <c r="JH59" i="2"/>
  <c r="JC163" i="2"/>
  <c r="JC54" i="2"/>
  <c r="JD53" i="2" s="1"/>
  <c r="JH138" i="2"/>
  <c r="JI137" i="2" s="1"/>
  <c r="JC101" i="2"/>
  <c r="JD100" i="2" s="1"/>
  <c r="G321" i="8" l="1"/>
  <c r="L320" i="7"/>
  <c r="S320" i="8" s="1"/>
  <c r="J320" i="7"/>
  <c r="Q320" i="8" s="1"/>
  <c r="K320" i="7"/>
  <c r="R320" i="8" s="1"/>
  <c r="I320" i="7"/>
  <c r="P320" i="8" s="1"/>
  <c r="G321" i="7"/>
  <c r="M321" i="7" s="1"/>
  <c r="T321" i="8" s="1"/>
  <c r="JN59" i="6"/>
  <c r="JN63" i="6" s="1"/>
  <c r="JN54" i="6"/>
  <c r="JO53" i="6" s="1"/>
  <c r="JN166" i="6"/>
  <c r="JN143" i="6"/>
  <c r="JN147" i="6" s="1"/>
  <c r="JN138" i="6"/>
  <c r="JO137" i="6" s="1"/>
  <c r="JO97" i="6"/>
  <c r="JO134" i="6"/>
  <c r="JO50" i="6"/>
  <c r="JP7" i="6"/>
  <c r="JP8" i="6" s="1"/>
  <c r="JO2" i="6"/>
  <c r="JS1" i="6"/>
  <c r="JG163" i="6"/>
  <c r="JG101" i="6"/>
  <c r="JH100" i="6" s="1"/>
  <c r="JN106" i="6"/>
  <c r="JN110" i="6" s="1"/>
  <c r="JH63" i="2"/>
  <c r="I312" i="3" s="1"/>
  <c r="I312" i="8" s="1"/>
  <c r="L312" i="3"/>
  <c r="L312" i="8" s="1"/>
  <c r="G322" i="3"/>
  <c r="M311" i="3"/>
  <c r="M311" i="8" s="1"/>
  <c r="JJ50" i="2"/>
  <c r="JK7" i="2"/>
  <c r="JK8" i="2" s="1"/>
  <c r="JK2" i="2" s="1"/>
  <c r="JJ134" i="2"/>
  <c r="JJ143" i="2" s="1"/>
  <c r="JJ147" i="2" s="1"/>
  <c r="K314" i="3" s="1"/>
  <c r="K314" i="8" s="1"/>
  <c r="JJ97" i="2"/>
  <c r="JI59" i="2"/>
  <c r="JI166" i="2"/>
  <c r="JD163" i="2"/>
  <c r="JD54" i="2"/>
  <c r="JE53" i="2" s="1"/>
  <c r="JI138" i="2"/>
  <c r="JJ137" i="2" s="1"/>
  <c r="JD101" i="2"/>
  <c r="JE100" i="2" s="1"/>
  <c r="G322" i="8" l="1"/>
  <c r="K321" i="7"/>
  <c r="R321" i="8" s="1"/>
  <c r="J321" i="7"/>
  <c r="Q321" i="8" s="1"/>
  <c r="I321" i="7"/>
  <c r="P321" i="8" s="1"/>
  <c r="G322" i="7"/>
  <c r="L321" i="7"/>
  <c r="S321" i="8" s="1"/>
  <c r="JP134" i="6"/>
  <c r="JP97" i="6"/>
  <c r="JP50" i="6"/>
  <c r="JP2" i="6"/>
  <c r="JQ7" i="6"/>
  <c r="JQ8" i="6" s="1"/>
  <c r="JT1" i="6"/>
  <c r="JO59" i="6"/>
  <c r="JO63" i="6" s="1"/>
  <c r="JO54" i="6"/>
  <c r="JP53" i="6" s="1"/>
  <c r="JO166" i="6"/>
  <c r="JO143" i="6"/>
  <c r="JO147" i="6" s="1"/>
  <c r="JO138" i="6"/>
  <c r="JP137" i="6" s="1"/>
  <c r="JH163" i="6"/>
  <c r="JH101" i="6"/>
  <c r="JI100" i="6" s="1"/>
  <c r="JO106" i="6"/>
  <c r="JO110" i="6" s="1"/>
  <c r="G323" i="3"/>
  <c r="JI63" i="2"/>
  <c r="I313" i="3" s="1"/>
  <c r="I313" i="8" s="1"/>
  <c r="L313" i="3"/>
  <c r="L313" i="8" s="1"/>
  <c r="M312" i="3"/>
  <c r="M312" i="8" s="1"/>
  <c r="JJ106" i="2"/>
  <c r="JJ110" i="2" s="1"/>
  <c r="J314" i="3" s="1"/>
  <c r="J314" i="8" s="1"/>
  <c r="JK50" i="2"/>
  <c r="JK97" i="2"/>
  <c r="JK106" i="2" s="1"/>
  <c r="JK110" i="2" s="1"/>
  <c r="J315" i="3" s="1"/>
  <c r="J315" i="8" s="1"/>
  <c r="JL7" i="2"/>
  <c r="JL8" i="2" s="1"/>
  <c r="JL2" i="2" s="1"/>
  <c r="JK134" i="2"/>
  <c r="JK143" i="2" s="1"/>
  <c r="JK147" i="2" s="1"/>
  <c r="K315" i="3" s="1"/>
  <c r="K315" i="8" s="1"/>
  <c r="JJ59" i="2"/>
  <c r="JJ166" i="2"/>
  <c r="JE163" i="2"/>
  <c r="JE54" i="2"/>
  <c r="JF53" i="2" s="1"/>
  <c r="JJ138" i="2"/>
  <c r="JK137" i="2" s="1"/>
  <c r="JE101" i="2"/>
  <c r="JF100" i="2" s="1"/>
  <c r="G323" i="8" l="1"/>
  <c r="J322" i="7"/>
  <c r="Q322" i="8" s="1"/>
  <c r="K322" i="7"/>
  <c r="R322" i="8" s="1"/>
  <c r="L322" i="7"/>
  <c r="S322" i="8" s="1"/>
  <c r="I322" i="7"/>
  <c r="P322" i="8" s="1"/>
  <c r="G323" i="7"/>
  <c r="M323" i="7" s="1"/>
  <c r="T323" i="8" s="1"/>
  <c r="M322" i="7"/>
  <c r="T322" i="8" s="1"/>
  <c r="JU1" i="6"/>
  <c r="JP54" i="6"/>
  <c r="JQ53" i="6" s="1"/>
  <c r="JP59" i="6"/>
  <c r="JP63" i="6" s="1"/>
  <c r="JP166" i="6"/>
  <c r="JP106" i="6"/>
  <c r="JP110" i="6" s="1"/>
  <c r="JI163" i="6"/>
  <c r="JI101" i="6"/>
  <c r="JJ100" i="6" s="1"/>
  <c r="JQ134" i="6"/>
  <c r="JQ97" i="6"/>
  <c r="JQ50" i="6"/>
  <c r="JR7" i="6"/>
  <c r="JR8" i="6" s="1"/>
  <c r="JQ2" i="6"/>
  <c r="JP138" i="6"/>
  <c r="JQ137" i="6" s="1"/>
  <c r="JP143" i="6"/>
  <c r="JP147" i="6"/>
  <c r="M313" i="3"/>
  <c r="M313" i="8" s="1"/>
  <c r="G324" i="3"/>
  <c r="JJ63" i="2"/>
  <c r="I314" i="3" s="1"/>
  <c r="I314" i="8" s="1"/>
  <c r="L314" i="3"/>
  <c r="L314" i="8" s="1"/>
  <c r="JK166" i="2"/>
  <c r="JK59" i="2"/>
  <c r="JL134" i="2"/>
  <c r="JL143" i="2" s="1"/>
  <c r="JL147" i="2" s="1"/>
  <c r="K316" i="3" s="1"/>
  <c r="K316" i="8" s="1"/>
  <c r="JL97" i="2"/>
  <c r="JL50" i="2"/>
  <c r="JM7" i="2"/>
  <c r="JM8" i="2" s="1"/>
  <c r="JM2" i="2" s="1"/>
  <c r="JF163" i="2"/>
  <c r="JF54" i="2"/>
  <c r="JG53" i="2" s="1"/>
  <c r="JK138" i="2"/>
  <c r="JL137" i="2" s="1"/>
  <c r="JF101" i="2"/>
  <c r="JG100" i="2" s="1"/>
  <c r="G324" i="8" l="1"/>
  <c r="G324" i="7"/>
  <c r="I323" i="7"/>
  <c r="P323" i="8" s="1"/>
  <c r="K323" i="7"/>
  <c r="R323" i="8" s="1"/>
  <c r="L323" i="7"/>
  <c r="S323" i="8" s="1"/>
  <c r="J323" i="7"/>
  <c r="Q323" i="8" s="1"/>
  <c r="M324" i="7"/>
  <c r="T324" i="8" s="1"/>
  <c r="JJ101" i="6"/>
  <c r="JK100" i="6" s="1"/>
  <c r="JJ163" i="6"/>
  <c r="JQ54" i="6"/>
  <c r="JR53" i="6" s="1"/>
  <c r="JQ59" i="6"/>
  <c r="JQ63" i="6" s="1"/>
  <c r="JQ166" i="6"/>
  <c r="JQ106" i="6"/>
  <c r="JQ110" i="6" s="1"/>
  <c r="JV1" i="6"/>
  <c r="JR134" i="6"/>
  <c r="JR50" i="6"/>
  <c r="JR2" i="6"/>
  <c r="JR97" i="6"/>
  <c r="JS7" i="6"/>
  <c r="JS8" i="6" s="1"/>
  <c r="JQ143" i="6"/>
  <c r="JQ147" i="6" s="1"/>
  <c r="JQ138" i="6"/>
  <c r="JR137" i="6" s="1"/>
  <c r="JK63" i="2"/>
  <c r="I315" i="3" s="1"/>
  <c r="I315" i="8" s="1"/>
  <c r="L315" i="3"/>
  <c r="L315" i="8" s="1"/>
  <c r="G325" i="3"/>
  <c r="M314" i="3"/>
  <c r="M314" i="8" s="1"/>
  <c r="JM50" i="2"/>
  <c r="JN7" i="2"/>
  <c r="JN8" i="2" s="1"/>
  <c r="JN2" i="2" s="1"/>
  <c r="JM134" i="2"/>
  <c r="JM143" i="2" s="1"/>
  <c r="JM147" i="2" s="1"/>
  <c r="K317" i="3" s="1"/>
  <c r="K317" i="8" s="1"/>
  <c r="JM97" i="2"/>
  <c r="JL106" i="2"/>
  <c r="JL110" i="2" s="1"/>
  <c r="J316" i="3" s="1"/>
  <c r="J316" i="8" s="1"/>
  <c r="JL59" i="2"/>
  <c r="JL166" i="2"/>
  <c r="JG163" i="2"/>
  <c r="JG54" i="2"/>
  <c r="JH53" i="2" s="1"/>
  <c r="JL138" i="2"/>
  <c r="JM137" i="2" s="1"/>
  <c r="JG101" i="2"/>
  <c r="JH100" i="2" s="1"/>
  <c r="G325" i="8" l="1"/>
  <c r="L324" i="7"/>
  <c r="S324" i="8" s="1"/>
  <c r="K324" i="7"/>
  <c r="R324" i="8" s="1"/>
  <c r="I324" i="7"/>
  <c r="P324" i="8" s="1"/>
  <c r="J324" i="7"/>
  <c r="Q324" i="8" s="1"/>
  <c r="G325" i="7"/>
  <c r="M325" i="7" s="1"/>
  <c r="T325" i="8" s="1"/>
  <c r="JS134" i="6"/>
  <c r="JS97" i="6"/>
  <c r="JT7" i="6"/>
  <c r="JT8" i="6" s="1"/>
  <c r="JS50" i="6"/>
  <c r="JS2" i="6"/>
  <c r="JR143" i="6"/>
  <c r="JR147" i="6" s="1"/>
  <c r="JR138" i="6"/>
  <c r="JS137" i="6" s="1"/>
  <c r="JR106" i="6"/>
  <c r="JR110" i="6" s="1"/>
  <c r="JW1" i="6"/>
  <c r="JR59" i="6"/>
  <c r="JR63" i="6" s="1"/>
  <c r="JR54" i="6"/>
  <c r="JS53" i="6" s="1"/>
  <c r="JR166" i="6"/>
  <c r="JK163" i="6"/>
  <c r="JK101" i="6"/>
  <c r="JL100" i="6" s="1"/>
  <c r="JL63" i="2"/>
  <c r="I316" i="3" s="1"/>
  <c r="I316" i="8" s="1"/>
  <c r="L316" i="3"/>
  <c r="L316" i="8" s="1"/>
  <c r="G326" i="3"/>
  <c r="M315" i="3"/>
  <c r="M315" i="8" s="1"/>
  <c r="JN134" i="2"/>
  <c r="JN97" i="2"/>
  <c r="JN106" i="2" s="1"/>
  <c r="JN110" i="2" s="1"/>
  <c r="J318" i="3" s="1"/>
  <c r="J318" i="8" s="1"/>
  <c r="JN50" i="2"/>
  <c r="JO7" i="2"/>
  <c r="JO8" i="2" s="1"/>
  <c r="JO2" i="2" s="1"/>
  <c r="JM106" i="2"/>
  <c r="JM110" i="2" s="1"/>
  <c r="J317" i="3" s="1"/>
  <c r="J317" i="8" s="1"/>
  <c r="JM166" i="2"/>
  <c r="JM59" i="2"/>
  <c r="JH163" i="2"/>
  <c r="JH54" i="2"/>
  <c r="JI53" i="2" s="1"/>
  <c r="JM138" i="2"/>
  <c r="JN137" i="2" s="1"/>
  <c r="JH101" i="2"/>
  <c r="JI100" i="2" s="1"/>
  <c r="G326" i="8" l="1"/>
  <c r="K325" i="7"/>
  <c r="R325" i="8" s="1"/>
  <c r="L325" i="7"/>
  <c r="S325" i="8" s="1"/>
  <c r="J325" i="7"/>
  <c r="Q325" i="8" s="1"/>
  <c r="G326" i="7"/>
  <c r="I325" i="7"/>
  <c r="P325" i="8" s="1"/>
  <c r="JT134" i="6"/>
  <c r="JT50" i="6"/>
  <c r="JT2" i="6"/>
  <c r="JT97" i="6"/>
  <c r="JU7" i="6"/>
  <c r="JU8" i="6" s="1"/>
  <c r="JL163" i="6"/>
  <c r="JL101" i="6"/>
  <c r="JM100" i="6" s="1"/>
  <c r="JS59" i="6"/>
  <c r="JS63" i="6" s="1"/>
  <c r="JS54" i="6"/>
  <c r="JT53" i="6" s="1"/>
  <c r="JS166" i="6"/>
  <c r="JS106" i="6"/>
  <c r="JS110" i="6" s="1"/>
  <c r="JX1" i="6"/>
  <c r="JS143" i="6"/>
  <c r="JS147" i="6" s="1"/>
  <c r="JS138" i="6"/>
  <c r="JT137" i="6" s="1"/>
  <c r="G327" i="3"/>
  <c r="M316" i="3"/>
  <c r="M316" i="8" s="1"/>
  <c r="JM63" i="2"/>
  <c r="I317" i="3" s="1"/>
  <c r="I317" i="8" s="1"/>
  <c r="L317" i="3"/>
  <c r="L317" i="8" s="1"/>
  <c r="JO134" i="2"/>
  <c r="JO143" i="2" s="1"/>
  <c r="JO147" i="2" s="1"/>
  <c r="K319" i="3" s="1"/>
  <c r="K319" i="8" s="1"/>
  <c r="JP7" i="2"/>
  <c r="JP8" i="2" s="1"/>
  <c r="JP2" i="2" s="1"/>
  <c r="JO97" i="2"/>
  <c r="JO106" i="2" s="1"/>
  <c r="JO110" i="2" s="1"/>
  <c r="J319" i="3" s="1"/>
  <c r="J319" i="8" s="1"/>
  <c r="JO50" i="2"/>
  <c r="JN59" i="2"/>
  <c r="JN166" i="2"/>
  <c r="JN143" i="2"/>
  <c r="JN147" i="2" s="1"/>
  <c r="K318" i="3" s="1"/>
  <c r="K318" i="8" s="1"/>
  <c r="JI163" i="2"/>
  <c r="JI54" i="2"/>
  <c r="JJ53" i="2" s="1"/>
  <c r="JN138" i="2"/>
  <c r="JO137" i="2" s="1"/>
  <c r="JI101" i="2"/>
  <c r="JJ100" i="2" s="1"/>
  <c r="G327" i="8" l="1"/>
  <c r="J326" i="7"/>
  <c r="Q326" i="8" s="1"/>
  <c r="L326" i="7"/>
  <c r="S326" i="8" s="1"/>
  <c r="G327" i="7"/>
  <c r="M327" i="7" s="1"/>
  <c r="T327" i="8" s="1"/>
  <c r="I326" i="7"/>
  <c r="P326" i="8" s="1"/>
  <c r="K326" i="7"/>
  <c r="R326" i="8" s="1"/>
  <c r="M326" i="7"/>
  <c r="T326" i="8" s="1"/>
  <c r="JM163" i="6"/>
  <c r="JM101" i="6"/>
  <c r="JN100" i="6" s="1"/>
  <c r="JY1" i="6"/>
  <c r="JT106" i="6"/>
  <c r="JT110" i="6" s="1"/>
  <c r="JT59" i="6"/>
  <c r="JT63" i="6" s="1"/>
  <c r="JT54" i="6"/>
  <c r="JU53" i="6" s="1"/>
  <c r="JT166" i="6"/>
  <c r="JU134" i="6"/>
  <c r="JU97" i="6"/>
  <c r="JU50" i="6"/>
  <c r="JV7" i="6"/>
  <c r="JV8" i="6" s="1"/>
  <c r="JU2" i="6"/>
  <c r="JT138" i="6"/>
  <c r="JU137" i="6" s="1"/>
  <c r="JT143" i="6"/>
  <c r="JT147" i="6" s="1"/>
  <c r="JN63" i="2"/>
  <c r="I318" i="3" s="1"/>
  <c r="I318" i="8" s="1"/>
  <c r="L318" i="3"/>
  <c r="L318" i="8" s="1"/>
  <c r="G328" i="3"/>
  <c r="M317" i="3"/>
  <c r="M317" i="8" s="1"/>
  <c r="JO166" i="2"/>
  <c r="JO59" i="2"/>
  <c r="JQ7" i="2"/>
  <c r="JQ8" i="2" s="1"/>
  <c r="JQ2" i="2" s="1"/>
  <c r="JP134" i="2"/>
  <c r="JP97" i="2"/>
  <c r="JP50" i="2"/>
  <c r="JJ163" i="2"/>
  <c r="JJ54" i="2"/>
  <c r="JK53" i="2" s="1"/>
  <c r="JO138" i="2"/>
  <c r="JP137" i="2" s="1"/>
  <c r="JJ101" i="2"/>
  <c r="JK100" i="2" s="1"/>
  <c r="G328" i="8" l="1"/>
  <c r="G328" i="7"/>
  <c r="I327" i="7"/>
  <c r="P327" i="8" s="1"/>
  <c r="L327" i="7"/>
  <c r="S327" i="8" s="1"/>
  <c r="K327" i="7"/>
  <c r="R327" i="8" s="1"/>
  <c r="J327" i="7"/>
  <c r="Q327" i="8" s="1"/>
  <c r="M328" i="7"/>
  <c r="T328" i="8" s="1"/>
  <c r="JV97" i="6"/>
  <c r="JV50" i="6"/>
  <c r="JV134" i="6"/>
  <c r="JW7" i="6"/>
  <c r="JW8" i="6" s="1"/>
  <c r="JV2" i="6"/>
  <c r="JZ1" i="6"/>
  <c r="JU59" i="6"/>
  <c r="JU63" i="6" s="1"/>
  <c r="JU54" i="6"/>
  <c r="JV53" i="6" s="1"/>
  <c r="JU166" i="6"/>
  <c r="JN163" i="6"/>
  <c r="JN101" i="6"/>
  <c r="JO100" i="6" s="1"/>
  <c r="JU106" i="6"/>
  <c r="JU110" i="6" s="1"/>
  <c r="JU143" i="6"/>
  <c r="JU147" i="6" s="1"/>
  <c r="JU138" i="6"/>
  <c r="JV137" i="6" s="1"/>
  <c r="M318" i="3"/>
  <c r="M318" i="8" s="1"/>
  <c r="JO63" i="2"/>
  <c r="I319" i="3" s="1"/>
  <c r="I319" i="8" s="1"/>
  <c r="L319" i="3"/>
  <c r="L319" i="8" s="1"/>
  <c r="G329" i="3"/>
  <c r="JP166" i="2"/>
  <c r="JP59" i="2"/>
  <c r="JP143" i="2"/>
  <c r="JP147" i="2" s="1"/>
  <c r="K320" i="3" s="1"/>
  <c r="K320" i="8" s="1"/>
  <c r="JQ50" i="2"/>
  <c r="JQ97" i="2"/>
  <c r="JR7" i="2"/>
  <c r="JR8" i="2" s="1"/>
  <c r="JR2" i="2" s="1"/>
  <c r="JQ134" i="2"/>
  <c r="JP106" i="2"/>
  <c r="JP110" i="2" s="1"/>
  <c r="J320" i="3" s="1"/>
  <c r="J320" i="8" s="1"/>
  <c r="JK163" i="2"/>
  <c r="JK54" i="2"/>
  <c r="JL53" i="2" s="1"/>
  <c r="JP138" i="2"/>
  <c r="JQ137" i="2" s="1"/>
  <c r="JK101" i="2"/>
  <c r="JL100" i="2" s="1"/>
  <c r="G329" i="8" l="1"/>
  <c r="L328" i="7"/>
  <c r="S328" i="8" s="1"/>
  <c r="G329" i="7"/>
  <c r="J328" i="7"/>
  <c r="Q328" i="8" s="1"/>
  <c r="I328" i="7"/>
  <c r="P328" i="8" s="1"/>
  <c r="K328" i="7"/>
  <c r="R328" i="8" s="1"/>
  <c r="M329" i="7"/>
  <c r="T329" i="8" s="1"/>
  <c r="JW134" i="6"/>
  <c r="JW97" i="6"/>
  <c r="JX7" i="6"/>
  <c r="JX8" i="6" s="1"/>
  <c r="JW2" i="6"/>
  <c r="JW50" i="6"/>
  <c r="KA1" i="6"/>
  <c r="JV143" i="6"/>
  <c r="JV147" i="6" s="1"/>
  <c r="JV138" i="6"/>
  <c r="JW137" i="6" s="1"/>
  <c r="JO163" i="6"/>
  <c r="JO101" i="6"/>
  <c r="JP100" i="6" s="1"/>
  <c r="JV59" i="6"/>
  <c r="JV63" i="6" s="1"/>
  <c r="JV54" i="6"/>
  <c r="JW53" i="6" s="1"/>
  <c r="JV166" i="6"/>
  <c r="JV106" i="6"/>
  <c r="JV110" i="6" s="1"/>
  <c r="M319" i="3"/>
  <c r="M319" i="8" s="1"/>
  <c r="JP63" i="2"/>
  <c r="I320" i="3" s="1"/>
  <c r="I320" i="8" s="1"/>
  <c r="L320" i="3"/>
  <c r="L320" i="8" s="1"/>
  <c r="G330" i="3"/>
  <c r="JQ143" i="2"/>
  <c r="JQ147" i="2" s="1"/>
  <c r="K321" i="3" s="1"/>
  <c r="K321" i="8" s="1"/>
  <c r="JR97" i="2"/>
  <c r="JR134" i="2"/>
  <c r="JR50" i="2"/>
  <c r="JS7" i="2"/>
  <c r="JS8" i="2" s="1"/>
  <c r="JS2" i="2" s="1"/>
  <c r="JQ106" i="2"/>
  <c r="JQ110" i="2" s="1"/>
  <c r="J321" i="3" s="1"/>
  <c r="J321" i="8" s="1"/>
  <c r="JQ166" i="2"/>
  <c r="JQ59" i="2"/>
  <c r="JL163" i="2"/>
  <c r="JL54" i="2"/>
  <c r="JM53" i="2" s="1"/>
  <c r="JQ138" i="2"/>
  <c r="JR137" i="2" s="1"/>
  <c r="JL101" i="2"/>
  <c r="JM100" i="2" s="1"/>
  <c r="G330" i="8" l="1"/>
  <c r="K329" i="7"/>
  <c r="R329" i="8" s="1"/>
  <c r="G330" i="7"/>
  <c r="L329" i="7"/>
  <c r="S329" i="8" s="1"/>
  <c r="J329" i="7"/>
  <c r="Q329" i="8" s="1"/>
  <c r="I329" i="7"/>
  <c r="P329" i="8" s="1"/>
  <c r="M330" i="7"/>
  <c r="T330" i="8" s="1"/>
  <c r="KB1" i="6"/>
  <c r="JX134" i="6"/>
  <c r="JX97" i="6"/>
  <c r="JX2" i="6"/>
  <c r="JX50" i="6"/>
  <c r="JY7" i="6"/>
  <c r="JY8" i="6" s="1"/>
  <c r="JW106" i="6"/>
  <c r="JW110" i="6" s="1"/>
  <c r="JP101" i="6"/>
  <c r="JQ100" i="6" s="1"/>
  <c r="JP163" i="6"/>
  <c r="JW59" i="6"/>
  <c r="JW63" i="6" s="1"/>
  <c r="JW54" i="6"/>
  <c r="JX53" i="6" s="1"/>
  <c r="JW166" i="6"/>
  <c r="JW143" i="6"/>
  <c r="JW147" i="6" s="1"/>
  <c r="JW138" i="6"/>
  <c r="JX137" i="6" s="1"/>
  <c r="M320" i="3"/>
  <c r="M320" i="8" s="1"/>
  <c r="JQ63" i="2"/>
  <c r="I321" i="3" s="1"/>
  <c r="I321" i="8" s="1"/>
  <c r="L321" i="3"/>
  <c r="L321" i="8" s="1"/>
  <c r="G331" i="3"/>
  <c r="JR106" i="2"/>
  <c r="JR110" i="2" s="1"/>
  <c r="J322" i="3" s="1"/>
  <c r="J322" i="8" s="1"/>
  <c r="JS50" i="2"/>
  <c r="JS97" i="2"/>
  <c r="JS106" i="2" s="1"/>
  <c r="JS110" i="2" s="1"/>
  <c r="J323" i="3" s="1"/>
  <c r="J323" i="8" s="1"/>
  <c r="JT7" i="2"/>
  <c r="JT8" i="2" s="1"/>
  <c r="JT2" i="2" s="1"/>
  <c r="JS134" i="2"/>
  <c r="JS143" i="2" s="1"/>
  <c r="JS147" i="2" s="1"/>
  <c r="K323" i="3" s="1"/>
  <c r="K323" i="8" s="1"/>
  <c r="JR143" i="2"/>
  <c r="JR147" i="2" s="1"/>
  <c r="K322" i="3" s="1"/>
  <c r="K322" i="8" s="1"/>
  <c r="JR59" i="2"/>
  <c r="JR166" i="2"/>
  <c r="JM163" i="2"/>
  <c r="JM54" i="2"/>
  <c r="JN53" i="2" s="1"/>
  <c r="JR138" i="2"/>
  <c r="JS137" i="2" s="1"/>
  <c r="JM101" i="2"/>
  <c r="JN100" i="2" s="1"/>
  <c r="G331" i="8" l="1"/>
  <c r="J330" i="7"/>
  <c r="Q330" i="8" s="1"/>
  <c r="G331" i="7"/>
  <c r="I330" i="7"/>
  <c r="P330" i="8" s="1"/>
  <c r="L330" i="7"/>
  <c r="S330" i="8" s="1"/>
  <c r="K330" i="7"/>
  <c r="R330" i="8" s="1"/>
  <c r="M331" i="7"/>
  <c r="T331" i="8" s="1"/>
  <c r="JX54" i="6"/>
  <c r="JY53" i="6" s="1"/>
  <c r="JX59" i="6"/>
  <c r="JX63" i="6" s="1"/>
  <c r="JX166" i="6"/>
  <c r="KC1" i="6"/>
  <c r="JQ101" i="6"/>
  <c r="JR100" i="6" s="1"/>
  <c r="JQ163" i="6"/>
  <c r="JX138" i="6"/>
  <c r="JY137" i="6" s="1"/>
  <c r="JX143" i="6"/>
  <c r="JX147" i="6" s="1"/>
  <c r="JY134" i="6"/>
  <c r="JY97" i="6"/>
  <c r="JY50" i="6"/>
  <c r="JZ7" i="6"/>
  <c r="JZ8" i="6" s="1"/>
  <c r="JY2" i="6"/>
  <c r="JX106" i="6"/>
  <c r="JX110" i="6" s="1"/>
  <c r="JR63" i="2"/>
  <c r="I322" i="3" s="1"/>
  <c r="I322" i="8" s="1"/>
  <c r="L322" i="3"/>
  <c r="L322" i="8" s="1"/>
  <c r="M321" i="3"/>
  <c r="M321" i="8" s="1"/>
  <c r="G332" i="3"/>
  <c r="JS166" i="2"/>
  <c r="JS59" i="2"/>
  <c r="JT50" i="2"/>
  <c r="JU7" i="2"/>
  <c r="JU8" i="2" s="1"/>
  <c r="JU2" i="2" s="1"/>
  <c r="JT134" i="2"/>
  <c r="JT97" i="2"/>
  <c r="JT106" i="2" s="1"/>
  <c r="JT110" i="2" s="1"/>
  <c r="J324" i="3" s="1"/>
  <c r="J324" i="8" s="1"/>
  <c r="JN163" i="2"/>
  <c r="JN54" i="2"/>
  <c r="JO53" i="2" s="1"/>
  <c r="JS138" i="2"/>
  <c r="JT137" i="2" s="1"/>
  <c r="JN101" i="2"/>
  <c r="JO100" i="2" s="1"/>
  <c r="G332" i="8" l="1"/>
  <c r="G332" i="7"/>
  <c r="I331" i="7"/>
  <c r="P331" i="8" s="1"/>
  <c r="J331" i="7"/>
  <c r="Q331" i="8" s="1"/>
  <c r="L331" i="7"/>
  <c r="S331" i="8" s="1"/>
  <c r="K331" i="7"/>
  <c r="R331" i="8" s="1"/>
  <c r="M332" i="7"/>
  <c r="T332" i="8" s="1"/>
  <c r="JZ50" i="6"/>
  <c r="JZ97" i="6"/>
  <c r="JZ134" i="6"/>
  <c r="KA7" i="6"/>
  <c r="KA8" i="6" s="1"/>
  <c r="JZ2" i="6"/>
  <c r="JR163" i="6"/>
  <c r="JR101" i="6"/>
  <c r="JS100" i="6" s="1"/>
  <c r="JY54" i="6"/>
  <c r="JZ53" i="6" s="1"/>
  <c r="JY59" i="6"/>
  <c r="JY63" i="6" s="1"/>
  <c r="JY166" i="6"/>
  <c r="KD1" i="6"/>
  <c r="JY106" i="6"/>
  <c r="JY110" i="6" s="1"/>
  <c r="JY138" i="6"/>
  <c r="JZ137" i="6" s="1"/>
  <c r="JY143" i="6"/>
  <c r="JY147" i="6" s="1"/>
  <c r="G333" i="3"/>
  <c r="M322" i="3"/>
  <c r="M322" i="8" s="1"/>
  <c r="JS63" i="2"/>
  <c r="I323" i="3" s="1"/>
  <c r="I323" i="8" s="1"/>
  <c r="L323" i="3"/>
  <c r="L323" i="8" s="1"/>
  <c r="JT59" i="2"/>
  <c r="JT166" i="2"/>
  <c r="JU134" i="2"/>
  <c r="JV7" i="2"/>
  <c r="JV8" i="2" s="1"/>
  <c r="JV2" i="2" s="1"/>
  <c r="JU97" i="2"/>
  <c r="JU50" i="2"/>
  <c r="JT143" i="2"/>
  <c r="JT147" i="2" s="1"/>
  <c r="K324" i="3" s="1"/>
  <c r="K324" i="8" s="1"/>
  <c r="JO163" i="2"/>
  <c r="JO54" i="2"/>
  <c r="JP53" i="2" s="1"/>
  <c r="JT138" i="2"/>
  <c r="JU137" i="2" s="1"/>
  <c r="JO101" i="2"/>
  <c r="JP100" i="2" s="1"/>
  <c r="G333" i="8" l="1"/>
  <c r="L332" i="7"/>
  <c r="S332" i="8" s="1"/>
  <c r="I332" i="7"/>
  <c r="P332" i="8" s="1"/>
  <c r="K332" i="7"/>
  <c r="R332" i="8" s="1"/>
  <c r="G333" i="7"/>
  <c r="M333" i="7" s="1"/>
  <c r="T333" i="8" s="1"/>
  <c r="J332" i="7"/>
  <c r="Q332" i="8" s="1"/>
  <c r="KA134" i="6"/>
  <c r="KA97" i="6"/>
  <c r="KA50" i="6"/>
  <c r="KB7" i="6"/>
  <c r="KB8" i="6" s="1"/>
  <c r="KA2" i="6"/>
  <c r="JZ143" i="6"/>
  <c r="JZ147" i="6" s="1"/>
  <c r="JZ138" i="6"/>
  <c r="KA137" i="6" s="1"/>
  <c r="JS163" i="6"/>
  <c r="JS101" i="6"/>
  <c r="JT100" i="6" s="1"/>
  <c r="JZ106" i="6"/>
  <c r="JZ110" i="6" s="1"/>
  <c r="KE1" i="6"/>
  <c r="JZ59" i="6"/>
  <c r="JZ63" i="6" s="1"/>
  <c r="JZ54" i="6"/>
  <c r="KA53" i="6" s="1"/>
  <c r="JZ166" i="6"/>
  <c r="M323" i="3"/>
  <c r="M323" i="8" s="1"/>
  <c r="G334" i="3"/>
  <c r="JT63" i="2"/>
  <c r="I324" i="3" s="1"/>
  <c r="I324" i="8" s="1"/>
  <c r="L324" i="3"/>
  <c r="L324" i="8" s="1"/>
  <c r="JV50" i="2"/>
  <c r="JV97" i="2"/>
  <c r="JV106" i="2" s="1"/>
  <c r="JV110" i="2" s="1"/>
  <c r="J326" i="3" s="1"/>
  <c r="J326" i="8" s="1"/>
  <c r="JW7" i="2"/>
  <c r="JW8" i="2" s="1"/>
  <c r="JW2" i="2" s="1"/>
  <c r="JV134" i="2"/>
  <c r="JU143" i="2"/>
  <c r="JU147" i="2" s="1"/>
  <c r="K325" i="3" s="1"/>
  <c r="K325" i="8" s="1"/>
  <c r="JU166" i="2"/>
  <c r="JU59" i="2"/>
  <c r="JU106" i="2"/>
  <c r="JU110" i="2" s="1"/>
  <c r="J325" i="3" s="1"/>
  <c r="J325" i="8" s="1"/>
  <c r="JP163" i="2"/>
  <c r="JP54" i="2"/>
  <c r="JQ53" i="2" s="1"/>
  <c r="JU138" i="2"/>
  <c r="JV137" i="2" s="1"/>
  <c r="JP101" i="2"/>
  <c r="JQ100" i="2" s="1"/>
  <c r="G334" i="8" l="1"/>
  <c r="K333" i="7"/>
  <c r="R333" i="8" s="1"/>
  <c r="I333" i="7"/>
  <c r="P333" i="8" s="1"/>
  <c r="G334" i="7"/>
  <c r="M334" i="7" s="1"/>
  <c r="T334" i="8" s="1"/>
  <c r="L333" i="7"/>
  <c r="S333" i="8" s="1"/>
  <c r="J333" i="7"/>
  <c r="Q333" i="8" s="1"/>
  <c r="KA59" i="6"/>
  <c r="KA63" i="6" s="1"/>
  <c r="KA54" i="6"/>
  <c r="KB53" i="6" s="1"/>
  <c r="KA166" i="6"/>
  <c r="JT101" i="6"/>
  <c r="JU100" i="6" s="1"/>
  <c r="JT163" i="6"/>
  <c r="KA106" i="6"/>
  <c r="KA110" i="6" s="1"/>
  <c r="KF1" i="6"/>
  <c r="KB134" i="6"/>
  <c r="KB97" i="6"/>
  <c r="KB2" i="6"/>
  <c r="KB50" i="6"/>
  <c r="KC7" i="6"/>
  <c r="KC8" i="6" s="1"/>
  <c r="KA143" i="6"/>
  <c r="KA147" i="6" s="1"/>
  <c r="KA138" i="6"/>
  <c r="KB137" i="6" s="1"/>
  <c r="JU63" i="2"/>
  <c r="I325" i="3" s="1"/>
  <c r="I325" i="8" s="1"/>
  <c r="L325" i="3"/>
  <c r="L325" i="8" s="1"/>
  <c r="G335" i="3"/>
  <c r="M324" i="3"/>
  <c r="M324" i="8" s="1"/>
  <c r="JW50" i="2"/>
  <c r="JX7" i="2"/>
  <c r="JX8" i="2" s="1"/>
  <c r="JX2" i="2" s="1"/>
  <c r="JW134" i="2"/>
  <c r="JW97" i="2"/>
  <c r="JV143" i="2"/>
  <c r="JV147" i="2" s="1"/>
  <c r="K326" i="3" s="1"/>
  <c r="K326" i="8" s="1"/>
  <c r="JV166" i="2"/>
  <c r="JV59" i="2"/>
  <c r="JQ163" i="2"/>
  <c r="JQ54" i="2"/>
  <c r="JR53" i="2" s="1"/>
  <c r="JV138" i="2"/>
  <c r="JW137" i="2" s="1"/>
  <c r="JQ101" i="2"/>
  <c r="JR100" i="2" s="1"/>
  <c r="G335" i="8" l="1"/>
  <c r="J334" i="7"/>
  <c r="Q334" i="8" s="1"/>
  <c r="I334" i="7"/>
  <c r="P334" i="8" s="1"/>
  <c r="G335" i="7"/>
  <c r="M335" i="7" s="1"/>
  <c r="T335" i="8" s="1"/>
  <c r="L334" i="7"/>
  <c r="S334" i="8" s="1"/>
  <c r="K334" i="7"/>
  <c r="R334" i="8" s="1"/>
  <c r="JU163" i="6"/>
  <c r="JU101" i="6"/>
  <c r="JV100" i="6" s="1"/>
  <c r="KB59" i="6"/>
  <c r="KB63" i="6" s="1"/>
  <c r="KB54" i="6"/>
  <c r="KC53" i="6" s="1"/>
  <c r="KB166" i="6"/>
  <c r="KG1" i="6"/>
  <c r="KB106" i="6"/>
  <c r="KB110" i="6" s="1"/>
  <c r="KC134" i="6"/>
  <c r="KC97" i="6"/>
  <c r="KC50" i="6"/>
  <c r="KC2" i="6"/>
  <c r="KD7" i="6"/>
  <c r="KD8" i="6" s="1"/>
  <c r="KB143" i="6"/>
  <c r="KB147" i="6" s="1"/>
  <c r="KB138" i="6"/>
  <c r="KC137" i="6" s="1"/>
  <c r="JV63" i="2"/>
  <c r="I326" i="3" s="1"/>
  <c r="I326" i="8" s="1"/>
  <c r="L326" i="3"/>
  <c r="L326" i="8" s="1"/>
  <c r="M325" i="3"/>
  <c r="M325" i="8" s="1"/>
  <c r="G336" i="3"/>
  <c r="JW106" i="2"/>
  <c r="JW110" i="2" s="1"/>
  <c r="J327" i="3" s="1"/>
  <c r="J327" i="8" s="1"/>
  <c r="JW143" i="2"/>
  <c r="JW147" i="2" s="1"/>
  <c r="K327" i="3" s="1"/>
  <c r="K327" i="8" s="1"/>
  <c r="JX134" i="2"/>
  <c r="JX143" i="2" s="1"/>
  <c r="JX147" i="2" s="1"/>
  <c r="K328" i="3" s="1"/>
  <c r="K328" i="8" s="1"/>
  <c r="JX97" i="2"/>
  <c r="JX50" i="2"/>
  <c r="JY7" i="2"/>
  <c r="JY8" i="2" s="1"/>
  <c r="JY2" i="2" s="1"/>
  <c r="JW166" i="2"/>
  <c r="JW59" i="2"/>
  <c r="JR163" i="2"/>
  <c r="JR54" i="2"/>
  <c r="JS53" i="2" s="1"/>
  <c r="JW138" i="2"/>
  <c r="JX137" i="2" s="1"/>
  <c r="JR101" i="2"/>
  <c r="JS100" i="2" s="1"/>
  <c r="G336" i="8" l="1"/>
  <c r="G336" i="7"/>
  <c r="I335" i="7"/>
  <c r="P335" i="8" s="1"/>
  <c r="J335" i="7"/>
  <c r="Q335" i="8" s="1"/>
  <c r="K335" i="7"/>
  <c r="R335" i="8" s="1"/>
  <c r="L335" i="7"/>
  <c r="S335" i="8" s="1"/>
  <c r="M336" i="7"/>
  <c r="T336" i="8" s="1"/>
  <c r="JV163" i="6"/>
  <c r="JV101" i="6"/>
  <c r="JW100" i="6" s="1"/>
  <c r="KC59" i="6"/>
  <c r="KC63" i="6" s="1"/>
  <c r="KC54" i="6"/>
  <c r="KD53" i="6" s="1"/>
  <c r="KC166" i="6"/>
  <c r="KC106" i="6"/>
  <c r="KC110" i="6" s="1"/>
  <c r="KD134" i="6"/>
  <c r="KD50" i="6"/>
  <c r="KD97" i="6"/>
  <c r="KE7" i="6"/>
  <c r="KE8" i="6" s="1"/>
  <c r="KD2" i="6"/>
  <c r="KC143" i="6"/>
  <c r="KC147" i="6" s="1"/>
  <c r="KC138" i="6"/>
  <c r="KD137" i="6" s="1"/>
  <c r="KH1" i="6"/>
  <c r="M326" i="3"/>
  <c r="M326" i="8" s="1"/>
  <c r="JW63" i="2"/>
  <c r="I327" i="3" s="1"/>
  <c r="I327" i="8" s="1"/>
  <c r="L327" i="3"/>
  <c r="L327" i="8" s="1"/>
  <c r="G337" i="3"/>
  <c r="JX59" i="2"/>
  <c r="JX166" i="2"/>
  <c r="JX106" i="2"/>
  <c r="JX110" i="2" s="1"/>
  <c r="J328" i="3" s="1"/>
  <c r="J328" i="8" s="1"/>
  <c r="JY50" i="2"/>
  <c r="JY97" i="2"/>
  <c r="JZ7" i="2"/>
  <c r="JZ8" i="2" s="1"/>
  <c r="JZ2" i="2" s="1"/>
  <c r="JY134" i="2"/>
  <c r="JS163" i="2"/>
  <c r="JS54" i="2"/>
  <c r="JT53" i="2" s="1"/>
  <c r="JX138" i="2"/>
  <c r="JY137" i="2" s="1"/>
  <c r="JS101" i="2"/>
  <c r="JT100" i="2" s="1"/>
  <c r="G337" i="8" l="1"/>
  <c r="L336" i="7"/>
  <c r="S336" i="8" s="1"/>
  <c r="J336" i="7"/>
  <c r="Q336" i="8" s="1"/>
  <c r="G337" i="7"/>
  <c r="M337" i="7" s="1"/>
  <c r="T337" i="8" s="1"/>
  <c r="K336" i="7"/>
  <c r="R336" i="8" s="1"/>
  <c r="I336" i="7"/>
  <c r="P336" i="8" s="1"/>
  <c r="KI1" i="6"/>
  <c r="KD59" i="6"/>
  <c r="KD63" i="6" s="1"/>
  <c r="KD54" i="6"/>
  <c r="KE53" i="6" s="1"/>
  <c r="KD166" i="6"/>
  <c r="KD143" i="6"/>
  <c r="KD147" i="6" s="1"/>
  <c r="KD138" i="6"/>
  <c r="KE137" i="6" s="1"/>
  <c r="KE134" i="6"/>
  <c r="KE97" i="6"/>
  <c r="KE50" i="6"/>
  <c r="KF7" i="6"/>
  <c r="KF8" i="6" s="1"/>
  <c r="KE2" i="6"/>
  <c r="JW163" i="6"/>
  <c r="JW101" i="6"/>
  <c r="JX100" i="6" s="1"/>
  <c r="KD106" i="6"/>
  <c r="KD110" i="6" s="1"/>
  <c r="M327" i="3"/>
  <c r="M327" i="8" s="1"/>
  <c r="JX63" i="2"/>
  <c r="I328" i="3" s="1"/>
  <c r="I328" i="8" s="1"/>
  <c r="L328" i="3"/>
  <c r="L328" i="8" s="1"/>
  <c r="G338" i="3"/>
  <c r="JY106" i="2"/>
  <c r="JY110" i="2" s="1"/>
  <c r="J329" i="3" s="1"/>
  <c r="J329" i="8" s="1"/>
  <c r="JY143" i="2"/>
  <c r="JY147" i="2" s="1"/>
  <c r="K329" i="3" s="1"/>
  <c r="K329" i="8" s="1"/>
  <c r="JZ50" i="2"/>
  <c r="JZ97" i="2"/>
  <c r="KA7" i="2"/>
  <c r="KA8" i="2" s="1"/>
  <c r="KA2" i="2" s="1"/>
  <c r="JZ134" i="2"/>
  <c r="JZ143" i="2" s="1"/>
  <c r="JZ147" i="2" s="1"/>
  <c r="K330" i="3" s="1"/>
  <c r="K330" i="8" s="1"/>
  <c r="JY166" i="2"/>
  <c r="JY59" i="2"/>
  <c r="JT163" i="2"/>
  <c r="JT54" i="2"/>
  <c r="JU53" i="2" s="1"/>
  <c r="JY138" i="2"/>
  <c r="JZ137" i="2" s="1"/>
  <c r="JT101" i="2"/>
  <c r="JU100" i="2" s="1"/>
  <c r="G338" i="8" l="1"/>
  <c r="K337" i="7"/>
  <c r="R337" i="8" s="1"/>
  <c r="J337" i="7"/>
  <c r="Q337" i="8" s="1"/>
  <c r="L337" i="7"/>
  <c r="S337" i="8" s="1"/>
  <c r="I337" i="7"/>
  <c r="P337" i="8" s="1"/>
  <c r="G338" i="7"/>
  <c r="M338" i="7" s="1"/>
  <c r="T338" i="8" s="1"/>
  <c r="JX163" i="6"/>
  <c r="JX101" i="6"/>
  <c r="JY100" i="6" s="1"/>
  <c r="KE106" i="6"/>
  <c r="KE110" i="6" s="1"/>
  <c r="KF134" i="6"/>
  <c r="KF97" i="6"/>
  <c r="KF50" i="6"/>
  <c r="KF2" i="6"/>
  <c r="KG7" i="6"/>
  <c r="KG8" i="6" s="1"/>
  <c r="KE59" i="6"/>
  <c r="KE63" i="6" s="1"/>
  <c r="KE54" i="6"/>
  <c r="KF53" i="6" s="1"/>
  <c r="KE166" i="6"/>
  <c r="KE143" i="6"/>
  <c r="KE147" i="6" s="1"/>
  <c r="KE138" i="6"/>
  <c r="KF137" i="6" s="1"/>
  <c r="KJ1" i="6"/>
  <c r="M328" i="3"/>
  <c r="M328" i="8" s="1"/>
  <c r="JY63" i="2"/>
  <c r="I329" i="3" s="1"/>
  <c r="I329" i="8" s="1"/>
  <c r="L329" i="3"/>
  <c r="L329" i="8" s="1"/>
  <c r="G339" i="3"/>
  <c r="JZ106" i="2"/>
  <c r="JZ110" i="2" s="1"/>
  <c r="J330" i="3" s="1"/>
  <c r="J330" i="8" s="1"/>
  <c r="KB7" i="2"/>
  <c r="KB8" i="2" s="1"/>
  <c r="KB2" i="2" s="1"/>
  <c r="KA134" i="2"/>
  <c r="KA143" i="2" s="1"/>
  <c r="KA147" i="2" s="1"/>
  <c r="K331" i="3" s="1"/>
  <c r="K331" i="8" s="1"/>
  <c r="KA97" i="2"/>
  <c r="KA106" i="2" s="1"/>
  <c r="KA110" i="2" s="1"/>
  <c r="J331" i="3" s="1"/>
  <c r="J331" i="8" s="1"/>
  <c r="KA50" i="2"/>
  <c r="JZ166" i="2"/>
  <c r="JZ59" i="2"/>
  <c r="JU163" i="2"/>
  <c r="JU54" i="2"/>
  <c r="JV53" i="2" s="1"/>
  <c r="JZ138" i="2"/>
  <c r="KA137" i="2" s="1"/>
  <c r="JU101" i="2"/>
  <c r="JV100" i="2" s="1"/>
  <c r="G339" i="8" l="1"/>
  <c r="J338" i="7"/>
  <c r="Q338" i="8" s="1"/>
  <c r="K338" i="7"/>
  <c r="R338" i="8" s="1"/>
  <c r="I338" i="7"/>
  <c r="P338" i="8" s="1"/>
  <c r="G339" i="7"/>
  <c r="L338" i="7"/>
  <c r="S338" i="8" s="1"/>
  <c r="KF54" i="6"/>
  <c r="KG53" i="6" s="1"/>
  <c r="KF59" i="6"/>
  <c r="KF63" i="6" s="1"/>
  <c r="KF166" i="6"/>
  <c r="KK1" i="6"/>
  <c r="KF106" i="6"/>
  <c r="KF110" i="6" s="1"/>
  <c r="KG97" i="6"/>
  <c r="KG134" i="6"/>
  <c r="KH7" i="6"/>
  <c r="KH8" i="6" s="1"/>
  <c r="KG2" i="6"/>
  <c r="KG50" i="6"/>
  <c r="KF138" i="6"/>
  <c r="KG137" i="6" s="1"/>
  <c r="KF143" i="6"/>
  <c r="KF147" i="6" s="1"/>
  <c r="JY101" i="6"/>
  <c r="JZ100" i="6" s="1"/>
  <c r="JY163" i="6"/>
  <c r="JZ63" i="2"/>
  <c r="I330" i="3" s="1"/>
  <c r="I330" i="8" s="1"/>
  <c r="L330" i="3"/>
  <c r="L330" i="8" s="1"/>
  <c r="M329" i="3"/>
  <c r="M329" i="8" s="1"/>
  <c r="G340" i="3"/>
  <c r="KA166" i="2"/>
  <c r="KA59" i="2"/>
  <c r="KB134" i="2"/>
  <c r="KC7" i="2"/>
  <c r="KC8" i="2" s="1"/>
  <c r="KC2" i="2" s="1"/>
  <c r="KB97" i="2"/>
  <c r="KB50" i="2"/>
  <c r="JV163" i="2"/>
  <c r="JV54" i="2"/>
  <c r="JW53" i="2" s="1"/>
  <c r="KA138" i="2"/>
  <c r="KB137" i="2" s="1"/>
  <c r="JV101" i="2"/>
  <c r="JW100" i="2" s="1"/>
  <c r="G340" i="8" l="1"/>
  <c r="G340" i="7"/>
  <c r="I339" i="7"/>
  <c r="P339" i="8" s="1"/>
  <c r="K339" i="7"/>
  <c r="R339" i="8" s="1"/>
  <c r="L339" i="7"/>
  <c r="S339" i="8" s="1"/>
  <c r="J339" i="7"/>
  <c r="Q339" i="8" s="1"/>
  <c r="M339" i="7"/>
  <c r="T339" i="8" s="1"/>
  <c r="M340" i="7"/>
  <c r="T340" i="8" s="1"/>
  <c r="KH134" i="6"/>
  <c r="KH50" i="6"/>
  <c r="KH97" i="6"/>
  <c r="KH2" i="6"/>
  <c r="KI7" i="6"/>
  <c r="KI8" i="6" s="1"/>
  <c r="KG143" i="6"/>
  <c r="KG147" i="6" s="1"/>
  <c r="KG138" i="6"/>
  <c r="KH137" i="6" s="1"/>
  <c r="JZ101" i="6"/>
  <c r="KA100" i="6" s="1"/>
  <c r="JZ163" i="6"/>
  <c r="KG54" i="6"/>
  <c r="KH53" i="6" s="1"/>
  <c r="KG59" i="6"/>
  <c r="KG63" i="6" s="1"/>
  <c r="KG166" i="6"/>
  <c r="KG106" i="6"/>
  <c r="KG110" i="6" s="1"/>
  <c r="KL1" i="6"/>
  <c r="M330" i="3"/>
  <c r="M330" i="8" s="1"/>
  <c r="KA63" i="2"/>
  <c r="I331" i="3" s="1"/>
  <c r="I331" i="8" s="1"/>
  <c r="L331" i="3"/>
  <c r="L331" i="8" s="1"/>
  <c r="G341" i="3"/>
  <c r="KB143" i="2"/>
  <c r="KB147" i="2" s="1"/>
  <c r="K332" i="3" s="1"/>
  <c r="K332" i="8" s="1"/>
  <c r="KB59" i="2"/>
  <c r="KB166" i="2"/>
  <c r="KC134" i="2"/>
  <c r="KC143" i="2" s="1"/>
  <c r="KC147" i="2" s="1"/>
  <c r="K333" i="3" s="1"/>
  <c r="K333" i="8" s="1"/>
  <c r="KD7" i="2"/>
  <c r="KD8" i="2" s="1"/>
  <c r="KD2" i="2" s="1"/>
  <c r="KC97" i="2"/>
  <c r="KC106" i="2" s="1"/>
  <c r="KC110" i="2" s="1"/>
  <c r="J333" i="3" s="1"/>
  <c r="J333" i="8" s="1"/>
  <c r="KC50" i="2"/>
  <c r="KB106" i="2"/>
  <c r="KB110" i="2" s="1"/>
  <c r="J332" i="3" s="1"/>
  <c r="J332" i="8" s="1"/>
  <c r="JW163" i="2"/>
  <c r="JW54" i="2"/>
  <c r="JX53" i="2" s="1"/>
  <c r="KB138" i="2"/>
  <c r="KC137" i="2" s="1"/>
  <c r="JW101" i="2"/>
  <c r="JX100" i="2" s="1"/>
  <c r="G341" i="8" l="1"/>
  <c r="L340" i="7"/>
  <c r="S340" i="8" s="1"/>
  <c r="K340" i="7"/>
  <c r="R340" i="8" s="1"/>
  <c r="G341" i="7"/>
  <c r="M341" i="7" s="1"/>
  <c r="T341" i="8" s="1"/>
  <c r="J340" i="7"/>
  <c r="Q340" i="8" s="1"/>
  <c r="I340" i="7"/>
  <c r="P340" i="8" s="1"/>
  <c r="KM1" i="6"/>
  <c r="KH106" i="6"/>
  <c r="KH110" i="6" s="1"/>
  <c r="KH59" i="6"/>
  <c r="KH63" i="6" s="1"/>
  <c r="KH54" i="6"/>
  <c r="KI53" i="6" s="1"/>
  <c r="KH166" i="6"/>
  <c r="KA163" i="6"/>
  <c r="KA101" i="6"/>
  <c r="KB100" i="6" s="1"/>
  <c r="KI134" i="6"/>
  <c r="KI97" i="6"/>
  <c r="KJ7" i="6"/>
  <c r="KJ8" i="6" s="1"/>
  <c r="KI50" i="6"/>
  <c r="KI2" i="6"/>
  <c r="KH143" i="6"/>
  <c r="KH147" i="6" s="1"/>
  <c r="KH138" i="6"/>
  <c r="KI137" i="6" s="1"/>
  <c r="G342" i="3"/>
  <c r="M331" i="3"/>
  <c r="M331" i="8" s="1"/>
  <c r="KB63" i="2"/>
  <c r="I332" i="3" s="1"/>
  <c r="I332" i="8" s="1"/>
  <c r="L332" i="3"/>
  <c r="L332" i="8" s="1"/>
  <c r="KD50" i="2"/>
  <c r="KD97" i="2"/>
  <c r="KE7" i="2"/>
  <c r="KE8" i="2" s="1"/>
  <c r="KE2" i="2" s="1"/>
  <c r="KD134" i="2"/>
  <c r="KD143" i="2" s="1"/>
  <c r="KD147" i="2" s="1"/>
  <c r="K334" i="3" s="1"/>
  <c r="K334" i="8" s="1"/>
  <c r="KC166" i="2"/>
  <c r="KC59" i="2"/>
  <c r="JX163" i="2"/>
  <c r="JX54" i="2"/>
  <c r="JY53" i="2" s="1"/>
  <c r="KC138" i="2"/>
  <c r="KD137" i="2" s="1"/>
  <c r="JX101" i="2"/>
  <c r="JY100" i="2" s="1"/>
  <c r="G342" i="8" l="1"/>
  <c r="K341" i="7"/>
  <c r="R341" i="8" s="1"/>
  <c r="L341" i="7"/>
  <c r="S341" i="8" s="1"/>
  <c r="I341" i="7"/>
  <c r="P341" i="8" s="1"/>
  <c r="J341" i="7"/>
  <c r="Q341" i="8" s="1"/>
  <c r="G342" i="7"/>
  <c r="M342" i="7" s="1"/>
  <c r="T342" i="8" s="1"/>
  <c r="KI59" i="6"/>
  <c r="KI63" i="6" s="1"/>
  <c r="KI54" i="6"/>
  <c r="KJ53" i="6" s="1"/>
  <c r="KI166" i="6"/>
  <c r="KJ134" i="6"/>
  <c r="KJ97" i="6"/>
  <c r="KJ50" i="6"/>
  <c r="KJ2" i="6"/>
  <c r="KK7" i="6"/>
  <c r="KK8" i="6" s="1"/>
  <c r="KB163" i="6"/>
  <c r="KB101" i="6"/>
  <c r="KC100" i="6" s="1"/>
  <c r="KI106" i="6"/>
  <c r="KI110" i="6" s="1"/>
  <c r="KN1" i="6"/>
  <c r="KI143" i="6"/>
  <c r="KI147" i="6" s="1"/>
  <c r="KI138" i="6"/>
  <c r="KJ137" i="6" s="1"/>
  <c r="KC63" i="2"/>
  <c r="I333" i="3" s="1"/>
  <c r="I333" i="8" s="1"/>
  <c r="L333" i="3"/>
  <c r="L333" i="8" s="1"/>
  <c r="G343" i="3"/>
  <c r="M332" i="3"/>
  <c r="M332" i="8" s="1"/>
  <c r="KE50" i="2"/>
  <c r="KF7" i="2"/>
  <c r="KF8" i="2" s="1"/>
  <c r="KF2" i="2" s="1"/>
  <c r="KE134" i="2"/>
  <c r="KE97" i="2"/>
  <c r="KD106" i="2"/>
  <c r="KD110" i="2" s="1"/>
  <c r="J334" i="3" s="1"/>
  <c r="J334" i="8" s="1"/>
  <c r="KD59" i="2"/>
  <c r="KD166" i="2"/>
  <c r="JY163" i="2"/>
  <c r="JY54" i="2"/>
  <c r="JZ53" i="2" s="1"/>
  <c r="KD138" i="2"/>
  <c r="KE137" i="2" s="1"/>
  <c r="JY101" i="2"/>
  <c r="JZ100" i="2" s="1"/>
  <c r="G343" i="8" l="1"/>
  <c r="J342" i="7"/>
  <c r="Q342" i="8" s="1"/>
  <c r="L342" i="7"/>
  <c r="S342" i="8" s="1"/>
  <c r="K342" i="7"/>
  <c r="R342" i="8" s="1"/>
  <c r="G343" i="7"/>
  <c r="I342" i="7"/>
  <c r="P342" i="8" s="1"/>
  <c r="KC101" i="6"/>
  <c r="KD100" i="6" s="1"/>
  <c r="KC163" i="6"/>
  <c r="KJ59" i="6"/>
  <c r="KJ63" i="6" s="1"/>
  <c r="KJ54" i="6"/>
  <c r="KK53" i="6" s="1"/>
  <c r="KJ166" i="6"/>
  <c r="KO1" i="6"/>
  <c r="KJ106" i="6"/>
  <c r="KJ110" i="6" s="1"/>
  <c r="KK134" i="6"/>
  <c r="KK97" i="6"/>
  <c r="KK50" i="6"/>
  <c r="KL7" i="6"/>
  <c r="KL8" i="6" s="1"/>
  <c r="KK2" i="6"/>
  <c r="KJ138" i="6"/>
  <c r="KK137" i="6" s="1"/>
  <c r="KJ143" i="6"/>
  <c r="KJ147" i="6" s="1"/>
  <c r="G344" i="3"/>
  <c r="KD63" i="2"/>
  <c r="I334" i="3" s="1"/>
  <c r="I334" i="8" s="1"/>
  <c r="L334" i="3"/>
  <c r="L334" i="8" s="1"/>
  <c r="M333" i="3"/>
  <c r="M333" i="8" s="1"/>
  <c r="KE143" i="2"/>
  <c r="KE147" i="2" s="1"/>
  <c r="K335" i="3" s="1"/>
  <c r="K335" i="8" s="1"/>
  <c r="KF50" i="2"/>
  <c r="KF97" i="2"/>
  <c r="KF106" i="2" s="1"/>
  <c r="KF110" i="2" s="1"/>
  <c r="J336" i="3" s="1"/>
  <c r="J336" i="8" s="1"/>
  <c r="KG7" i="2"/>
  <c r="KG8" i="2" s="1"/>
  <c r="KG2" i="2" s="1"/>
  <c r="KF134" i="2"/>
  <c r="KE106" i="2"/>
  <c r="KE110" i="2" s="1"/>
  <c r="J335" i="3" s="1"/>
  <c r="J335" i="8" s="1"/>
  <c r="KE166" i="2"/>
  <c r="KE59" i="2"/>
  <c r="JZ163" i="2"/>
  <c r="JZ54" i="2"/>
  <c r="KA53" i="2" s="1"/>
  <c r="KE138" i="2"/>
  <c r="KF137" i="2" s="1"/>
  <c r="JZ101" i="2"/>
  <c r="KA100" i="2" s="1"/>
  <c r="G344" i="8" l="1"/>
  <c r="G344" i="7"/>
  <c r="I343" i="7"/>
  <c r="P343" i="8" s="1"/>
  <c r="L343" i="7"/>
  <c r="S343" i="8" s="1"/>
  <c r="J343" i="7"/>
  <c r="Q343" i="8" s="1"/>
  <c r="K343" i="7"/>
  <c r="R343" i="8" s="1"/>
  <c r="M343" i="7"/>
  <c r="T343" i="8" s="1"/>
  <c r="M344" i="7"/>
  <c r="T344" i="8" s="1"/>
  <c r="KK59" i="6"/>
  <c r="KK63" i="6" s="1"/>
  <c r="KK54" i="6"/>
  <c r="KL53" i="6" s="1"/>
  <c r="KK166" i="6"/>
  <c r="KK143" i="6"/>
  <c r="KK147" i="6" s="1"/>
  <c r="KK138" i="6"/>
  <c r="KL137" i="6" s="1"/>
  <c r="KP1" i="6"/>
  <c r="KL134" i="6"/>
  <c r="KL97" i="6"/>
  <c r="KL50" i="6"/>
  <c r="KM7" i="6"/>
  <c r="KM8" i="6" s="1"/>
  <c r="KL2" i="6"/>
  <c r="KK106" i="6"/>
  <c r="KK110" i="6" s="1"/>
  <c r="KD163" i="6"/>
  <c r="KD101" i="6"/>
  <c r="KE100" i="6" s="1"/>
  <c r="M334" i="3"/>
  <c r="M334" i="8" s="1"/>
  <c r="KE63" i="2"/>
  <c r="I335" i="3" s="1"/>
  <c r="I335" i="8" s="1"/>
  <c r="L335" i="3"/>
  <c r="L335" i="8" s="1"/>
  <c r="G345" i="3"/>
  <c r="KF166" i="2"/>
  <c r="KF59" i="2"/>
  <c r="KF143" i="2"/>
  <c r="KF147" i="2" s="1"/>
  <c r="K336" i="3" s="1"/>
  <c r="K336" i="8" s="1"/>
  <c r="KG50" i="2"/>
  <c r="KG134" i="2"/>
  <c r="KH7" i="2"/>
  <c r="KH8" i="2" s="1"/>
  <c r="KH2" i="2" s="1"/>
  <c r="KG97" i="2"/>
  <c r="KA163" i="2"/>
  <c r="KA54" i="2"/>
  <c r="KB53" i="2" s="1"/>
  <c r="KF138" i="2"/>
  <c r="KG137" i="2" s="1"/>
  <c r="KA101" i="2"/>
  <c r="KB100" i="2" s="1"/>
  <c r="G345" i="8" l="1"/>
  <c r="L344" i="7"/>
  <c r="S344" i="8" s="1"/>
  <c r="G345" i="7"/>
  <c r="I344" i="7"/>
  <c r="P344" i="8" s="1"/>
  <c r="K344" i="7"/>
  <c r="R344" i="8" s="1"/>
  <c r="J344" i="7"/>
  <c r="Q344" i="8" s="1"/>
  <c r="M345" i="7"/>
  <c r="T345" i="8" s="1"/>
  <c r="KL59" i="6"/>
  <c r="KL63" i="6" s="1"/>
  <c r="KL54" i="6"/>
  <c r="KM53" i="6" s="1"/>
  <c r="KL166" i="6"/>
  <c r="KL143" i="6"/>
  <c r="KL147" i="6" s="1"/>
  <c r="KL138" i="6"/>
  <c r="KM137" i="6" s="1"/>
  <c r="KE101" i="6"/>
  <c r="KF100" i="6" s="1"/>
  <c r="KE163" i="6"/>
  <c r="KL106" i="6"/>
  <c r="KL110" i="6" s="1"/>
  <c r="KM134" i="6"/>
  <c r="KM97" i="6"/>
  <c r="KN7" i="6"/>
  <c r="KN8" i="6" s="1"/>
  <c r="KM2" i="6"/>
  <c r="KM50" i="6"/>
  <c r="KQ1" i="6"/>
  <c r="M335" i="3"/>
  <c r="M335" i="8" s="1"/>
  <c r="KF63" i="2"/>
  <c r="I336" i="3" s="1"/>
  <c r="I336" i="8" s="1"/>
  <c r="L336" i="3"/>
  <c r="L336" i="8" s="1"/>
  <c r="G346" i="3"/>
  <c r="KH134" i="2"/>
  <c r="KH143" i="2" s="1"/>
  <c r="KH147" i="2" s="1"/>
  <c r="K338" i="3" s="1"/>
  <c r="K338" i="8" s="1"/>
  <c r="KH97" i="2"/>
  <c r="KH106" i="2" s="1"/>
  <c r="KH110" i="2" s="1"/>
  <c r="J338" i="3" s="1"/>
  <c r="J338" i="8" s="1"/>
  <c r="KH50" i="2"/>
  <c r="KI7" i="2"/>
  <c r="KI8" i="2" s="1"/>
  <c r="KI2" i="2" s="1"/>
  <c r="KG106" i="2"/>
  <c r="KG110" i="2" s="1"/>
  <c r="J337" i="3" s="1"/>
  <c r="J337" i="8" s="1"/>
  <c r="KG143" i="2"/>
  <c r="KG147" i="2" s="1"/>
  <c r="K337" i="3" s="1"/>
  <c r="K337" i="8" s="1"/>
  <c r="KG166" i="2"/>
  <c r="KG59" i="2"/>
  <c r="KB163" i="2"/>
  <c r="KB54" i="2"/>
  <c r="KC53" i="2" s="1"/>
  <c r="KG138" i="2"/>
  <c r="KH137" i="2" s="1"/>
  <c r="KB101" i="2"/>
  <c r="KC100" i="2" s="1"/>
  <c r="G346" i="8" l="1"/>
  <c r="K345" i="7"/>
  <c r="R345" i="8" s="1"/>
  <c r="G346" i="7"/>
  <c r="J345" i="7"/>
  <c r="Q345" i="8" s="1"/>
  <c r="I345" i="7"/>
  <c r="P345" i="8" s="1"/>
  <c r="L345" i="7"/>
  <c r="S345" i="8" s="1"/>
  <c r="M346" i="7"/>
  <c r="T346" i="8" s="1"/>
  <c r="KN134" i="6"/>
  <c r="KN2" i="6"/>
  <c r="KN50" i="6"/>
  <c r="KN97" i="6"/>
  <c r="KO7" i="6"/>
  <c r="KO8" i="6" s="1"/>
  <c r="KF163" i="6"/>
  <c r="KF101" i="6"/>
  <c r="KG100" i="6" s="1"/>
  <c r="KR1" i="6"/>
  <c r="KM106" i="6"/>
  <c r="KM110" i="6" s="1"/>
  <c r="KM59" i="6"/>
  <c r="KM63" i="6" s="1"/>
  <c r="KM54" i="6"/>
  <c r="KN53" i="6" s="1"/>
  <c r="KM166" i="6"/>
  <c r="KM143" i="6"/>
  <c r="KM147" i="6" s="1"/>
  <c r="KM138" i="6"/>
  <c r="KN137" i="6" s="1"/>
  <c r="KG63" i="2"/>
  <c r="I337" i="3" s="1"/>
  <c r="I337" i="8" s="1"/>
  <c r="L337" i="3"/>
  <c r="L337" i="8" s="1"/>
  <c r="M336" i="3"/>
  <c r="M336" i="8" s="1"/>
  <c r="G347" i="3"/>
  <c r="KI50" i="2"/>
  <c r="KJ7" i="2"/>
  <c r="KJ8" i="2" s="1"/>
  <c r="KJ2" i="2" s="1"/>
  <c r="KI134" i="2"/>
  <c r="KI143" i="2" s="1"/>
  <c r="KI147" i="2" s="1"/>
  <c r="K339" i="3" s="1"/>
  <c r="K339" i="8" s="1"/>
  <c r="KI97" i="2"/>
  <c r="KH166" i="2"/>
  <c r="KH59" i="2"/>
  <c r="KC163" i="2"/>
  <c r="KC54" i="2"/>
  <c r="KD53" i="2" s="1"/>
  <c r="KH138" i="2"/>
  <c r="KI137" i="2" s="1"/>
  <c r="KC101" i="2"/>
  <c r="KD100" i="2" s="1"/>
  <c r="G347" i="8" l="1"/>
  <c r="J346" i="7"/>
  <c r="Q346" i="8" s="1"/>
  <c r="G347" i="7"/>
  <c r="L346" i="7"/>
  <c r="S346" i="8" s="1"/>
  <c r="K346" i="7"/>
  <c r="R346" i="8" s="1"/>
  <c r="I346" i="7"/>
  <c r="P346" i="8" s="1"/>
  <c r="M347" i="7"/>
  <c r="T347" i="8" s="1"/>
  <c r="KN54" i="6"/>
  <c r="KO53" i="6" s="1"/>
  <c r="KN59" i="6"/>
  <c r="KN63" i="6" s="1"/>
  <c r="KN166" i="6"/>
  <c r="KG101" i="6"/>
  <c r="KH100" i="6" s="1"/>
  <c r="KG163" i="6"/>
  <c r="KN106" i="6"/>
  <c r="KN110" i="6" s="1"/>
  <c r="KS1" i="6"/>
  <c r="KO134" i="6"/>
  <c r="KO50" i="6"/>
  <c r="KO97" i="6"/>
  <c r="KP7" i="6"/>
  <c r="KP8" i="6" s="1"/>
  <c r="KO2" i="6"/>
  <c r="KN138" i="6"/>
  <c r="KO137" i="6" s="1"/>
  <c r="KN143" i="6"/>
  <c r="KN147" i="6" s="1"/>
  <c r="G348" i="3"/>
  <c r="KH63" i="2"/>
  <c r="I338" i="3" s="1"/>
  <c r="I338" i="8" s="1"/>
  <c r="L338" i="3"/>
  <c r="L338" i="8" s="1"/>
  <c r="M337" i="3"/>
  <c r="M337" i="8" s="1"/>
  <c r="KI106" i="2"/>
  <c r="KI110" i="2" s="1"/>
  <c r="J339" i="3" s="1"/>
  <c r="J339" i="8" s="1"/>
  <c r="KJ134" i="2"/>
  <c r="KJ97" i="2"/>
  <c r="KJ106" i="2" s="1"/>
  <c r="KJ110" i="2" s="1"/>
  <c r="J340" i="3" s="1"/>
  <c r="J340" i="8" s="1"/>
  <c r="KK7" i="2"/>
  <c r="KK8" i="2" s="1"/>
  <c r="KK2" i="2" s="1"/>
  <c r="KJ50" i="2"/>
  <c r="KI166" i="2"/>
  <c r="KI59" i="2"/>
  <c r="KD163" i="2"/>
  <c r="KD54" i="2"/>
  <c r="KE53" i="2" s="1"/>
  <c r="KI138" i="2"/>
  <c r="KJ137" i="2" s="1"/>
  <c r="KD101" i="2"/>
  <c r="KE100" i="2" s="1"/>
  <c r="G348" i="8" l="1"/>
  <c r="G348" i="7"/>
  <c r="M348" i="7" s="1"/>
  <c r="T348" i="8" s="1"/>
  <c r="I347" i="7"/>
  <c r="P347" i="8" s="1"/>
  <c r="J347" i="7"/>
  <c r="Q347" i="8" s="1"/>
  <c r="L347" i="7"/>
  <c r="S347" i="8" s="1"/>
  <c r="K347" i="7"/>
  <c r="R347" i="8" s="1"/>
  <c r="KO106" i="6"/>
  <c r="KO110" i="6" s="1"/>
  <c r="KH101" i="6"/>
  <c r="KI100" i="6" s="1"/>
  <c r="KH163" i="6"/>
  <c r="KP134" i="6"/>
  <c r="KP50" i="6"/>
  <c r="KP97" i="6"/>
  <c r="KQ7" i="6"/>
  <c r="KQ8" i="6" s="1"/>
  <c r="KP2" i="6"/>
  <c r="KT1" i="6"/>
  <c r="KO54" i="6"/>
  <c r="KP53" i="6" s="1"/>
  <c r="KO59" i="6"/>
  <c r="KO63" i="6" s="1"/>
  <c r="KO166" i="6"/>
  <c r="KO138" i="6"/>
  <c r="KP137" i="6" s="1"/>
  <c r="KO143" i="6"/>
  <c r="KO147" i="6" s="1"/>
  <c r="M338" i="3"/>
  <c r="M338" i="8" s="1"/>
  <c r="G349" i="3"/>
  <c r="KI63" i="2"/>
  <c r="I339" i="3" s="1"/>
  <c r="I339" i="8" s="1"/>
  <c r="L339" i="3"/>
  <c r="L339" i="8" s="1"/>
  <c r="KJ143" i="2"/>
  <c r="KJ147" i="2" s="1"/>
  <c r="K340" i="3" s="1"/>
  <c r="K340" i="8" s="1"/>
  <c r="KJ59" i="2"/>
  <c r="KJ166" i="2"/>
  <c r="KK50" i="2"/>
  <c r="KL7" i="2"/>
  <c r="KL8" i="2" s="1"/>
  <c r="KL2" i="2" s="1"/>
  <c r="KK134" i="2"/>
  <c r="KK143" i="2" s="1"/>
  <c r="KK147" i="2" s="1"/>
  <c r="K341" i="3" s="1"/>
  <c r="K341" i="8" s="1"/>
  <c r="KK97" i="2"/>
  <c r="KE163" i="2"/>
  <c r="KE54" i="2"/>
  <c r="KF53" i="2" s="1"/>
  <c r="KJ138" i="2"/>
  <c r="KK137" i="2" s="1"/>
  <c r="KE101" i="2"/>
  <c r="KF100" i="2" s="1"/>
  <c r="G349" i="8" l="1"/>
  <c r="J348" i="7"/>
  <c r="Q348" i="8" s="1"/>
  <c r="G349" i="7"/>
  <c r="I348" i="7"/>
  <c r="P348" i="8" s="1"/>
  <c r="K348" i="7"/>
  <c r="R348" i="8" s="1"/>
  <c r="L348" i="7"/>
  <c r="S348" i="8" s="1"/>
  <c r="M349" i="7"/>
  <c r="T349" i="8" s="1"/>
  <c r="KP143" i="6"/>
  <c r="KP147" i="6" s="1"/>
  <c r="KP138" i="6"/>
  <c r="KQ137" i="6" s="1"/>
  <c r="KQ97" i="6"/>
  <c r="KQ134" i="6"/>
  <c r="KQ50" i="6"/>
  <c r="KR7" i="6"/>
  <c r="KR8" i="6" s="1"/>
  <c r="KQ2" i="6"/>
  <c r="KP59" i="6"/>
  <c r="KP63" i="6" s="1"/>
  <c r="KP54" i="6"/>
  <c r="KQ53" i="6" s="1"/>
  <c r="KP166" i="6"/>
  <c r="KU1" i="6"/>
  <c r="KP106" i="6"/>
  <c r="KP110" i="6" s="1"/>
  <c r="KI101" i="6"/>
  <c r="KJ100" i="6" s="1"/>
  <c r="KI163" i="6"/>
  <c r="KJ63" i="2"/>
  <c r="I340" i="3" s="1"/>
  <c r="I340" i="8" s="1"/>
  <c r="L340" i="3"/>
  <c r="L340" i="8" s="1"/>
  <c r="M339" i="3"/>
  <c r="M339" i="8" s="1"/>
  <c r="G350" i="3"/>
  <c r="KK106" i="2"/>
  <c r="KK110" i="2" s="1"/>
  <c r="J341" i="3" s="1"/>
  <c r="J341" i="8" s="1"/>
  <c r="KL50" i="2"/>
  <c r="KM7" i="2"/>
  <c r="KM8" i="2" s="1"/>
  <c r="KM2" i="2" s="1"/>
  <c r="KL134" i="2"/>
  <c r="KL97" i="2"/>
  <c r="KK166" i="2"/>
  <c r="KK59" i="2"/>
  <c r="KF163" i="2"/>
  <c r="KF54" i="2"/>
  <c r="KG53" i="2" s="1"/>
  <c r="KK138" i="2"/>
  <c r="KL137" i="2" s="1"/>
  <c r="KF101" i="2"/>
  <c r="KG100" i="2" s="1"/>
  <c r="G350" i="8" l="1"/>
  <c r="G350" i="7"/>
  <c r="I349" i="7"/>
  <c r="P349" i="8" s="1"/>
  <c r="K349" i="7"/>
  <c r="R349" i="8" s="1"/>
  <c r="J349" i="7"/>
  <c r="Q349" i="8" s="1"/>
  <c r="L349" i="7"/>
  <c r="S349" i="8" s="1"/>
  <c r="M350" i="7"/>
  <c r="T350" i="8" s="1"/>
  <c r="KR134" i="6"/>
  <c r="KR97" i="6"/>
  <c r="KR2" i="6"/>
  <c r="KS7" i="6"/>
  <c r="KS8" i="6" s="1"/>
  <c r="KR50" i="6"/>
  <c r="KV1" i="6"/>
  <c r="KQ59" i="6"/>
  <c r="KQ63" i="6" s="1"/>
  <c r="KQ54" i="6"/>
  <c r="KR53" i="6" s="1"/>
  <c r="KQ166" i="6"/>
  <c r="KJ163" i="6"/>
  <c r="KJ101" i="6"/>
  <c r="KK100" i="6" s="1"/>
  <c r="KQ143" i="6"/>
  <c r="KQ147" i="6" s="1"/>
  <c r="KQ138" i="6"/>
  <c r="KR137" i="6" s="1"/>
  <c r="KQ106" i="6"/>
  <c r="KQ110" i="6" s="1"/>
  <c r="M340" i="3"/>
  <c r="M340" i="8" s="1"/>
  <c r="KK63" i="2"/>
  <c r="I341" i="3" s="1"/>
  <c r="I341" i="8" s="1"/>
  <c r="L341" i="3"/>
  <c r="L341" i="8" s="1"/>
  <c r="G351" i="3"/>
  <c r="KL166" i="2"/>
  <c r="KL59" i="2"/>
  <c r="KM134" i="2"/>
  <c r="KM143" i="2" s="1"/>
  <c r="KM147" i="2" s="1"/>
  <c r="K343" i="3" s="1"/>
  <c r="K343" i="8" s="1"/>
  <c r="KM97" i="2"/>
  <c r="KM106" i="2" s="1"/>
  <c r="KM110" i="2" s="1"/>
  <c r="J343" i="3" s="1"/>
  <c r="J343" i="8" s="1"/>
  <c r="KM50" i="2"/>
  <c r="KN7" i="2"/>
  <c r="KN8" i="2" s="1"/>
  <c r="KN2" i="2" s="1"/>
  <c r="KL106" i="2"/>
  <c r="KL110" i="2" s="1"/>
  <c r="J342" i="3" s="1"/>
  <c r="J342" i="8" s="1"/>
  <c r="KL143" i="2"/>
  <c r="KL147" i="2" s="1"/>
  <c r="K342" i="3" s="1"/>
  <c r="K342" i="8" s="1"/>
  <c r="KG163" i="2"/>
  <c r="KG54" i="2"/>
  <c r="KH53" i="2" s="1"/>
  <c r="KL138" i="2"/>
  <c r="KM137" i="2" s="1"/>
  <c r="KG101" i="2"/>
  <c r="KH100" i="2" s="1"/>
  <c r="G351" i="8" l="1"/>
  <c r="L350" i="7"/>
  <c r="S350" i="8" s="1"/>
  <c r="I350" i="7"/>
  <c r="P350" i="8" s="1"/>
  <c r="G351" i="7"/>
  <c r="M351" i="7" s="1"/>
  <c r="T351" i="8" s="1"/>
  <c r="J350" i="7"/>
  <c r="Q350" i="8" s="1"/>
  <c r="K350" i="7"/>
  <c r="R350" i="8" s="1"/>
  <c r="KW1" i="6"/>
  <c r="KR106" i="6"/>
  <c r="KR110" i="6" s="1"/>
  <c r="KK101" i="6"/>
  <c r="KL100" i="6" s="1"/>
  <c r="KK163" i="6"/>
  <c r="KR59" i="6"/>
  <c r="KR63" i="6" s="1"/>
  <c r="KR54" i="6"/>
  <c r="KS53" i="6" s="1"/>
  <c r="KR166" i="6"/>
  <c r="KR143" i="6"/>
  <c r="KR147" i="6" s="1"/>
  <c r="KR138" i="6"/>
  <c r="KS137" i="6" s="1"/>
  <c r="KS134" i="6"/>
  <c r="KS97" i="6"/>
  <c r="KS2" i="6"/>
  <c r="KS50" i="6"/>
  <c r="KT7" i="6"/>
  <c r="KT8" i="6" s="1"/>
  <c r="G352" i="3"/>
  <c r="M341" i="3"/>
  <c r="M341" i="8" s="1"/>
  <c r="KL63" i="2"/>
  <c r="I342" i="3" s="1"/>
  <c r="I342" i="8" s="1"/>
  <c r="L342" i="3"/>
  <c r="L342" i="8" s="1"/>
  <c r="KN134" i="2"/>
  <c r="KN143" i="2" s="1"/>
  <c r="KN147" i="2" s="1"/>
  <c r="K344" i="3" s="1"/>
  <c r="K344" i="8" s="1"/>
  <c r="KN97" i="2"/>
  <c r="KO7" i="2"/>
  <c r="KO8" i="2" s="1"/>
  <c r="KO2" i="2" s="1"/>
  <c r="KN50" i="2"/>
  <c r="KM166" i="2"/>
  <c r="KM59" i="2"/>
  <c r="KH163" i="2"/>
  <c r="KH54" i="2"/>
  <c r="KI53" i="2" s="1"/>
  <c r="KM138" i="2"/>
  <c r="KN137" i="2" s="1"/>
  <c r="KH101" i="2"/>
  <c r="KI100" i="2" s="1"/>
  <c r="G352" i="8" l="1"/>
  <c r="K351" i="7"/>
  <c r="R351" i="8" s="1"/>
  <c r="I351" i="7"/>
  <c r="P351" i="8" s="1"/>
  <c r="G352" i="7"/>
  <c r="L351" i="7"/>
  <c r="S351" i="8" s="1"/>
  <c r="J351" i="7"/>
  <c r="Q351" i="8" s="1"/>
  <c r="KT134" i="6"/>
  <c r="KT50" i="6"/>
  <c r="KT97" i="6"/>
  <c r="KU7" i="6"/>
  <c r="KU8" i="6" s="1"/>
  <c r="KT2" i="6"/>
  <c r="KS143" i="6"/>
  <c r="KS147" i="6" s="1"/>
  <c r="KS138" i="6"/>
  <c r="KT137" i="6" s="1"/>
  <c r="KS59" i="6"/>
  <c r="KS63" i="6" s="1"/>
  <c r="KS54" i="6"/>
  <c r="KT53" i="6" s="1"/>
  <c r="KS166" i="6"/>
  <c r="KL163" i="6"/>
  <c r="KL101" i="6"/>
  <c r="KM100" i="6" s="1"/>
  <c r="KX1" i="6"/>
  <c r="KS106" i="6"/>
  <c r="KS110" i="6" s="1"/>
  <c r="KM63" i="2"/>
  <c r="I343" i="3" s="1"/>
  <c r="I343" i="8" s="1"/>
  <c r="L343" i="3"/>
  <c r="L343" i="8" s="1"/>
  <c r="G353" i="3"/>
  <c r="M342" i="3"/>
  <c r="M342" i="8" s="1"/>
  <c r="KO134" i="2"/>
  <c r="KO143" i="2" s="1"/>
  <c r="KO147" i="2" s="1"/>
  <c r="K345" i="3" s="1"/>
  <c r="K345" i="8" s="1"/>
  <c r="KO97" i="2"/>
  <c r="KP7" i="2"/>
  <c r="KP8" i="2" s="1"/>
  <c r="KP2" i="2" s="1"/>
  <c r="KO50" i="2"/>
  <c r="KN166" i="2"/>
  <c r="KN59" i="2"/>
  <c r="KN106" i="2"/>
  <c r="KN110" i="2" s="1"/>
  <c r="J344" i="3" s="1"/>
  <c r="J344" i="8" s="1"/>
  <c r="KI163" i="2"/>
  <c r="KI54" i="2"/>
  <c r="KJ53" i="2" s="1"/>
  <c r="KN138" i="2"/>
  <c r="KO137" i="2" s="1"/>
  <c r="KI101" i="2"/>
  <c r="KJ100" i="2" s="1"/>
  <c r="G353" i="8" l="1"/>
  <c r="J352" i="7"/>
  <c r="Q352" i="8" s="1"/>
  <c r="I352" i="7"/>
  <c r="P352" i="8" s="1"/>
  <c r="K352" i="7"/>
  <c r="R352" i="8" s="1"/>
  <c r="G353" i="7"/>
  <c r="L352" i="7"/>
  <c r="S352" i="8" s="1"/>
  <c r="M352" i="7"/>
  <c r="T352" i="8" s="1"/>
  <c r="KM101" i="6"/>
  <c r="KN100" i="6" s="1"/>
  <c r="KM163" i="6"/>
  <c r="KT59" i="6"/>
  <c r="KT63" i="6" s="1"/>
  <c r="KT54" i="6"/>
  <c r="KU53" i="6" s="1"/>
  <c r="KT166" i="6"/>
  <c r="KT106" i="6"/>
  <c r="KT110" i="6" s="1"/>
  <c r="KT138" i="6"/>
  <c r="KU137" i="6" s="1"/>
  <c r="KT143" i="6"/>
  <c r="KT147" i="6" s="1"/>
  <c r="KY1" i="6"/>
  <c r="KU97" i="6"/>
  <c r="KU50" i="6"/>
  <c r="KV7" i="6"/>
  <c r="KV8" i="6" s="1"/>
  <c r="KU134" i="6"/>
  <c r="KU2" i="6"/>
  <c r="G354" i="3"/>
  <c r="KN63" i="2"/>
  <c r="I344" i="3" s="1"/>
  <c r="I344" i="8" s="1"/>
  <c r="L344" i="3"/>
  <c r="L344" i="8" s="1"/>
  <c r="M343" i="3"/>
  <c r="M343" i="8" s="1"/>
  <c r="KO166" i="2"/>
  <c r="KO59" i="2"/>
  <c r="KP50" i="2"/>
  <c r="KQ7" i="2"/>
  <c r="KQ8" i="2" s="1"/>
  <c r="KQ2" i="2" s="1"/>
  <c r="KP97" i="2"/>
  <c r="KP134" i="2"/>
  <c r="KO106" i="2"/>
  <c r="KO110" i="2" s="1"/>
  <c r="J345" i="3" s="1"/>
  <c r="J345" i="8" s="1"/>
  <c r="KJ163" i="2"/>
  <c r="KJ54" i="2"/>
  <c r="KK53" i="2" s="1"/>
  <c r="KO138" i="2"/>
  <c r="KP137" i="2" s="1"/>
  <c r="KJ101" i="2"/>
  <c r="KK100" i="2" s="1"/>
  <c r="G354" i="8" l="1"/>
  <c r="G354" i="7"/>
  <c r="I353" i="7"/>
  <c r="P353" i="8" s="1"/>
  <c r="J353" i="7"/>
  <c r="Q353" i="8" s="1"/>
  <c r="L353" i="7"/>
  <c r="S353" i="8" s="1"/>
  <c r="K353" i="7"/>
  <c r="R353" i="8" s="1"/>
  <c r="M353" i="7"/>
  <c r="T353" i="8" s="1"/>
  <c r="M354" i="7"/>
  <c r="T354" i="8" s="1"/>
  <c r="KU143" i="6"/>
  <c r="KU147" i="6" s="1"/>
  <c r="KU138" i="6"/>
  <c r="KV137" i="6" s="1"/>
  <c r="KZ1" i="6"/>
  <c r="KU59" i="6"/>
  <c r="KU63" i="6" s="1"/>
  <c r="KU54" i="6"/>
  <c r="KV53" i="6" s="1"/>
  <c r="KU166" i="6"/>
  <c r="KU106" i="6"/>
  <c r="KU110" i="6"/>
  <c r="KV134" i="6"/>
  <c r="KV97" i="6"/>
  <c r="KV50" i="6"/>
  <c r="KV2" i="6"/>
  <c r="KW7" i="6"/>
  <c r="KW8" i="6" s="1"/>
  <c r="KN163" i="6"/>
  <c r="KN101" i="6"/>
  <c r="KO100" i="6" s="1"/>
  <c r="M344" i="3"/>
  <c r="M344" i="8" s="1"/>
  <c r="KO63" i="2"/>
  <c r="I345" i="3" s="1"/>
  <c r="I345" i="8" s="1"/>
  <c r="L345" i="3"/>
  <c r="L345" i="8" s="1"/>
  <c r="G355" i="3"/>
  <c r="KQ50" i="2"/>
  <c r="KR7" i="2"/>
  <c r="KR8" i="2" s="1"/>
  <c r="KR2" i="2" s="1"/>
  <c r="KQ97" i="2"/>
  <c r="KQ134" i="2"/>
  <c r="KP59" i="2"/>
  <c r="KP166" i="2"/>
  <c r="KP143" i="2"/>
  <c r="KP147" i="2" s="1"/>
  <c r="K346" i="3" s="1"/>
  <c r="K346" i="8" s="1"/>
  <c r="KP106" i="2"/>
  <c r="KP110" i="2" s="1"/>
  <c r="J346" i="3" s="1"/>
  <c r="J346" i="8" s="1"/>
  <c r="KK163" i="2"/>
  <c r="KK54" i="2"/>
  <c r="KL53" i="2" s="1"/>
  <c r="KP138" i="2"/>
  <c r="KQ137" i="2" s="1"/>
  <c r="KK101" i="2"/>
  <c r="KL100" i="2" s="1"/>
  <c r="G355" i="8" l="1"/>
  <c r="L354" i="7"/>
  <c r="S354" i="8" s="1"/>
  <c r="J354" i="7"/>
  <c r="Q354" i="8" s="1"/>
  <c r="I354" i="7"/>
  <c r="P354" i="8" s="1"/>
  <c r="K354" i="7"/>
  <c r="R354" i="8" s="1"/>
  <c r="G355" i="7"/>
  <c r="M355" i="7" s="1"/>
  <c r="T355" i="8" s="1"/>
  <c r="KV54" i="6"/>
  <c r="KW53" i="6" s="1"/>
  <c r="KV59" i="6"/>
  <c r="KV63" i="6" s="1"/>
  <c r="KV166" i="6"/>
  <c r="KV106" i="6"/>
  <c r="KV110" i="6" s="1"/>
  <c r="KO163" i="6"/>
  <c r="KO101" i="6"/>
  <c r="KP100" i="6" s="1"/>
  <c r="KW134" i="6"/>
  <c r="KW97" i="6"/>
  <c r="KW50" i="6"/>
  <c r="KX7" i="6"/>
  <c r="KX8" i="6" s="1"/>
  <c r="KW2" i="6"/>
  <c r="KV138" i="6"/>
  <c r="KW137" i="6" s="1"/>
  <c r="KV143" i="6"/>
  <c r="KV147" i="6" s="1"/>
  <c r="LA1" i="6"/>
  <c r="M345" i="3"/>
  <c r="M345" i="8" s="1"/>
  <c r="G356" i="3"/>
  <c r="KP63" i="2"/>
  <c r="I346" i="3" s="1"/>
  <c r="I346" i="8" s="1"/>
  <c r="L346" i="3"/>
  <c r="L346" i="8" s="1"/>
  <c r="KQ106" i="2"/>
  <c r="KQ110" i="2" s="1"/>
  <c r="J347" i="3" s="1"/>
  <c r="J347" i="8" s="1"/>
  <c r="KQ143" i="2"/>
  <c r="KQ147" i="2" s="1"/>
  <c r="K347" i="3" s="1"/>
  <c r="K347" i="8" s="1"/>
  <c r="KR134" i="2"/>
  <c r="KR97" i="2"/>
  <c r="KR106" i="2" s="1"/>
  <c r="KR110" i="2" s="1"/>
  <c r="J348" i="3" s="1"/>
  <c r="J348" i="8" s="1"/>
  <c r="KR50" i="2"/>
  <c r="KS7" i="2"/>
  <c r="KS8" i="2" s="1"/>
  <c r="KS2" i="2" s="1"/>
  <c r="KQ166" i="2"/>
  <c r="KQ59" i="2"/>
  <c r="KL163" i="2"/>
  <c r="KL54" i="2"/>
  <c r="KM53" i="2" s="1"/>
  <c r="KQ138" i="2"/>
  <c r="KR137" i="2" s="1"/>
  <c r="KL101" i="2"/>
  <c r="KM100" i="2" s="1"/>
  <c r="G356" i="8" l="1"/>
  <c r="K355" i="7"/>
  <c r="R355" i="8" s="1"/>
  <c r="J355" i="7"/>
  <c r="Q355" i="8" s="1"/>
  <c r="I355" i="7"/>
  <c r="P355" i="8" s="1"/>
  <c r="G356" i="7"/>
  <c r="L355" i="7"/>
  <c r="S355" i="8" s="1"/>
  <c r="LB1" i="6"/>
  <c r="KW106" i="6"/>
  <c r="KW110" i="6" s="1"/>
  <c r="KW143" i="6"/>
  <c r="KW147" i="6" s="1"/>
  <c r="KW138" i="6"/>
  <c r="KX137" i="6" s="1"/>
  <c r="KP163" i="6"/>
  <c r="KP101" i="6"/>
  <c r="KQ100" i="6" s="1"/>
  <c r="KX134" i="6"/>
  <c r="KX50" i="6"/>
  <c r="KX97" i="6"/>
  <c r="KX2" i="6"/>
  <c r="KY7" i="6"/>
  <c r="KY8" i="6" s="1"/>
  <c r="KW54" i="6"/>
  <c r="KX53" i="6" s="1"/>
  <c r="KW59" i="6"/>
  <c r="KW63" i="6" s="1"/>
  <c r="KW166" i="6"/>
  <c r="KQ63" i="2"/>
  <c r="I347" i="3" s="1"/>
  <c r="I347" i="8" s="1"/>
  <c r="L347" i="3"/>
  <c r="L347" i="8" s="1"/>
  <c r="G357" i="3"/>
  <c r="M346" i="3"/>
  <c r="M346" i="8" s="1"/>
  <c r="KS134" i="2"/>
  <c r="KS143" i="2" s="1"/>
  <c r="KS147" i="2" s="1"/>
  <c r="K349" i="3" s="1"/>
  <c r="K349" i="8" s="1"/>
  <c r="KS97" i="2"/>
  <c r="KT7" i="2"/>
  <c r="KT8" i="2" s="1"/>
  <c r="KT2" i="2" s="1"/>
  <c r="KS50" i="2"/>
  <c r="KR166" i="2"/>
  <c r="KR59" i="2"/>
  <c r="KR143" i="2"/>
  <c r="KR147" i="2" s="1"/>
  <c r="K348" i="3" s="1"/>
  <c r="K348" i="8" s="1"/>
  <c r="KM163" i="2"/>
  <c r="KM54" i="2"/>
  <c r="KN53" i="2" s="1"/>
  <c r="KR138" i="2"/>
  <c r="KS137" i="2" s="1"/>
  <c r="KM101" i="2"/>
  <c r="KN100" i="2" s="1"/>
  <c r="G357" i="8" l="1"/>
  <c r="J356" i="7"/>
  <c r="Q356" i="8" s="1"/>
  <c r="K356" i="7"/>
  <c r="R356" i="8" s="1"/>
  <c r="L356" i="7"/>
  <c r="S356" i="8" s="1"/>
  <c r="G357" i="7"/>
  <c r="I356" i="7"/>
  <c r="P356" i="8" s="1"/>
  <c r="M356" i="7"/>
  <c r="T356" i="8" s="1"/>
  <c r="KY134" i="6"/>
  <c r="KY97" i="6"/>
  <c r="KZ7" i="6"/>
  <c r="KZ8" i="6" s="1"/>
  <c r="KY50" i="6"/>
  <c r="KY2" i="6"/>
  <c r="KQ163" i="6"/>
  <c r="KQ101" i="6"/>
  <c r="KR100" i="6" s="1"/>
  <c r="LC1" i="6"/>
  <c r="KX143" i="6"/>
  <c r="KX147" i="6" s="1"/>
  <c r="KX138" i="6"/>
  <c r="KY137" i="6" s="1"/>
  <c r="KX106" i="6"/>
  <c r="KX110" i="6" s="1"/>
  <c r="KX59" i="6"/>
  <c r="KX63" i="6" s="1"/>
  <c r="KX54" i="6"/>
  <c r="KY53" i="6" s="1"/>
  <c r="KX166" i="6"/>
  <c r="KR63" i="2"/>
  <c r="I348" i="3" s="1"/>
  <c r="I348" i="8" s="1"/>
  <c r="L348" i="3"/>
  <c r="L348" i="8" s="1"/>
  <c r="M347" i="3"/>
  <c r="M347" i="8" s="1"/>
  <c r="G358" i="3"/>
  <c r="KT50" i="2"/>
  <c r="KU7" i="2"/>
  <c r="KU8" i="2" s="1"/>
  <c r="KU2" i="2" s="1"/>
  <c r="KT97" i="2"/>
  <c r="KT134" i="2"/>
  <c r="KT143" i="2" s="1"/>
  <c r="KT147" i="2" s="1"/>
  <c r="K350" i="3" s="1"/>
  <c r="K350" i="8" s="1"/>
  <c r="KS59" i="2"/>
  <c r="KS166" i="2"/>
  <c r="KS106" i="2"/>
  <c r="KS110" i="2" s="1"/>
  <c r="J349" i="3" s="1"/>
  <c r="J349" i="8" s="1"/>
  <c r="KN163" i="2"/>
  <c r="KN54" i="2"/>
  <c r="KO53" i="2" s="1"/>
  <c r="KS138" i="2"/>
  <c r="KT137" i="2" s="1"/>
  <c r="KN101" i="2"/>
  <c r="KO100" i="2" s="1"/>
  <c r="G358" i="8" l="1"/>
  <c r="G358" i="7"/>
  <c r="I357" i="7"/>
  <c r="P357" i="8" s="1"/>
  <c r="K357" i="7"/>
  <c r="R357" i="8" s="1"/>
  <c r="L357" i="7"/>
  <c r="S357" i="8" s="1"/>
  <c r="J357" i="7"/>
  <c r="Q357" i="8" s="1"/>
  <c r="M357" i="7"/>
  <c r="T357" i="8" s="1"/>
  <c r="M358" i="7"/>
  <c r="T358" i="8" s="1"/>
  <c r="KY59" i="6"/>
  <c r="KY63" i="6" s="1"/>
  <c r="KY54" i="6"/>
  <c r="KZ53" i="6" s="1"/>
  <c r="KY166" i="6"/>
  <c r="KZ134" i="6"/>
  <c r="KZ50" i="6"/>
  <c r="KZ2" i="6"/>
  <c r="KZ97" i="6"/>
  <c r="LA7" i="6"/>
  <c r="LA8" i="6" s="1"/>
  <c r="KY106" i="6"/>
  <c r="KY110" i="6" s="1"/>
  <c r="KR101" i="6"/>
  <c r="KS100" i="6" s="1"/>
  <c r="KR163" i="6"/>
  <c r="LD1" i="6"/>
  <c r="KY143" i="6"/>
  <c r="KY147" i="6" s="1"/>
  <c r="KY138" i="6"/>
  <c r="KZ137" i="6" s="1"/>
  <c r="M348" i="3"/>
  <c r="M348" i="8" s="1"/>
  <c r="KS63" i="2"/>
  <c r="I349" i="3" s="1"/>
  <c r="I349" i="8" s="1"/>
  <c r="L349" i="3"/>
  <c r="L349" i="8" s="1"/>
  <c r="G359" i="3"/>
  <c r="KT106" i="2"/>
  <c r="KT110" i="2" s="1"/>
  <c r="J350" i="3" s="1"/>
  <c r="J350" i="8" s="1"/>
  <c r="KU50" i="2"/>
  <c r="KV7" i="2"/>
  <c r="KV8" i="2" s="1"/>
  <c r="KV2" i="2" s="1"/>
  <c r="KU97" i="2"/>
  <c r="KU106" i="2" s="1"/>
  <c r="KU110" i="2" s="1"/>
  <c r="J351" i="3" s="1"/>
  <c r="J351" i="8" s="1"/>
  <c r="KU134" i="2"/>
  <c r="KT59" i="2"/>
  <c r="KT166" i="2"/>
  <c r="KO163" i="2"/>
  <c r="KO54" i="2"/>
  <c r="KP53" i="2" s="1"/>
  <c r="KT138" i="2"/>
  <c r="KU137" i="2" s="1"/>
  <c r="KO101" i="2"/>
  <c r="KP100" i="2" s="1"/>
  <c r="G359" i="8" l="1"/>
  <c r="L358" i="7"/>
  <c r="S358" i="8" s="1"/>
  <c r="K358" i="7"/>
  <c r="R358" i="8" s="1"/>
  <c r="I358" i="7"/>
  <c r="P358" i="8" s="1"/>
  <c r="G359" i="7"/>
  <c r="J358" i="7"/>
  <c r="Q358" i="8" s="1"/>
  <c r="KZ106" i="6"/>
  <c r="KZ110" i="6" s="1"/>
  <c r="KS163" i="6"/>
  <c r="KS101" i="6"/>
  <c r="KT100" i="6" s="1"/>
  <c r="KZ59" i="6"/>
  <c r="KZ63" i="6" s="1"/>
  <c r="KZ54" i="6"/>
  <c r="LA53" i="6" s="1"/>
  <c r="KZ166" i="6"/>
  <c r="LE1" i="6"/>
  <c r="LA134" i="6"/>
  <c r="LA97" i="6"/>
  <c r="LA50" i="6"/>
  <c r="LB7" i="6"/>
  <c r="LB8" i="6" s="1"/>
  <c r="LA2" i="6"/>
  <c r="KZ138" i="6"/>
  <c r="LA137" i="6" s="1"/>
  <c r="KZ143" i="6"/>
  <c r="KZ147" i="6" s="1"/>
  <c r="KT63" i="2"/>
  <c r="I350" i="3" s="1"/>
  <c r="I350" i="8" s="1"/>
  <c r="L350" i="3"/>
  <c r="L350" i="8" s="1"/>
  <c r="M349" i="3"/>
  <c r="M349" i="8" s="1"/>
  <c r="G360" i="3"/>
  <c r="KU166" i="2"/>
  <c r="KU59" i="2"/>
  <c r="KV134" i="2"/>
  <c r="KV97" i="2"/>
  <c r="KV50" i="2"/>
  <c r="KW7" i="2"/>
  <c r="KW8" i="2" s="1"/>
  <c r="KW2" i="2" s="1"/>
  <c r="KU143" i="2"/>
  <c r="KU147" i="2" s="1"/>
  <c r="K351" i="3" s="1"/>
  <c r="K351" i="8" s="1"/>
  <c r="KP163" i="2"/>
  <c r="KP54" i="2"/>
  <c r="KQ53" i="2" s="1"/>
  <c r="KU138" i="2"/>
  <c r="KV137" i="2" s="1"/>
  <c r="KP101" i="2"/>
  <c r="KQ100" i="2" s="1"/>
  <c r="G360" i="8" l="1"/>
  <c r="K359" i="7"/>
  <c r="R359" i="8" s="1"/>
  <c r="L359" i="7"/>
  <c r="S359" i="8" s="1"/>
  <c r="J359" i="7"/>
  <c r="Q359" i="8" s="1"/>
  <c r="G360" i="7"/>
  <c r="I359" i="7"/>
  <c r="P359" i="8" s="1"/>
  <c r="M359" i="7"/>
  <c r="T359" i="8" s="1"/>
  <c r="LB97" i="6"/>
  <c r="LB50" i="6"/>
  <c r="LB134" i="6"/>
  <c r="LC7" i="6"/>
  <c r="LC8" i="6" s="1"/>
  <c r="LB2" i="6"/>
  <c r="LF1" i="6"/>
  <c r="LA59" i="6"/>
  <c r="LA63" i="6" s="1"/>
  <c r="LA54" i="6"/>
  <c r="LB53" i="6" s="1"/>
  <c r="LA166" i="6"/>
  <c r="LA143" i="6"/>
  <c r="LA147" i="6" s="1"/>
  <c r="LA138" i="6"/>
  <c r="LB137" i="6" s="1"/>
  <c r="LA106" i="6"/>
  <c r="LA110" i="6" s="1"/>
  <c r="KT101" i="6"/>
  <c r="KU100" i="6" s="1"/>
  <c r="KT163" i="6"/>
  <c r="KU63" i="2"/>
  <c r="I351" i="3" s="1"/>
  <c r="I351" i="8" s="1"/>
  <c r="L351" i="3"/>
  <c r="L351" i="8" s="1"/>
  <c r="G361" i="3"/>
  <c r="M350" i="3"/>
  <c r="M350" i="8" s="1"/>
  <c r="KV106" i="2"/>
  <c r="KV110" i="2" s="1"/>
  <c r="J352" i="3" s="1"/>
  <c r="J352" i="8" s="1"/>
  <c r="KV143" i="2"/>
  <c r="KV147" i="2" s="1"/>
  <c r="K352" i="3" s="1"/>
  <c r="K352" i="8" s="1"/>
  <c r="KW134" i="2"/>
  <c r="KW143" i="2" s="1"/>
  <c r="KW147" i="2" s="1"/>
  <c r="K353" i="3" s="1"/>
  <c r="K353" i="8" s="1"/>
  <c r="KW97" i="2"/>
  <c r="KW106" i="2" s="1"/>
  <c r="KW110" i="2" s="1"/>
  <c r="J353" i="3" s="1"/>
  <c r="J353" i="8" s="1"/>
  <c r="KW50" i="2"/>
  <c r="KX7" i="2"/>
  <c r="KX8" i="2" s="1"/>
  <c r="KX2" i="2" s="1"/>
  <c r="KV166" i="2"/>
  <c r="KV59" i="2"/>
  <c r="KQ163" i="2"/>
  <c r="KQ54" i="2"/>
  <c r="KR53" i="2" s="1"/>
  <c r="KV138" i="2"/>
  <c r="KW137" i="2" s="1"/>
  <c r="KQ101" i="2"/>
  <c r="KR100" i="2" s="1"/>
  <c r="G361" i="8" l="1"/>
  <c r="J360" i="7"/>
  <c r="Q360" i="8" s="1"/>
  <c r="L360" i="7"/>
  <c r="S360" i="8" s="1"/>
  <c r="G361" i="7"/>
  <c r="M361" i="7" s="1"/>
  <c r="T361" i="8" s="1"/>
  <c r="K360" i="7"/>
  <c r="R360" i="8" s="1"/>
  <c r="I360" i="7"/>
  <c r="P360" i="8" s="1"/>
  <c r="M360" i="7"/>
  <c r="T360" i="8" s="1"/>
  <c r="KU101" i="6"/>
  <c r="KV100" i="6" s="1"/>
  <c r="KU163" i="6"/>
  <c r="LG1" i="6"/>
  <c r="LB143" i="6"/>
  <c r="LB147" i="6" s="1"/>
  <c r="LB138" i="6"/>
  <c r="LC137" i="6" s="1"/>
  <c r="LB59" i="6"/>
  <c r="LB63" i="6" s="1"/>
  <c r="LB54" i="6"/>
  <c r="LC53" i="6" s="1"/>
  <c r="LB166" i="6"/>
  <c r="LC134" i="6"/>
  <c r="LC97" i="6"/>
  <c r="LD7" i="6"/>
  <c r="LD8" i="6" s="1"/>
  <c r="LC2" i="6"/>
  <c r="LC50" i="6"/>
  <c r="LB106" i="6"/>
  <c r="LB110" i="6" s="1"/>
  <c r="KV63" i="2"/>
  <c r="I352" i="3" s="1"/>
  <c r="I352" i="8" s="1"/>
  <c r="L352" i="3"/>
  <c r="L352" i="8" s="1"/>
  <c r="M351" i="3"/>
  <c r="M351" i="8" s="1"/>
  <c r="G362" i="3"/>
  <c r="KX97" i="2"/>
  <c r="KX134" i="2"/>
  <c r="KX143" i="2" s="1"/>
  <c r="KX147" i="2" s="1"/>
  <c r="K354" i="3" s="1"/>
  <c r="K354" i="8" s="1"/>
  <c r="KX50" i="2"/>
  <c r="KY7" i="2"/>
  <c r="KY8" i="2" s="1"/>
  <c r="KY2" i="2" s="1"/>
  <c r="KW166" i="2"/>
  <c r="KW59" i="2"/>
  <c r="KR163" i="2"/>
  <c r="KR54" i="2"/>
  <c r="KS53" i="2" s="1"/>
  <c r="KW138" i="2"/>
  <c r="KX137" i="2" s="1"/>
  <c r="KR101" i="2"/>
  <c r="KS100" i="2" s="1"/>
  <c r="G362" i="8" l="1"/>
  <c r="G362" i="7"/>
  <c r="I361" i="7"/>
  <c r="P361" i="8" s="1"/>
  <c r="L361" i="7"/>
  <c r="S361" i="8" s="1"/>
  <c r="K361" i="7"/>
  <c r="R361" i="8" s="1"/>
  <c r="J361" i="7"/>
  <c r="Q361" i="8" s="1"/>
  <c r="M362" i="7"/>
  <c r="T362" i="8" s="1"/>
  <c r="LC59" i="6"/>
  <c r="LC63" i="6" s="1"/>
  <c r="LC54" i="6"/>
  <c r="LD53" i="6" s="1"/>
  <c r="LC166" i="6"/>
  <c r="LH1" i="6"/>
  <c r="LC143" i="6"/>
  <c r="LC147" i="6" s="1"/>
  <c r="LC138" i="6"/>
  <c r="LD137" i="6" s="1"/>
  <c r="LD134" i="6"/>
  <c r="LD97" i="6"/>
  <c r="LD2" i="6"/>
  <c r="LD50" i="6"/>
  <c r="LE7" i="6"/>
  <c r="LE8" i="6" s="1"/>
  <c r="LC106" i="6"/>
  <c r="LC110" i="6" s="1"/>
  <c r="KV163" i="6"/>
  <c r="KV101" i="6"/>
  <c r="KW100" i="6" s="1"/>
  <c r="KW63" i="2"/>
  <c r="I353" i="3" s="1"/>
  <c r="I353" i="8" s="1"/>
  <c r="L353" i="3"/>
  <c r="L353" i="8" s="1"/>
  <c r="G363" i="3"/>
  <c r="M352" i="3"/>
  <c r="M352" i="8" s="1"/>
  <c r="KY134" i="2"/>
  <c r="KY97" i="2"/>
  <c r="KY106" i="2" s="1"/>
  <c r="KY110" i="2" s="1"/>
  <c r="J355" i="3" s="1"/>
  <c r="J355" i="8" s="1"/>
  <c r="KZ7" i="2"/>
  <c r="KZ8" i="2" s="1"/>
  <c r="KZ2" i="2" s="1"/>
  <c r="KY50" i="2"/>
  <c r="KX166" i="2"/>
  <c r="KX59" i="2"/>
  <c r="KX106" i="2"/>
  <c r="KX110" i="2" s="1"/>
  <c r="J354" i="3" s="1"/>
  <c r="J354" i="8" s="1"/>
  <c r="KS163" i="2"/>
  <c r="KS54" i="2"/>
  <c r="KT53" i="2" s="1"/>
  <c r="KX138" i="2"/>
  <c r="KY137" i="2" s="1"/>
  <c r="KS101" i="2"/>
  <c r="KT100" i="2" s="1"/>
  <c r="G363" i="8" l="1"/>
  <c r="L362" i="7"/>
  <c r="S362" i="8" s="1"/>
  <c r="G363" i="7"/>
  <c r="J362" i="7"/>
  <c r="Q362" i="8" s="1"/>
  <c r="I362" i="7"/>
  <c r="P362" i="8" s="1"/>
  <c r="K362" i="7"/>
  <c r="R362" i="8" s="1"/>
  <c r="M363" i="7"/>
  <c r="T363" i="8" s="1"/>
  <c r="LE134" i="6"/>
  <c r="LE97" i="6"/>
  <c r="LE50" i="6"/>
  <c r="LF7" i="6"/>
  <c r="LF8" i="6" s="1"/>
  <c r="LE2" i="6"/>
  <c r="LD138" i="6"/>
  <c r="LE137" i="6" s="1"/>
  <c r="LD143" i="6"/>
  <c r="LD147" i="6" s="1"/>
  <c r="KW163" i="6"/>
  <c r="KW101" i="6"/>
  <c r="KX100" i="6" s="1"/>
  <c r="LD106" i="6"/>
  <c r="LD110" i="6" s="1"/>
  <c r="LD54" i="6"/>
  <c r="LE53" i="6" s="1"/>
  <c r="LD59" i="6"/>
  <c r="LD63" i="6" s="1"/>
  <c r="LD166" i="6"/>
  <c r="LI1" i="6"/>
  <c r="M353" i="3"/>
  <c r="M353" i="8" s="1"/>
  <c r="KX63" i="2"/>
  <c r="I354" i="3" s="1"/>
  <c r="I354" i="8" s="1"/>
  <c r="L354" i="3"/>
  <c r="L354" i="8" s="1"/>
  <c r="G364" i="3"/>
  <c r="KY166" i="2"/>
  <c r="KY59" i="2"/>
  <c r="KZ50" i="2"/>
  <c r="LA7" i="2"/>
  <c r="LA8" i="2" s="1"/>
  <c r="LA2" i="2" s="1"/>
  <c r="KZ134" i="2"/>
  <c r="KZ143" i="2" s="1"/>
  <c r="KZ147" i="2" s="1"/>
  <c r="K356" i="3" s="1"/>
  <c r="K356" i="8" s="1"/>
  <c r="KZ97" i="2"/>
  <c r="KZ106" i="2" s="1"/>
  <c r="KZ110" i="2" s="1"/>
  <c r="J356" i="3" s="1"/>
  <c r="J356" i="8" s="1"/>
  <c r="KY143" i="2"/>
  <c r="KY147" i="2" s="1"/>
  <c r="K355" i="3" s="1"/>
  <c r="K355" i="8" s="1"/>
  <c r="KT163" i="2"/>
  <c r="KT54" i="2"/>
  <c r="KU53" i="2" s="1"/>
  <c r="KY138" i="2"/>
  <c r="KZ137" i="2" s="1"/>
  <c r="KT101" i="2"/>
  <c r="KU100" i="2" s="1"/>
  <c r="G364" i="8" l="1"/>
  <c r="K363" i="7"/>
  <c r="R363" i="8" s="1"/>
  <c r="G364" i="7"/>
  <c r="L363" i="7"/>
  <c r="S363" i="8" s="1"/>
  <c r="J363" i="7"/>
  <c r="Q363" i="8" s="1"/>
  <c r="I363" i="7"/>
  <c r="P363" i="8" s="1"/>
  <c r="M364" i="7"/>
  <c r="T364" i="8" s="1"/>
  <c r="LE54" i="6"/>
  <c r="LF53" i="6" s="1"/>
  <c r="LE59" i="6"/>
  <c r="LE63" i="6" s="1"/>
  <c r="LE166" i="6"/>
  <c r="LJ1" i="6"/>
  <c r="LF134" i="6"/>
  <c r="LF50" i="6"/>
  <c r="LF97" i="6"/>
  <c r="LG7" i="6"/>
  <c r="LG8" i="6" s="1"/>
  <c r="LF2" i="6"/>
  <c r="KX163" i="6"/>
  <c r="KX101" i="6"/>
  <c r="KY100" i="6" s="1"/>
  <c r="LE106" i="6"/>
  <c r="LE110" i="6" s="1"/>
  <c r="LE138" i="6"/>
  <c r="LF137" i="6" s="1"/>
  <c r="LE143" i="6"/>
  <c r="LE147" i="6" s="1"/>
  <c r="M354" i="3"/>
  <c r="M354" i="8" s="1"/>
  <c r="KY63" i="2"/>
  <c r="I355" i="3" s="1"/>
  <c r="I355" i="8" s="1"/>
  <c r="L355" i="3"/>
  <c r="L355" i="8" s="1"/>
  <c r="G365" i="3"/>
  <c r="LA50" i="2"/>
  <c r="LB7" i="2"/>
  <c r="LB8" i="2" s="1"/>
  <c r="LB2" i="2" s="1"/>
  <c r="LA134" i="2"/>
  <c r="LA97" i="2"/>
  <c r="KZ166" i="2"/>
  <c r="KZ59" i="2"/>
  <c r="KU163" i="2"/>
  <c r="KU54" i="2"/>
  <c r="KV53" i="2" s="1"/>
  <c r="KZ138" i="2"/>
  <c r="LA137" i="2" s="1"/>
  <c r="KU101" i="2"/>
  <c r="KV100" i="2" s="1"/>
  <c r="G365" i="8" l="1"/>
  <c r="J364" i="7"/>
  <c r="Q364" i="8" s="1"/>
  <c r="G365" i="7"/>
  <c r="I364" i="7"/>
  <c r="P364" i="8" s="1"/>
  <c r="L364" i="7"/>
  <c r="S364" i="8" s="1"/>
  <c r="K364" i="7"/>
  <c r="R364" i="8" s="1"/>
  <c r="M365" i="7"/>
  <c r="T365" i="8" s="1"/>
  <c r="LF143" i="6"/>
  <c r="LF147" i="6" s="1"/>
  <c r="LF138" i="6"/>
  <c r="LG137" i="6" s="1"/>
  <c r="LF59" i="6"/>
  <c r="LF63" i="6" s="1"/>
  <c r="LF54" i="6"/>
  <c r="LG53" i="6" s="1"/>
  <c r="LF166" i="6"/>
  <c r="LG134" i="6"/>
  <c r="LG97" i="6"/>
  <c r="LG50" i="6"/>
  <c r="LH7" i="6"/>
  <c r="LH8" i="6" s="1"/>
  <c r="LG2" i="6"/>
  <c r="LK1" i="6"/>
  <c r="KY163" i="6"/>
  <c r="KY101" i="6"/>
  <c r="KZ100" i="6" s="1"/>
  <c r="LF106" i="6"/>
  <c r="LF110" i="6" s="1"/>
  <c r="M355" i="3"/>
  <c r="M355" i="8" s="1"/>
  <c r="KZ63" i="2"/>
  <c r="I356" i="3" s="1"/>
  <c r="I356" i="8" s="1"/>
  <c r="L356" i="3"/>
  <c r="L356" i="8" s="1"/>
  <c r="G366" i="3"/>
  <c r="LA106" i="2"/>
  <c r="LA110" i="2" s="1"/>
  <c r="J357" i="3" s="1"/>
  <c r="J357" i="8" s="1"/>
  <c r="LA143" i="2"/>
  <c r="LA147" i="2" s="1"/>
  <c r="K357" i="3" s="1"/>
  <c r="K357" i="8" s="1"/>
  <c r="LB134" i="2"/>
  <c r="LB143" i="2" s="1"/>
  <c r="LB147" i="2" s="1"/>
  <c r="K358" i="3" s="1"/>
  <c r="K358" i="8" s="1"/>
  <c r="LB97" i="2"/>
  <c r="LB50" i="2"/>
  <c r="LC7" i="2"/>
  <c r="LC8" i="2" s="1"/>
  <c r="LC2" i="2" s="1"/>
  <c r="LA166" i="2"/>
  <c r="LA59" i="2"/>
  <c r="KV163" i="2"/>
  <c r="KV54" i="2"/>
  <c r="KW53" i="2" s="1"/>
  <c r="LA138" i="2"/>
  <c r="LB137" i="2" s="1"/>
  <c r="KV101" i="2"/>
  <c r="KW100" i="2" s="1"/>
  <c r="G366" i="8" l="1"/>
  <c r="G366" i="7"/>
  <c r="I365" i="7"/>
  <c r="P365" i="8" s="1"/>
  <c r="K365" i="7"/>
  <c r="R365" i="8" s="1"/>
  <c r="J365" i="7"/>
  <c r="Q365" i="8" s="1"/>
  <c r="L365" i="7"/>
  <c r="S365" i="8" s="1"/>
  <c r="M366" i="7"/>
  <c r="T366" i="8" s="1"/>
  <c r="LH134" i="6"/>
  <c r="LH97" i="6"/>
  <c r="LH2" i="6"/>
  <c r="LH50" i="6"/>
  <c r="LI7" i="6"/>
  <c r="LI8" i="6" s="1"/>
  <c r="LL1" i="6"/>
  <c r="LG59" i="6"/>
  <c r="LG63" i="6" s="1"/>
  <c r="LG54" i="6"/>
  <c r="LH53" i="6" s="1"/>
  <c r="LG166" i="6"/>
  <c r="LG143" i="6"/>
  <c r="LG147" i="6" s="1"/>
  <c r="LG138" i="6"/>
  <c r="LH137" i="6" s="1"/>
  <c r="KZ101" i="6"/>
  <c r="LA100" i="6" s="1"/>
  <c r="KZ163" i="6"/>
  <c r="LG106" i="6"/>
  <c r="LG110" i="6" s="1"/>
  <c r="M356" i="3"/>
  <c r="M356" i="8" s="1"/>
  <c r="LA63" i="2"/>
  <c r="I357" i="3" s="1"/>
  <c r="I357" i="8" s="1"/>
  <c r="L357" i="3"/>
  <c r="L357" i="8" s="1"/>
  <c r="G367" i="3"/>
  <c r="LC134" i="2"/>
  <c r="LC143" i="2" s="1"/>
  <c r="LC147" i="2" s="1"/>
  <c r="K359" i="3" s="1"/>
  <c r="K359" i="8" s="1"/>
  <c r="LC97" i="2"/>
  <c r="LC50" i="2"/>
  <c r="LD7" i="2"/>
  <c r="LD8" i="2" s="1"/>
  <c r="LD2" i="2" s="1"/>
  <c r="LB166" i="2"/>
  <c r="LB59" i="2"/>
  <c r="LB106" i="2"/>
  <c r="LB110" i="2" s="1"/>
  <c r="J358" i="3" s="1"/>
  <c r="J358" i="8" s="1"/>
  <c r="KW163" i="2"/>
  <c r="KW54" i="2"/>
  <c r="KX53" i="2" s="1"/>
  <c r="LB138" i="2"/>
  <c r="LC137" i="2" s="1"/>
  <c r="KW101" i="2"/>
  <c r="KX100" i="2" s="1"/>
  <c r="G367" i="8" l="1"/>
  <c r="L366" i="7"/>
  <c r="S366" i="8" s="1"/>
  <c r="I366" i="7"/>
  <c r="P366" i="8" s="1"/>
  <c r="G367" i="7"/>
  <c r="M367" i="7" s="1"/>
  <c r="T367" i="8" s="1"/>
  <c r="K366" i="7"/>
  <c r="R366" i="8" s="1"/>
  <c r="J366" i="7"/>
  <c r="Q366" i="8" s="1"/>
  <c r="LM1" i="6"/>
  <c r="LA163" i="6"/>
  <c r="LA101" i="6"/>
  <c r="LB100" i="6" s="1"/>
  <c r="LH59" i="6"/>
  <c r="LH63" i="6" s="1"/>
  <c r="LH54" i="6"/>
  <c r="LI53" i="6" s="1"/>
  <c r="LH166" i="6"/>
  <c r="LH106" i="6"/>
  <c r="LH110" i="6" s="1"/>
  <c r="LI134" i="6"/>
  <c r="LI50" i="6"/>
  <c r="LI2" i="6"/>
  <c r="LI97" i="6"/>
  <c r="LJ7" i="6"/>
  <c r="LJ8" i="6" s="1"/>
  <c r="LH143" i="6"/>
  <c r="LH147" i="6" s="1"/>
  <c r="LH138" i="6"/>
  <c r="LI137" i="6" s="1"/>
  <c r="M357" i="3"/>
  <c r="M357" i="8" s="1"/>
  <c r="LB63" i="2"/>
  <c r="I358" i="3" s="1"/>
  <c r="I358" i="8" s="1"/>
  <c r="L358" i="3"/>
  <c r="L358" i="8" s="1"/>
  <c r="G368" i="3"/>
  <c r="LD50" i="2"/>
  <c r="LE7" i="2"/>
  <c r="LE8" i="2" s="1"/>
  <c r="LE2" i="2" s="1"/>
  <c r="LD134" i="2"/>
  <c r="LD97" i="2"/>
  <c r="LD106" i="2" s="1"/>
  <c r="LD110" i="2" s="1"/>
  <c r="J360" i="3" s="1"/>
  <c r="J360" i="8" s="1"/>
  <c r="LC166" i="2"/>
  <c r="LC59" i="2"/>
  <c r="LC106" i="2"/>
  <c r="LC110" i="2" s="1"/>
  <c r="J359" i="3" s="1"/>
  <c r="J359" i="8" s="1"/>
  <c r="KX163" i="2"/>
  <c r="KX54" i="2"/>
  <c r="KY53" i="2" s="1"/>
  <c r="LC138" i="2"/>
  <c r="LD137" i="2" s="1"/>
  <c r="KX101" i="2"/>
  <c r="KY100" i="2" s="1"/>
  <c r="G368" i="8" l="1"/>
  <c r="K367" i="7"/>
  <c r="R367" i="8" s="1"/>
  <c r="I367" i="7"/>
  <c r="P367" i="8" s="1"/>
  <c r="G368" i="7"/>
  <c r="L367" i="7"/>
  <c r="S367" i="8" s="1"/>
  <c r="J367" i="7"/>
  <c r="Q367" i="8" s="1"/>
  <c r="LI106" i="6"/>
  <c r="LI110" i="6" s="1"/>
  <c r="LI59" i="6"/>
  <c r="LI63" i="6" s="1"/>
  <c r="LI54" i="6"/>
  <c r="LJ53" i="6" s="1"/>
  <c r="LI166" i="6"/>
  <c r="LN1" i="6"/>
  <c r="LB163" i="6"/>
  <c r="LB101" i="6"/>
  <c r="LC100" i="6" s="1"/>
  <c r="LJ134" i="6"/>
  <c r="LJ50" i="6"/>
  <c r="LJ97" i="6"/>
  <c r="LK7" i="6"/>
  <c r="LK8" i="6" s="1"/>
  <c r="LJ2" i="6"/>
  <c r="LI143" i="6"/>
  <c r="LI147" i="6" s="1"/>
  <c r="LI138" i="6"/>
  <c r="LJ137" i="6" s="1"/>
  <c r="M358" i="3"/>
  <c r="M358" i="8" s="1"/>
  <c r="LC63" i="2"/>
  <c r="I359" i="3" s="1"/>
  <c r="I359" i="8" s="1"/>
  <c r="L359" i="3"/>
  <c r="L359" i="8" s="1"/>
  <c r="G369" i="3"/>
  <c r="LD143" i="2"/>
  <c r="LD147" i="2" s="1"/>
  <c r="K360" i="3" s="1"/>
  <c r="K360" i="8" s="1"/>
  <c r="LE50" i="2"/>
  <c r="LF7" i="2"/>
  <c r="LF8" i="2" s="1"/>
  <c r="LF2" i="2" s="1"/>
  <c r="LE134" i="2"/>
  <c r="LE97" i="2"/>
  <c r="LD166" i="2"/>
  <c r="LD59" i="2"/>
  <c r="KY163" i="2"/>
  <c r="KY54" i="2"/>
  <c r="KZ53" i="2" s="1"/>
  <c r="LD138" i="2"/>
  <c r="LE137" i="2" s="1"/>
  <c r="KY101" i="2"/>
  <c r="KZ100" i="2" s="1"/>
  <c r="G369" i="8" l="1"/>
  <c r="J368" i="7"/>
  <c r="Q368" i="8" s="1"/>
  <c r="I368" i="7"/>
  <c r="P368" i="8" s="1"/>
  <c r="K368" i="7"/>
  <c r="R368" i="8" s="1"/>
  <c r="G369" i="7"/>
  <c r="L368" i="7"/>
  <c r="S368" i="8" s="1"/>
  <c r="M368" i="7"/>
  <c r="T368" i="8" s="1"/>
  <c r="LK134" i="6"/>
  <c r="LK97" i="6"/>
  <c r="LK50" i="6"/>
  <c r="LL7" i="6"/>
  <c r="LL8" i="6" s="1"/>
  <c r="LK2" i="6"/>
  <c r="LJ106" i="6"/>
  <c r="LJ110" i="6" s="1"/>
  <c r="LJ59" i="6"/>
  <c r="LJ63" i="6" s="1"/>
  <c r="LJ54" i="6"/>
  <c r="LK53" i="6" s="1"/>
  <c r="LJ166" i="6"/>
  <c r="LO1" i="6"/>
  <c r="LC101" i="6"/>
  <c r="LD100" i="6" s="1"/>
  <c r="LC163" i="6"/>
  <c r="LJ143" i="6"/>
  <c r="LJ147" i="6" s="1"/>
  <c r="LJ138" i="6"/>
  <c r="LK137" i="6" s="1"/>
  <c r="M359" i="3"/>
  <c r="M359" i="8" s="1"/>
  <c r="LD63" i="2"/>
  <c r="I360" i="3" s="1"/>
  <c r="I360" i="8" s="1"/>
  <c r="L360" i="3"/>
  <c r="L360" i="8" s="1"/>
  <c r="G370" i="3"/>
  <c r="LE166" i="2"/>
  <c r="LE59" i="2"/>
  <c r="LF134" i="2"/>
  <c r="LF97" i="2"/>
  <c r="LF50" i="2"/>
  <c r="LG7" i="2"/>
  <c r="LG8" i="2" s="1"/>
  <c r="LG2" i="2" s="1"/>
  <c r="LE106" i="2"/>
  <c r="LE110" i="2" s="1"/>
  <c r="J361" i="3" s="1"/>
  <c r="J361" i="8" s="1"/>
  <c r="LE143" i="2"/>
  <c r="LE147" i="2" s="1"/>
  <c r="K361" i="3" s="1"/>
  <c r="K361" i="8" s="1"/>
  <c r="KZ163" i="2"/>
  <c r="KZ54" i="2"/>
  <c r="LA53" i="2" s="1"/>
  <c r="LE138" i="2"/>
  <c r="LF137" i="2" s="1"/>
  <c r="KZ101" i="2"/>
  <c r="LA100" i="2" s="1"/>
  <c r="G370" i="8" l="1"/>
  <c r="G370" i="7"/>
  <c r="I369" i="7"/>
  <c r="P369" i="8" s="1"/>
  <c r="J369" i="7"/>
  <c r="Q369" i="8" s="1"/>
  <c r="L369" i="7"/>
  <c r="S369" i="8" s="1"/>
  <c r="K369" i="7"/>
  <c r="R369" i="8" s="1"/>
  <c r="M369" i="7"/>
  <c r="T369" i="8" s="1"/>
  <c r="M370" i="7"/>
  <c r="T370" i="8" s="1"/>
  <c r="LP1" i="6"/>
  <c r="LK106" i="6"/>
  <c r="LK110" i="6" s="1"/>
  <c r="LK59" i="6"/>
  <c r="LK63" i="6" s="1"/>
  <c r="LK54" i="6"/>
  <c r="LL53" i="6" s="1"/>
  <c r="LK166" i="6"/>
  <c r="LK143" i="6"/>
  <c r="LK147" i="6" s="1"/>
  <c r="LK138" i="6"/>
  <c r="LL137" i="6" s="1"/>
  <c r="LD163" i="6"/>
  <c r="LD101" i="6"/>
  <c r="LE100" i="6" s="1"/>
  <c r="LL134" i="6"/>
  <c r="LL97" i="6"/>
  <c r="LL50" i="6"/>
  <c r="LL2" i="6"/>
  <c r="LM7" i="6"/>
  <c r="LM8" i="6" s="1"/>
  <c r="M360" i="3"/>
  <c r="M360" i="8" s="1"/>
  <c r="LE63" i="2"/>
  <c r="I361" i="3" s="1"/>
  <c r="I361" i="8" s="1"/>
  <c r="L361" i="3"/>
  <c r="L361" i="8" s="1"/>
  <c r="G371" i="3"/>
  <c r="LF106" i="2"/>
  <c r="LF110" i="2" s="1"/>
  <c r="J362" i="3" s="1"/>
  <c r="J362" i="8" s="1"/>
  <c r="LF143" i="2"/>
  <c r="LF147" i="2" s="1"/>
  <c r="K362" i="3" s="1"/>
  <c r="K362" i="8" s="1"/>
  <c r="LG134" i="2"/>
  <c r="LG143" i="2" s="1"/>
  <c r="LG147" i="2" s="1"/>
  <c r="K363" i="3" s="1"/>
  <c r="K363" i="8" s="1"/>
  <c r="LG97" i="2"/>
  <c r="LG50" i="2"/>
  <c r="LH7" i="2"/>
  <c r="LH8" i="2" s="1"/>
  <c r="LH2" i="2" s="1"/>
  <c r="LF166" i="2"/>
  <c r="LF59" i="2"/>
  <c r="LA163" i="2"/>
  <c r="LA54" i="2"/>
  <c r="LB53" i="2" s="1"/>
  <c r="LF138" i="2"/>
  <c r="LG137" i="2" s="1"/>
  <c r="LA101" i="2"/>
  <c r="LB100" i="2" s="1"/>
  <c r="G371" i="8" l="1"/>
  <c r="L370" i="7"/>
  <c r="S370" i="8" s="1"/>
  <c r="J370" i="7"/>
  <c r="Q370" i="8" s="1"/>
  <c r="G371" i="7"/>
  <c r="M371" i="7" s="1"/>
  <c r="T371" i="8" s="1"/>
  <c r="K370" i="7"/>
  <c r="R370" i="8" s="1"/>
  <c r="I370" i="7"/>
  <c r="P370" i="8" s="1"/>
  <c r="LL106" i="6"/>
  <c r="LL110" i="6" s="1"/>
  <c r="LE163" i="6"/>
  <c r="LE101" i="6"/>
  <c r="LF100" i="6" s="1"/>
  <c r="LM97" i="6"/>
  <c r="LM134" i="6"/>
  <c r="LN7" i="6"/>
  <c r="LN8" i="6" s="1"/>
  <c r="LM2" i="6"/>
  <c r="LM50" i="6"/>
  <c r="LL138" i="6"/>
  <c r="LM137" i="6" s="1"/>
  <c r="LL143" i="6"/>
  <c r="LL147" i="6" s="1"/>
  <c r="LL54" i="6"/>
  <c r="LM53" i="6" s="1"/>
  <c r="LL59" i="6"/>
  <c r="LL63" i="6" s="1"/>
  <c r="LL166" i="6"/>
  <c r="LQ1" i="6"/>
  <c r="LF63" i="2"/>
  <c r="I362" i="3" s="1"/>
  <c r="I362" i="8" s="1"/>
  <c r="L362" i="3"/>
  <c r="L362" i="8" s="1"/>
  <c r="M361" i="3"/>
  <c r="M361" i="8" s="1"/>
  <c r="G372" i="3"/>
  <c r="LG166" i="2"/>
  <c r="LG59" i="2"/>
  <c r="LH134" i="2"/>
  <c r="LH97" i="2"/>
  <c r="LH106" i="2" s="1"/>
  <c r="LH110" i="2" s="1"/>
  <c r="J364" i="3" s="1"/>
  <c r="J364" i="8" s="1"/>
  <c r="LI7" i="2"/>
  <c r="LI8" i="2" s="1"/>
  <c r="LI2" i="2" s="1"/>
  <c r="LH50" i="2"/>
  <c r="LG106" i="2"/>
  <c r="LG110" i="2" s="1"/>
  <c r="J363" i="3" s="1"/>
  <c r="J363" i="8" s="1"/>
  <c r="LB163" i="2"/>
  <c r="LB54" i="2"/>
  <c r="LC53" i="2" s="1"/>
  <c r="LG138" i="2"/>
  <c r="LH137" i="2" s="1"/>
  <c r="LB101" i="2"/>
  <c r="LC100" i="2" s="1"/>
  <c r="G372" i="8" l="1"/>
  <c r="K371" i="7"/>
  <c r="R371" i="8" s="1"/>
  <c r="J371" i="7"/>
  <c r="Q371" i="8" s="1"/>
  <c r="I371" i="7"/>
  <c r="P371" i="8" s="1"/>
  <c r="G372" i="7"/>
  <c r="L371" i="7"/>
  <c r="S371" i="8" s="1"/>
  <c r="LR1" i="6"/>
  <c r="LM143" i="6"/>
  <c r="LM147" i="6" s="1"/>
  <c r="LM138" i="6"/>
  <c r="LN137" i="6" s="1"/>
  <c r="LN134" i="6"/>
  <c r="LN50" i="6"/>
  <c r="LN97" i="6"/>
  <c r="LN2" i="6"/>
  <c r="LO7" i="6"/>
  <c r="LO8" i="6" s="1"/>
  <c r="LM54" i="6"/>
  <c r="LN53" i="6" s="1"/>
  <c r="LM59" i="6"/>
  <c r="LM63" i="6" s="1"/>
  <c r="LM166" i="6"/>
  <c r="LM106" i="6"/>
  <c r="LM110" i="6" s="1"/>
  <c r="LF163" i="6"/>
  <c r="LF101" i="6"/>
  <c r="LG100" i="6" s="1"/>
  <c r="LG63" i="2"/>
  <c r="I363" i="3" s="1"/>
  <c r="I363" i="8" s="1"/>
  <c r="L363" i="3"/>
  <c r="L363" i="8" s="1"/>
  <c r="G373" i="3"/>
  <c r="M362" i="3"/>
  <c r="M362" i="8" s="1"/>
  <c r="LH143" i="2"/>
  <c r="LH147" i="2" s="1"/>
  <c r="K364" i="3" s="1"/>
  <c r="K364" i="8" s="1"/>
  <c r="LH166" i="2"/>
  <c r="LH59" i="2"/>
  <c r="LI134" i="2"/>
  <c r="LI97" i="2"/>
  <c r="LI50" i="2"/>
  <c r="LJ7" i="2"/>
  <c r="LJ8" i="2" s="1"/>
  <c r="LJ2" i="2" s="1"/>
  <c r="LC163" i="2"/>
  <c r="LC54" i="2"/>
  <c r="LD53" i="2" s="1"/>
  <c r="LH138" i="2"/>
  <c r="LI137" i="2" s="1"/>
  <c r="LC101" i="2"/>
  <c r="LD100" i="2" s="1"/>
  <c r="G373" i="8" l="1"/>
  <c r="J372" i="7"/>
  <c r="Q372" i="8" s="1"/>
  <c r="K372" i="7"/>
  <c r="R372" i="8" s="1"/>
  <c r="L372" i="7"/>
  <c r="S372" i="8" s="1"/>
  <c r="I372" i="7"/>
  <c r="P372" i="8" s="1"/>
  <c r="G373" i="7"/>
  <c r="M373" i="7" s="1"/>
  <c r="T373" i="8" s="1"/>
  <c r="M372" i="7"/>
  <c r="T372" i="8" s="1"/>
  <c r="LG101" i="6"/>
  <c r="LH100" i="6" s="1"/>
  <c r="LG163" i="6"/>
  <c r="LN106" i="6"/>
  <c r="LN110" i="6" s="1"/>
  <c r="LN59" i="6"/>
  <c r="LN63" i="6" s="1"/>
  <c r="LN54" i="6"/>
  <c r="LO53" i="6" s="1"/>
  <c r="LN166" i="6"/>
  <c r="LO134" i="6"/>
  <c r="LO97" i="6"/>
  <c r="LP7" i="6"/>
  <c r="LP8" i="6" s="1"/>
  <c r="LO50" i="6"/>
  <c r="LO2" i="6"/>
  <c r="LN143" i="6"/>
  <c r="LN147" i="6" s="1"/>
  <c r="LN138" i="6"/>
  <c r="LO137" i="6" s="1"/>
  <c r="LS1" i="6"/>
  <c r="LH63" i="2"/>
  <c r="I364" i="3" s="1"/>
  <c r="I364" i="8" s="1"/>
  <c r="L364" i="3"/>
  <c r="L364" i="8" s="1"/>
  <c r="G374" i="3"/>
  <c r="M363" i="3"/>
  <c r="M363" i="8" s="1"/>
  <c r="LJ50" i="2"/>
  <c r="LK7" i="2"/>
  <c r="LK8" i="2" s="1"/>
  <c r="LK2" i="2" s="1"/>
  <c r="LJ134" i="2"/>
  <c r="LJ143" i="2" s="1"/>
  <c r="LJ147" i="2" s="1"/>
  <c r="K366" i="3" s="1"/>
  <c r="K366" i="8" s="1"/>
  <c r="LJ97" i="2"/>
  <c r="LI166" i="2"/>
  <c r="LI59" i="2"/>
  <c r="LI106" i="2"/>
  <c r="LI110" i="2" s="1"/>
  <c r="J365" i="3" s="1"/>
  <c r="J365" i="8" s="1"/>
  <c r="LI143" i="2"/>
  <c r="LI147" i="2" s="1"/>
  <c r="K365" i="3" s="1"/>
  <c r="K365" i="8" s="1"/>
  <c r="LD163" i="2"/>
  <c r="LD54" i="2"/>
  <c r="LE53" i="2" s="1"/>
  <c r="LI138" i="2"/>
  <c r="LJ137" i="2" s="1"/>
  <c r="LD101" i="2"/>
  <c r="LE100" i="2" s="1"/>
  <c r="G374" i="8" l="1"/>
  <c r="G374" i="7"/>
  <c r="I373" i="7"/>
  <c r="P373" i="8" s="1"/>
  <c r="K373" i="7"/>
  <c r="R373" i="8" s="1"/>
  <c r="L373" i="7"/>
  <c r="S373" i="8" s="1"/>
  <c r="J373" i="7"/>
  <c r="Q373" i="8" s="1"/>
  <c r="M374" i="7"/>
  <c r="T374" i="8" s="1"/>
  <c r="LT1" i="6"/>
  <c r="LO106" i="6"/>
  <c r="LO110" i="6" s="1"/>
  <c r="LO143" i="6"/>
  <c r="LO147" i="6"/>
  <c r="LO138" i="6"/>
  <c r="LP137" i="6" s="1"/>
  <c r="LO59" i="6"/>
  <c r="LO63" i="6" s="1"/>
  <c r="LO54" i="6"/>
  <c r="LP53" i="6" s="1"/>
  <c r="LO166" i="6"/>
  <c r="LH101" i="6"/>
  <c r="LI100" i="6" s="1"/>
  <c r="LH163" i="6"/>
  <c r="LP134" i="6"/>
  <c r="LP97" i="6"/>
  <c r="LP50" i="6"/>
  <c r="LP2" i="6"/>
  <c r="LQ7" i="6"/>
  <c r="LQ8" i="6" s="1"/>
  <c r="G375" i="3"/>
  <c r="LI63" i="2"/>
  <c r="I365" i="3" s="1"/>
  <c r="I365" i="8" s="1"/>
  <c r="L365" i="3"/>
  <c r="L365" i="8" s="1"/>
  <c r="M364" i="3"/>
  <c r="M364" i="8" s="1"/>
  <c r="LJ106" i="2"/>
  <c r="LJ110" i="2" s="1"/>
  <c r="J366" i="3" s="1"/>
  <c r="J366" i="8" s="1"/>
  <c r="LK134" i="2"/>
  <c r="LK97" i="2"/>
  <c r="LK50" i="2"/>
  <c r="LL7" i="2"/>
  <c r="LL8" i="2" s="1"/>
  <c r="LL2" i="2" s="1"/>
  <c r="LJ166" i="2"/>
  <c r="LJ59" i="2"/>
  <c r="LE163" i="2"/>
  <c r="LE54" i="2"/>
  <c r="LF53" i="2" s="1"/>
  <c r="LJ138" i="2"/>
  <c r="LK137" i="2" s="1"/>
  <c r="LE101" i="2"/>
  <c r="LF100" i="2" s="1"/>
  <c r="G375" i="8" l="1"/>
  <c r="L374" i="7"/>
  <c r="S374" i="8" s="1"/>
  <c r="K374" i="7"/>
  <c r="R374" i="8" s="1"/>
  <c r="I374" i="7"/>
  <c r="P374" i="8" s="1"/>
  <c r="G375" i="7"/>
  <c r="J374" i="7"/>
  <c r="Q374" i="8" s="1"/>
  <c r="LQ97" i="6"/>
  <c r="LQ50" i="6"/>
  <c r="LQ134" i="6"/>
  <c r="LR7" i="6"/>
  <c r="LR8" i="6" s="1"/>
  <c r="LQ2" i="6"/>
  <c r="LP138" i="6"/>
  <c r="LQ137" i="6" s="1"/>
  <c r="LP143" i="6"/>
  <c r="LP147" i="6" s="1"/>
  <c r="LP106" i="6"/>
  <c r="LP110" i="6" s="1"/>
  <c r="LU1" i="6"/>
  <c r="LP59" i="6"/>
  <c r="LP63" i="6" s="1"/>
  <c r="LP54" i="6"/>
  <c r="LQ53" i="6" s="1"/>
  <c r="LP166" i="6"/>
  <c r="LI163" i="6"/>
  <c r="LI101" i="6"/>
  <c r="LJ100" i="6" s="1"/>
  <c r="M365" i="3"/>
  <c r="M365" i="8" s="1"/>
  <c r="LJ63" i="2"/>
  <c r="I366" i="3" s="1"/>
  <c r="I366" i="8" s="1"/>
  <c r="L366" i="3"/>
  <c r="L366" i="8" s="1"/>
  <c r="G376" i="3"/>
  <c r="LK143" i="2"/>
  <c r="LK147" i="2" s="1"/>
  <c r="K367" i="3" s="1"/>
  <c r="K367" i="8" s="1"/>
  <c r="LK106" i="2"/>
  <c r="LK110" i="2" s="1"/>
  <c r="J367" i="3" s="1"/>
  <c r="J367" i="8" s="1"/>
  <c r="LL134" i="2"/>
  <c r="LL97" i="2"/>
  <c r="LL50" i="2"/>
  <c r="LM7" i="2"/>
  <c r="LM8" i="2" s="1"/>
  <c r="LM2" i="2" s="1"/>
  <c r="LK166" i="2"/>
  <c r="LK59" i="2"/>
  <c r="LF163" i="2"/>
  <c r="LF54" i="2"/>
  <c r="LG53" i="2" s="1"/>
  <c r="LK138" i="2"/>
  <c r="LL137" i="2" s="1"/>
  <c r="LF101" i="2"/>
  <c r="LG100" i="2" s="1"/>
  <c r="G376" i="8" l="1"/>
  <c r="K375" i="7"/>
  <c r="R375" i="8" s="1"/>
  <c r="L375" i="7"/>
  <c r="S375" i="8" s="1"/>
  <c r="J375" i="7"/>
  <c r="Q375" i="8" s="1"/>
  <c r="I375" i="7"/>
  <c r="P375" i="8" s="1"/>
  <c r="G376" i="7"/>
  <c r="M376" i="7" s="1"/>
  <c r="T376" i="8" s="1"/>
  <c r="M375" i="7"/>
  <c r="T375" i="8" s="1"/>
  <c r="LR134" i="6"/>
  <c r="LR97" i="6"/>
  <c r="LR50" i="6"/>
  <c r="LS7" i="6"/>
  <c r="LS8" i="6" s="1"/>
  <c r="LR2" i="6"/>
  <c r="LQ143" i="6"/>
  <c r="LQ147" i="6" s="1"/>
  <c r="LQ138" i="6"/>
  <c r="LR137" i="6" s="1"/>
  <c r="LV1" i="6"/>
  <c r="LQ59" i="6"/>
  <c r="LQ63" i="6" s="1"/>
  <c r="LQ54" i="6"/>
  <c r="LR53" i="6" s="1"/>
  <c r="LQ166" i="6"/>
  <c r="LJ163" i="6"/>
  <c r="LJ101" i="6"/>
  <c r="LK100" i="6" s="1"/>
  <c r="LQ106" i="6"/>
  <c r="LQ110" i="6" s="1"/>
  <c r="M366" i="3"/>
  <c r="M366" i="8" s="1"/>
  <c r="G377" i="3"/>
  <c r="LK63" i="2"/>
  <c r="I367" i="3" s="1"/>
  <c r="I367" i="8" s="1"/>
  <c r="L367" i="3"/>
  <c r="L367" i="8" s="1"/>
  <c r="LL166" i="2"/>
  <c r="LL59" i="2"/>
  <c r="LM50" i="2"/>
  <c r="LN7" i="2"/>
  <c r="LN8" i="2" s="1"/>
  <c r="LN2" i="2" s="1"/>
  <c r="LM97" i="2"/>
  <c r="LM134" i="2"/>
  <c r="LM143" i="2" s="1"/>
  <c r="LM147" i="2" s="1"/>
  <c r="K369" i="3" s="1"/>
  <c r="K369" i="8" s="1"/>
  <c r="LL106" i="2"/>
  <c r="LL110" i="2" s="1"/>
  <c r="J368" i="3" s="1"/>
  <c r="J368" i="8" s="1"/>
  <c r="LL143" i="2"/>
  <c r="LL147" i="2" s="1"/>
  <c r="K368" i="3" s="1"/>
  <c r="K368" i="8" s="1"/>
  <c r="LG163" i="2"/>
  <c r="LG54" i="2"/>
  <c r="LH53" i="2" s="1"/>
  <c r="LL138" i="2"/>
  <c r="LM137" i="2" s="1"/>
  <c r="LG101" i="2"/>
  <c r="LH100" i="2" s="1"/>
  <c r="G377" i="8" l="1"/>
  <c r="J376" i="7"/>
  <c r="Q376" i="8" s="1"/>
  <c r="L376" i="7"/>
  <c r="S376" i="8" s="1"/>
  <c r="G377" i="7"/>
  <c r="K376" i="7"/>
  <c r="R376" i="8" s="1"/>
  <c r="I376" i="7"/>
  <c r="P376" i="8" s="1"/>
  <c r="LR59" i="6"/>
  <c r="LR63" i="6" s="1"/>
  <c r="LR54" i="6"/>
  <c r="LS53" i="6" s="1"/>
  <c r="LR166" i="6"/>
  <c r="LS134" i="6"/>
  <c r="LS97" i="6"/>
  <c r="LT7" i="6"/>
  <c r="LT8" i="6" s="1"/>
  <c r="LS2" i="6"/>
  <c r="LS50" i="6"/>
  <c r="LW1" i="6"/>
  <c r="LR106" i="6"/>
  <c r="LR110" i="6" s="1"/>
  <c r="LK163" i="6"/>
  <c r="LK101" i="6"/>
  <c r="LL100" i="6" s="1"/>
  <c r="LR143" i="6"/>
  <c r="LR147" i="6" s="1"/>
  <c r="LR138" i="6"/>
  <c r="LS137" i="6" s="1"/>
  <c r="G378" i="3"/>
  <c r="LL63" i="2"/>
  <c r="I368" i="3" s="1"/>
  <c r="I368" i="8" s="1"/>
  <c r="L368" i="3"/>
  <c r="L368" i="8" s="1"/>
  <c r="M367" i="3"/>
  <c r="M367" i="8" s="1"/>
  <c r="LN97" i="2"/>
  <c r="LN134" i="2"/>
  <c r="LO7" i="2"/>
  <c r="LO8" i="2" s="1"/>
  <c r="LO2" i="2" s="1"/>
  <c r="LN50" i="2"/>
  <c r="LM166" i="2"/>
  <c r="LM59" i="2"/>
  <c r="LM106" i="2"/>
  <c r="LM110" i="2" s="1"/>
  <c r="J369" i="3" s="1"/>
  <c r="J369" i="8" s="1"/>
  <c r="LH163" i="2"/>
  <c r="LH54" i="2"/>
  <c r="LI53" i="2" s="1"/>
  <c r="LM138" i="2"/>
  <c r="LN137" i="2" s="1"/>
  <c r="LH101" i="2"/>
  <c r="LI100" i="2" s="1"/>
  <c r="G378" i="8" l="1"/>
  <c r="G378" i="7"/>
  <c r="I377" i="7"/>
  <c r="P377" i="8" s="1"/>
  <c r="L377" i="7"/>
  <c r="S377" i="8" s="1"/>
  <c r="K377" i="7"/>
  <c r="R377" i="8" s="1"/>
  <c r="J377" i="7"/>
  <c r="Q377" i="8" s="1"/>
  <c r="M377" i="7"/>
  <c r="T377" i="8" s="1"/>
  <c r="M378" i="7"/>
  <c r="T378" i="8" s="1"/>
  <c r="LL101" i="6"/>
  <c r="LM100" i="6" s="1"/>
  <c r="LL163" i="6"/>
  <c r="LT134" i="6"/>
  <c r="LT2" i="6"/>
  <c r="LT97" i="6"/>
  <c r="LT50" i="6"/>
  <c r="LU7" i="6"/>
  <c r="LU8" i="6" s="1"/>
  <c r="LS106" i="6"/>
  <c r="LS110" i="6" s="1"/>
  <c r="LX1" i="6"/>
  <c r="LS59" i="6"/>
  <c r="LS63" i="6" s="1"/>
  <c r="LS54" i="6"/>
  <c r="LT53" i="6" s="1"/>
  <c r="LS166" i="6"/>
  <c r="LS143" i="6"/>
  <c r="LS147" i="6" s="1"/>
  <c r="LS138" i="6"/>
  <c r="LT137" i="6" s="1"/>
  <c r="M368" i="3"/>
  <c r="M368" i="8" s="1"/>
  <c r="LM63" i="2"/>
  <c r="I369" i="3" s="1"/>
  <c r="I369" i="8" s="1"/>
  <c r="L369" i="3"/>
  <c r="L369" i="8" s="1"/>
  <c r="G379" i="3"/>
  <c r="LN59" i="2"/>
  <c r="LN166" i="2"/>
  <c r="LO50" i="2"/>
  <c r="LP7" i="2"/>
  <c r="LP8" i="2" s="1"/>
  <c r="LP2" i="2" s="1"/>
  <c r="LO97" i="2"/>
  <c r="LO134" i="2"/>
  <c r="LO143" i="2" s="1"/>
  <c r="LO147" i="2" s="1"/>
  <c r="K371" i="3" s="1"/>
  <c r="K371" i="8" s="1"/>
  <c r="LN143" i="2"/>
  <c r="LN147" i="2" s="1"/>
  <c r="K370" i="3" s="1"/>
  <c r="K370" i="8" s="1"/>
  <c r="LN106" i="2"/>
  <c r="LN110" i="2" s="1"/>
  <c r="J370" i="3" s="1"/>
  <c r="J370" i="8" s="1"/>
  <c r="LI163" i="2"/>
  <c r="LI54" i="2"/>
  <c r="LJ53" i="2" s="1"/>
  <c r="LN138" i="2"/>
  <c r="LO137" i="2" s="1"/>
  <c r="LI101" i="2"/>
  <c r="LJ100" i="2" s="1"/>
  <c r="G379" i="8" l="1"/>
  <c r="L378" i="7"/>
  <c r="S378" i="8" s="1"/>
  <c r="G379" i="7"/>
  <c r="J378" i="7"/>
  <c r="Q378" i="8" s="1"/>
  <c r="I378" i="7"/>
  <c r="P378" i="8" s="1"/>
  <c r="K378" i="7"/>
  <c r="R378" i="8" s="1"/>
  <c r="M379" i="7"/>
  <c r="T379" i="8" s="1"/>
  <c r="LU134" i="6"/>
  <c r="LU50" i="6"/>
  <c r="LU97" i="6"/>
  <c r="LV7" i="6"/>
  <c r="LV8" i="6" s="1"/>
  <c r="LU2" i="6"/>
  <c r="LT138" i="6"/>
  <c r="LU137" i="6" s="1"/>
  <c r="LT143" i="6"/>
  <c r="LT147" i="6" s="1"/>
  <c r="LT54" i="6"/>
  <c r="LU53" i="6" s="1"/>
  <c r="LT59" i="6"/>
  <c r="LT63" i="6" s="1"/>
  <c r="LT166" i="6"/>
  <c r="LT106" i="6"/>
  <c r="LT110" i="6" s="1"/>
  <c r="LM163" i="6"/>
  <c r="LM101" i="6"/>
  <c r="LN100" i="6" s="1"/>
  <c r="LY1" i="6"/>
  <c r="M369" i="3"/>
  <c r="M369" i="8" s="1"/>
  <c r="G380" i="3"/>
  <c r="LN63" i="2"/>
  <c r="I370" i="3" s="1"/>
  <c r="I370" i="8" s="1"/>
  <c r="L370" i="3"/>
  <c r="L370" i="8" s="1"/>
  <c r="LP50" i="2"/>
  <c r="LQ7" i="2"/>
  <c r="LQ8" i="2" s="1"/>
  <c r="LQ2" i="2" s="1"/>
  <c r="LP97" i="2"/>
  <c r="LP134" i="2"/>
  <c r="LO59" i="2"/>
  <c r="LO166" i="2"/>
  <c r="LO106" i="2"/>
  <c r="LO110" i="2" s="1"/>
  <c r="J371" i="3" s="1"/>
  <c r="J371" i="8" s="1"/>
  <c r="LJ163" i="2"/>
  <c r="LJ54" i="2"/>
  <c r="LK53" i="2" s="1"/>
  <c r="LO138" i="2"/>
  <c r="LP137" i="2" s="1"/>
  <c r="LJ101" i="2"/>
  <c r="LK100" i="2" s="1"/>
  <c r="G380" i="8" l="1"/>
  <c r="K379" i="7"/>
  <c r="R379" i="8" s="1"/>
  <c r="G380" i="7"/>
  <c r="L379" i="7"/>
  <c r="S379" i="8" s="1"/>
  <c r="J379" i="7"/>
  <c r="Q379" i="8" s="1"/>
  <c r="I379" i="7"/>
  <c r="P379" i="8" s="1"/>
  <c r="M380" i="7"/>
  <c r="T380" i="8" s="1"/>
  <c r="LV134" i="6"/>
  <c r="LV50" i="6"/>
  <c r="LV97" i="6"/>
  <c r="LW7" i="6"/>
  <c r="LW8" i="6" s="1"/>
  <c r="LV2" i="6"/>
  <c r="LU106" i="6"/>
  <c r="LU110" i="6" s="1"/>
  <c r="LZ1" i="6"/>
  <c r="LN163" i="6"/>
  <c r="LN101" i="6"/>
  <c r="LO100" i="6" s="1"/>
  <c r="LU54" i="6"/>
  <c r="LV53" i="6" s="1"/>
  <c r="LU59" i="6"/>
  <c r="LU63" i="6" s="1"/>
  <c r="LU166" i="6"/>
  <c r="LU138" i="6"/>
  <c r="LV137" i="6" s="1"/>
  <c r="LU143" i="6"/>
  <c r="LU147" i="6" s="1"/>
  <c r="LO63" i="2"/>
  <c r="I371" i="3" s="1"/>
  <c r="I371" i="8" s="1"/>
  <c r="L371" i="3"/>
  <c r="L371" i="8" s="1"/>
  <c r="G381" i="3"/>
  <c r="M370" i="3"/>
  <c r="M370" i="8" s="1"/>
  <c r="LP143" i="2"/>
  <c r="LP147" i="2" s="1"/>
  <c r="K372" i="3" s="1"/>
  <c r="K372" i="8" s="1"/>
  <c r="LP106" i="2"/>
  <c r="LP110" i="2" s="1"/>
  <c r="J372" i="3" s="1"/>
  <c r="J372" i="8" s="1"/>
  <c r="LQ134" i="2"/>
  <c r="LQ143" i="2" s="1"/>
  <c r="LQ147" i="2" s="1"/>
  <c r="K373" i="3" s="1"/>
  <c r="K373" i="8" s="1"/>
  <c r="LQ97" i="2"/>
  <c r="LQ50" i="2"/>
  <c r="LR7" i="2"/>
  <c r="LR8" i="2" s="1"/>
  <c r="LR2" i="2" s="1"/>
  <c r="LP166" i="2"/>
  <c r="LP59" i="2"/>
  <c r="LK163" i="2"/>
  <c r="LK54" i="2"/>
  <c r="LL53" i="2" s="1"/>
  <c r="LP138" i="2"/>
  <c r="LQ137" i="2" s="1"/>
  <c r="LK101" i="2"/>
  <c r="LL100" i="2" s="1"/>
  <c r="G381" i="8" l="1"/>
  <c r="J380" i="7"/>
  <c r="Q380" i="8" s="1"/>
  <c r="G381" i="7"/>
  <c r="L380" i="7"/>
  <c r="S380" i="8" s="1"/>
  <c r="K380" i="7"/>
  <c r="R380" i="8" s="1"/>
  <c r="I380" i="7"/>
  <c r="P380" i="8" s="1"/>
  <c r="M381" i="7"/>
  <c r="T381" i="8" s="1"/>
  <c r="LV106" i="6"/>
  <c r="LV110" i="6" s="1"/>
  <c r="MA1" i="6"/>
  <c r="LV59" i="6"/>
  <c r="LV63" i="6" s="1"/>
  <c r="LV54" i="6"/>
  <c r="LW53" i="6" s="1"/>
  <c r="LV166" i="6"/>
  <c r="LO101" i="6"/>
  <c r="LP100" i="6" s="1"/>
  <c r="LO163" i="6"/>
  <c r="LW97" i="6"/>
  <c r="LW134" i="6"/>
  <c r="LW50" i="6"/>
  <c r="LX7" i="6"/>
  <c r="LX8" i="6" s="1"/>
  <c r="LW2" i="6"/>
  <c r="LV143" i="6"/>
  <c r="LV147" i="6" s="1"/>
  <c r="LV138" i="6"/>
  <c r="LW137" i="6" s="1"/>
  <c r="LP63" i="2"/>
  <c r="I372" i="3" s="1"/>
  <c r="I372" i="8" s="1"/>
  <c r="L372" i="3"/>
  <c r="L372" i="8" s="1"/>
  <c r="M371" i="3"/>
  <c r="M371" i="8" s="1"/>
  <c r="G382" i="3"/>
  <c r="LR50" i="2"/>
  <c r="LS7" i="2"/>
  <c r="LS8" i="2" s="1"/>
  <c r="LS2" i="2" s="1"/>
  <c r="LR134" i="2"/>
  <c r="LR97" i="2"/>
  <c r="LQ59" i="2"/>
  <c r="LQ166" i="2"/>
  <c r="LQ106" i="2"/>
  <c r="LQ110" i="2" s="1"/>
  <c r="J373" i="3" s="1"/>
  <c r="J373" i="8" s="1"/>
  <c r="LL163" i="2"/>
  <c r="LL54" i="2"/>
  <c r="LM53" i="2" s="1"/>
  <c r="LQ138" i="2"/>
  <c r="LR137" i="2" s="1"/>
  <c r="LL101" i="2"/>
  <c r="LM100" i="2" s="1"/>
  <c r="G382" i="8" l="1"/>
  <c r="G382" i="7"/>
  <c r="I381" i="7"/>
  <c r="P381" i="8" s="1"/>
  <c r="J381" i="7"/>
  <c r="Q381" i="8" s="1"/>
  <c r="L381" i="7"/>
  <c r="S381" i="8" s="1"/>
  <c r="K381" i="7"/>
  <c r="R381" i="8" s="1"/>
  <c r="M382" i="7"/>
  <c r="T382" i="8" s="1"/>
  <c r="LP101" i="6"/>
  <c r="LQ100" i="6" s="1"/>
  <c r="LP163" i="6"/>
  <c r="LX134" i="6"/>
  <c r="LX97" i="6"/>
  <c r="LX2" i="6"/>
  <c r="LY7" i="6"/>
  <c r="LY8" i="6" s="1"/>
  <c r="LX50" i="6"/>
  <c r="LW59" i="6"/>
  <c r="LW63" i="6" s="1"/>
  <c r="LW54" i="6"/>
  <c r="LX53" i="6" s="1"/>
  <c r="LW166" i="6"/>
  <c r="LW143" i="6"/>
  <c r="LW147" i="6"/>
  <c r="LW138" i="6"/>
  <c r="LX137" i="6" s="1"/>
  <c r="MB1" i="6"/>
  <c r="LW106" i="6"/>
  <c r="LW110" i="6" s="1"/>
  <c r="LQ63" i="2"/>
  <c r="I373" i="3" s="1"/>
  <c r="I373" i="8" s="1"/>
  <c r="L373" i="3"/>
  <c r="L373" i="8" s="1"/>
  <c r="G383" i="3"/>
  <c r="M372" i="3"/>
  <c r="M372" i="8" s="1"/>
  <c r="LR106" i="2"/>
  <c r="LR110" i="2" s="1"/>
  <c r="J374" i="3" s="1"/>
  <c r="J374" i="8" s="1"/>
  <c r="LR143" i="2"/>
  <c r="LR147" i="2" s="1"/>
  <c r="K374" i="3" s="1"/>
  <c r="K374" i="8" s="1"/>
  <c r="LS134" i="2"/>
  <c r="LS143" i="2" s="1"/>
  <c r="LS147" i="2" s="1"/>
  <c r="K375" i="3" s="1"/>
  <c r="K375" i="8" s="1"/>
  <c r="LS97" i="2"/>
  <c r="LS50" i="2"/>
  <c r="LT7" i="2"/>
  <c r="LT8" i="2" s="1"/>
  <c r="LT2" i="2" s="1"/>
  <c r="LR166" i="2"/>
  <c r="LR59" i="2"/>
  <c r="LM163" i="2"/>
  <c r="LM54" i="2"/>
  <c r="LN53" i="2" s="1"/>
  <c r="LR138" i="2"/>
  <c r="LS137" i="2" s="1"/>
  <c r="LM101" i="2"/>
  <c r="LN100" i="2" s="1"/>
  <c r="G383" i="8" l="1"/>
  <c r="L382" i="7"/>
  <c r="S382" i="8" s="1"/>
  <c r="I382" i="7"/>
  <c r="P382" i="8" s="1"/>
  <c r="K382" i="7"/>
  <c r="R382" i="8" s="1"/>
  <c r="J382" i="7"/>
  <c r="Q382" i="8" s="1"/>
  <c r="G383" i="7"/>
  <c r="M383" i="7" s="1"/>
  <c r="T383" i="8" s="1"/>
  <c r="MC1" i="6"/>
  <c r="LX106" i="6"/>
  <c r="LX110" i="6" s="1"/>
  <c r="LX59" i="6"/>
  <c r="LX63" i="6" s="1"/>
  <c r="LX54" i="6"/>
  <c r="LY53" i="6" s="1"/>
  <c r="LX166" i="6"/>
  <c r="LX143" i="6"/>
  <c r="LX147" i="6" s="1"/>
  <c r="LX138" i="6"/>
  <c r="LY137" i="6" s="1"/>
  <c r="LY134" i="6"/>
  <c r="LY97" i="6"/>
  <c r="LY2" i="6"/>
  <c r="LY50" i="6"/>
  <c r="LZ7" i="6"/>
  <c r="LZ8" i="6" s="1"/>
  <c r="LQ163" i="6"/>
  <c r="LQ101" i="6"/>
  <c r="LR100" i="6" s="1"/>
  <c r="M373" i="3"/>
  <c r="M373" i="8" s="1"/>
  <c r="LR63" i="2"/>
  <c r="I374" i="3" s="1"/>
  <c r="I374" i="8" s="1"/>
  <c r="L374" i="3"/>
  <c r="L374" i="8" s="1"/>
  <c r="G384" i="3"/>
  <c r="LS166" i="2"/>
  <c r="LS59" i="2"/>
  <c r="LS106" i="2"/>
  <c r="LS110" i="2" s="1"/>
  <c r="J375" i="3" s="1"/>
  <c r="J375" i="8" s="1"/>
  <c r="LT50" i="2"/>
  <c r="LU7" i="2"/>
  <c r="LU8" i="2" s="1"/>
  <c r="LU2" i="2" s="1"/>
  <c r="LT134" i="2"/>
  <c r="LT143" i="2" s="1"/>
  <c r="LT147" i="2" s="1"/>
  <c r="K376" i="3" s="1"/>
  <c r="K376" i="8" s="1"/>
  <c r="LT97" i="2"/>
  <c r="LN163" i="2"/>
  <c r="LN54" i="2"/>
  <c r="LO53" i="2" s="1"/>
  <c r="LS138" i="2"/>
  <c r="LT137" i="2" s="1"/>
  <c r="LN101" i="2"/>
  <c r="LO100" i="2" s="1"/>
  <c r="G384" i="8" l="1"/>
  <c r="K383" i="7"/>
  <c r="R383" i="8" s="1"/>
  <c r="I383" i="7"/>
  <c r="P383" i="8" s="1"/>
  <c r="G384" i="7"/>
  <c r="L383" i="7"/>
  <c r="S383" i="8" s="1"/>
  <c r="J383" i="7"/>
  <c r="Q383" i="8" s="1"/>
  <c r="LY106" i="6"/>
  <c r="LY110" i="6" s="1"/>
  <c r="MD1" i="6"/>
  <c r="LR163" i="6"/>
  <c r="LR101" i="6"/>
  <c r="LS100" i="6" s="1"/>
  <c r="LY59" i="6"/>
  <c r="LY63" i="6" s="1"/>
  <c r="LY54" i="6"/>
  <c r="LZ53" i="6" s="1"/>
  <c r="LY166" i="6"/>
  <c r="LZ134" i="6"/>
  <c r="LZ50" i="6"/>
  <c r="LZ97" i="6"/>
  <c r="MA7" i="6"/>
  <c r="MA8" i="6" s="1"/>
  <c r="LZ2" i="6"/>
  <c r="LY143" i="6"/>
  <c r="LY147" i="6" s="1"/>
  <c r="LY138" i="6"/>
  <c r="LZ137" i="6" s="1"/>
  <c r="M374" i="3"/>
  <c r="M374" i="8" s="1"/>
  <c r="LS63" i="2"/>
  <c r="I375" i="3" s="1"/>
  <c r="I375" i="8" s="1"/>
  <c r="L375" i="3"/>
  <c r="L375" i="8" s="1"/>
  <c r="G385" i="3"/>
  <c r="LU134" i="2"/>
  <c r="LU143" i="2" s="1"/>
  <c r="LU147" i="2" s="1"/>
  <c r="K377" i="3" s="1"/>
  <c r="K377" i="8" s="1"/>
  <c r="LU97" i="2"/>
  <c r="LU50" i="2"/>
  <c r="LV7" i="2"/>
  <c r="LV8" i="2" s="1"/>
  <c r="LV2" i="2" s="1"/>
  <c r="LT106" i="2"/>
  <c r="LT110" i="2" s="1"/>
  <c r="J376" i="3" s="1"/>
  <c r="J376" i="8" s="1"/>
  <c r="LT166" i="2"/>
  <c r="LT59" i="2"/>
  <c r="LO163" i="2"/>
  <c r="LO54" i="2"/>
  <c r="LP53" i="2" s="1"/>
  <c r="LT138" i="2"/>
  <c r="LU137" i="2" s="1"/>
  <c r="LO101" i="2"/>
  <c r="LP100" i="2" s="1"/>
  <c r="G385" i="8" l="1"/>
  <c r="J384" i="7"/>
  <c r="Q384" i="8" s="1"/>
  <c r="I384" i="7"/>
  <c r="P384" i="8" s="1"/>
  <c r="G385" i="7"/>
  <c r="M385" i="7" s="1"/>
  <c r="T385" i="8" s="1"/>
  <c r="K384" i="7"/>
  <c r="R384" i="8" s="1"/>
  <c r="L384" i="7"/>
  <c r="S384" i="8" s="1"/>
  <c r="M384" i="7"/>
  <c r="T384" i="8" s="1"/>
  <c r="MA97" i="6"/>
  <c r="MA134" i="6"/>
  <c r="MA50" i="6"/>
  <c r="MB7" i="6"/>
  <c r="MB8" i="6" s="1"/>
  <c r="MA2" i="6"/>
  <c r="LZ59" i="6"/>
  <c r="LZ63" i="6" s="1"/>
  <c r="LZ54" i="6"/>
  <c r="MA53" i="6" s="1"/>
  <c r="LZ166" i="6"/>
  <c r="ME1" i="6"/>
  <c r="LS163" i="6"/>
  <c r="LS101" i="6"/>
  <c r="LT100" i="6" s="1"/>
  <c r="LZ106" i="6"/>
  <c r="LZ110" i="6" s="1"/>
  <c r="LZ143" i="6"/>
  <c r="LZ147" i="6" s="1"/>
  <c r="LZ138" i="6"/>
  <c r="MA137" i="6" s="1"/>
  <c r="M375" i="3"/>
  <c r="M375" i="8" s="1"/>
  <c r="G386" i="3"/>
  <c r="LT63" i="2"/>
  <c r="I376" i="3" s="1"/>
  <c r="I376" i="8" s="1"/>
  <c r="L376" i="3"/>
  <c r="L376" i="8" s="1"/>
  <c r="LV50" i="2"/>
  <c r="LW7" i="2"/>
  <c r="LW8" i="2" s="1"/>
  <c r="LW2" i="2" s="1"/>
  <c r="LV134" i="2"/>
  <c r="LV97" i="2"/>
  <c r="LU166" i="2"/>
  <c r="LU59" i="2"/>
  <c r="LU106" i="2"/>
  <c r="LU110" i="2" s="1"/>
  <c r="J377" i="3" s="1"/>
  <c r="J377" i="8" s="1"/>
  <c r="LP163" i="2"/>
  <c r="LP54" i="2"/>
  <c r="LQ53" i="2" s="1"/>
  <c r="LU138" i="2"/>
  <c r="LV137" i="2" s="1"/>
  <c r="LP101" i="2"/>
  <c r="LQ100" i="2" s="1"/>
  <c r="G386" i="8" l="1"/>
  <c r="G386" i="7"/>
  <c r="I385" i="7"/>
  <c r="P385" i="8" s="1"/>
  <c r="J385" i="7"/>
  <c r="Q385" i="8" s="1"/>
  <c r="K385" i="7"/>
  <c r="R385" i="8" s="1"/>
  <c r="L385" i="7"/>
  <c r="S385" i="8" s="1"/>
  <c r="M386" i="7"/>
  <c r="T386" i="8" s="1"/>
  <c r="MF1" i="6"/>
  <c r="MA59" i="6"/>
  <c r="MA63" i="6" s="1"/>
  <c r="MA54" i="6"/>
  <c r="MB53" i="6" s="1"/>
  <c r="MA166" i="6"/>
  <c r="MA143" i="6"/>
  <c r="MA147" i="6" s="1"/>
  <c r="MA138" i="6"/>
  <c r="MB137" i="6" s="1"/>
  <c r="LT163" i="6"/>
  <c r="LT101" i="6"/>
  <c r="LU100" i="6" s="1"/>
  <c r="MA106" i="6"/>
  <c r="MA110" i="6" s="1"/>
  <c r="MB134" i="6"/>
  <c r="MB97" i="6"/>
  <c r="MB50" i="6"/>
  <c r="MB2" i="6"/>
  <c r="MC7" i="6"/>
  <c r="MC8" i="6" s="1"/>
  <c r="LU63" i="2"/>
  <c r="I377" i="3" s="1"/>
  <c r="I377" i="8" s="1"/>
  <c r="L377" i="3"/>
  <c r="L377" i="8" s="1"/>
  <c r="G387" i="3"/>
  <c r="M376" i="3"/>
  <c r="M376" i="8" s="1"/>
  <c r="LV106" i="2"/>
  <c r="LV110" i="2" s="1"/>
  <c r="J378" i="3" s="1"/>
  <c r="J378" i="8" s="1"/>
  <c r="LV143" i="2"/>
  <c r="LV147" i="2" s="1"/>
  <c r="K378" i="3" s="1"/>
  <c r="K378" i="8" s="1"/>
  <c r="LW134" i="2"/>
  <c r="LW97" i="2"/>
  <c r="LW50" i="2"/>
  <c r="LX7" i="2"/>
  <c r="LX8" i="2" s="1"/>
  <c r="LX2" i="2" s="1"/>
  <c r="LV166" i="2"/>
  <c r="LV59" i="2"/>
  <c r="LQ163" i="2"/>
  <c r="LQ54" i="2"/>
  <c r="LR53" i="2" s="1"/>
  <c r="LV138" i="2"/>
  <c r="LW137" i="2" s="1"/>
  <c r="LQ101" i="2"/>
  <c r="LR100" i="2" s="1"/>
  <c r="G387" i="8" l="1"/>
  <c r="L386" i="7"/>
  <c r="S386" i="8" s="1"/>
  <c r="J386" i="7"/>
  <c r="Q386" i="8" s="1"/>
  <c r="G387" i="7"/>
  <c r="K386" i="7"/>
  <c r="R386" i="8" s="1"/>
  <c r="I386" i="7"/>
  <c r="P386" i="8" s="1"/>
  <c r="MC134" i="6"/>
  <c r="MC97" i="6"/>
  <c r="MC50" i="6"/>
  <c r="MD7" i="6"/>
  <c r="MD8" i="6" s="1"/>
  <c r="MC2" i="6"/>
  <c r="LU163" i="6"/>
  <c r="LU101" i="6"/>
  <c r="LV100" i="6" s="1"/>
  <c r="MB106" i="6"/>
  <c r="MB110" i="6" s="1"/>
  <c r="MB138" i="6"/>
  <c r="MC137" i="6" s="1"/>
  <c r="MB143" i="6"/>
  <c r="MB147" i="6" s="1"/>
  <c r="MB54" i="6"/>
  <c r="MC53" i="6" s="1"/>
  <c r="MB59" i="6"/>
  <c r="MB63" i="6" s="1"/>
  <c r="MB166" i="6"/>
  <c r="MG1" i="6"/>
  <c r="M377" i="3"/>
  <c r="M377" i="8" s="1"/>
  <c r="LV63" i="2"/>
  <c r="I378" i="3" s="1"/>
  <c r="I378" i="8" s="1"/>
  <c r="L378" i="3"/>
  <c r="L378" i="8" s="1"/>
  <c r="G388" i="3"/>
  <c r="LW106" i="2"/>
  <c r="LW110" i="2" s="1"/>
  <c r="J379" i="3" s="1"/>
  <c r="J379" i="8" s="1"/>
  <c r="LX134" i="2"/>
  <c r="LX143" i="2" s="1"/>
  <c r="LX147" i="2" s="1"/>
  <c r="K380" i="3" s="1"/>
  <c r="K380" i="8" s="1"/>
  <c r="LX97" i="2"/>
  <c r="LX50" i="2"/>
  <c r="LY7" i="2"/>
  <c r="LY8" i="2" s="1"/>
  <c r="LY2" i="2" s="1"/>
  <c r="LW166" i="2"/>
  <c r="LW59" i="2"/>
  <c r="LW143" i="2"/>
  <c r="LW147" i="2" s="1"/>
  <c r="K379" i="3" s="1"/>
  <c r="K379" i="8" s="1"/>
  <c r="LR163" i="2"/>
  <c r="LR54" i="2"/>
  <c r="LS53" i="2" s="1"/>
  <c r="LW138" i="2"/>
  <c r="LX137" i="2" s="1"/>
  <c r="LR101" i="2"/>
  <c r="LS100" i="2" s="1"/>
  <c r="G388" i="8" l="1"/>
  <c r="K387" i="7"/>
  <c r="R387" i="8" s="1"/>
  <c r="J387" i="7"/>
  <c r="Q387" i="8" s="1"/>
  <c r="G388" i="7"/>
  <c r="M388" i="7" s="1"/>
  <c r="T388" i="8" s="1"/>
  <c r="L387" i="7"/>
  <c r="S387" i="8" s="1"/>
  <c r="I387" i="7"/>
  <c r="P387" i="8" s="1"/>
  <c r="M387" i="7"/>
  <c r="T387" i="8" s="1"/>
  <c r="MD134" i="6"/>
  <c r="MD50" i="6"/>
  <c r="MD2" i="6"/>
  <c r="MD97" i="6"/>
  <c r="ME7" i="6"/>
  <c r="ME8" i="6" s="1"/>
  <c r="MH1" i="6"/>
  <c r="LV101" i="6"/>
  <c r="LW100" i="6" s="1"/>
  <c r="LV163" i="6"/>
  <c r="MC54" i="6"/>
  <c r="MD53" i="6" s="1"/>
  <c r="MC59" i="6"/>
  <c r="MC63" i="6" s="1"/>
  <c r="MC166" i="6"/>
  <c r="MC106" i="6"/>
  <c r="MC110" i="6" s="1"/>
  <c r="MC143" i="6"/>
  <c r="MC147" i="6" s="1"/>
  <c r="MC138" i="6"/>
  <c r="MD137" i="6" s="1"/>
  <c r="M378" i="3"/>
  <c r="M378" i="8" s="1"/>
  <c r="G389" i="3"/>
  <c r="LW63" i="2"/>
  <c r="I379" i="3" s="1"/>
  <c r="I379" i="8" s="1"/>
  <c r="L379" i="3"/>
  <c r="L379" i="8" s="1"/>
  <c r="LY134" i="2"/>
  <c r="LY97" i="2"/>
  <c r="LY50" i="2"/>
  <c r="LZ7" i="2"/>
  <c r="LZ8" i="2" s="1"/>
  <c r="LZ2" i="2" s="1"/>
  <c r="LX106" i="2"/>
  <c r="LX110" i="2" s="1"/>
  <c r="J380" i="3" s="1"/>
  <c r="J380" i="8" s="1"/>
  <c r="LX166" i="2"/>
  <c r="LX59" i="2"/>
  <c r="LS163" i="2"/>
  <c r="LS54" i="2"/>
  <c r="LT53" i="2" s="1"/>
  <c r="LX138" i="2"/>
  <c r="LY137" i="2" s="1"/>
  <c r="LS101" i="2"/>
  <c r="LT100" i="2" s="1"/>
  <c r="G389" i="8" l="1"/>
  <c r="J388" i="7"/>
  <c r="Q388" i="8" s="1"/>
  <c r="K388" i="7"/>
  <c r="R388" i="8" s="1"/>
  <c r="I388" i="7"/>
  <c r="P388" i="8" s="1"/>
  <c r="G389" i="7"/>
  <c r="L388" i="7"/>
  <c r="S388" i="8" s="1"/>
  <c r="MI1" i="6"/>
  <c r="LW101" i="6"/>
  <c r="LX100" i="6" s="1"/>
  <c r="LW163" i="6"/>
  <c r="MD106" i="6"/>
  <c r="MD110" i="6" s="1"/>
  <c r="MD59" i="6"/>
  <c r="MD63" i="6" s="1"/>
  <c r="MD54" i="6"/>
  <c r="ME53" i="6" s="1"/>
  <c r="MD166" i="6"/>
  <c r="ME134" i="6"/>
  <c r="ME97" i="6"/>
  <c r="MF7" i="6"/>
  <c r="MF8" i="6" s="1"/>
  <c r="ME50" i="6"/>
  <c r="ME2" i="6"/>
  <c r="MD143" i="6"/>
  <c r="MD147" i="6" s="1"/>
  <c r="MD138" i="6"/>
  <c r="ME137" i="6" s="1"/>
  <c r="G390" i="3"/>
  <c r="LX63" i="2"/>
  <c r="I380" i="3" s="1"/>
  <c r="I380" i="8" s="1"/>
  <c r="L380" i="3"/>
  <c r="L380" i="8" s="1"/>
  <c r="M379" i="3"/>
  <c r="M379" i="8" s="1"/>
  <c r="LZ50" i="2"/>
  <c r="LZ134" i="2"/>
  <c r="LZ97" i="2"/>
  <c r="MA7" i="2"/>
  <c r="MA8" i="2" s="1"/>
  <c r="MA2" i="2" s="1"/>
  <c r="LY166" i="2"/>
  <c r="LY59" i="2"/>
  <c r="LY106" i="2"/>
  <c r="LY110" i="2" s="1"/>
  <c r="J381" i="3" s="1"/>
  <c r="J381" i="8" s="1"/>
  <c r="LY143" i="2"/>
  <c r="LY147" i="2" s="1"/>
  <c r="K381" i="3" s="1"/>
  <c r="K381" i="8" s="1"/>
  <c r="LT163" i="2"/>
  <c r="LT54" i="2"/>
  <c r="LU53" i="2" s="1"/>
  <c r="LY138" i="2"/>
  <c r="LZ137" i="2" s="1"/>
  <c r="LT101" i="2"/>
  <c r="LU100" i="2" s="1"/>
  <c r="G390" i="8" l="1"/>
  <c r="G390" i="7"/>
  <c r="I389" i="7"/>
  <c r="P389" i="8" s="1"/>
  <c r="K389" i="7"/>
  <c r="R389" i="8" s="1"/>
  <c r="L389" i="7"/>
  <c r="S389" i="8" s="1"/>
  <c r="J389" i="7"/>
  <c r="Q389" i="8" s="1"/>
  <c r="M389" i="7"/>
  <c r="T389" i="8" s="1"/>
  <c r="M390" i="7"/>
  <c r="T390" i="8" s="1"/>
  <c r="MJ1" i="6"/>
  <c r="LX163" i="6"/>
  <c r="LX101" i="6"/>
  <c r="LY100" i="6" s="1"/>
  <c r="ME106" i="6"/>
  <c r="ME110" i="6" s="1"/>
  <c r="ME59" i="6"/>
  <c r="ME63" i="6" s="1"/>
  <c r="ME54" i="6"/>
  <c r="MF53" i="6" s="1"/>
  <c r="ME166" i="6"/>
  <c r="MF134" i="6"/>
  <c r="MF50" i="6"/>
  <c r="MF2" i="6"/>
  <c r="MF97" i="6"/>
  <c r="MG7" i="6"/>
  <c r="MG8" i="6" s="1"/>
  <c r="ME143" i="6"/>
  <c r="ME147" i="6" s="1"/>
  <c r="ME138" i="6"/>
  <c r="MF137" i="6" s="1"/>
  <c r="M380" i="3"/>
  <c r="M380" i="8" s="1"/>
  <c r="LY63" i="2"/>
  <c r="I381" i="3" s="1"/>
  <c r="I381" i="8" s="1"/>
  <c r="L381" i="3"/>
  <c r="L381" i="8" s="1"/>
  <c r="G391" i="3"/>
  <c r="MA50" i="2"/>
  <c r="MA97" i="2"/>
  <c r="MB7" i="2"/>
  <c r="MB8" i="2" s="1"/>
  <c r="MB2" i="2" s="1"/>
  <c r="MA134" i="2"/>
  <c r="LZ106" i="2"/>
  <c r="LZ110" i="2" s="1"/>
  <c r="J382" i="3" s="1"/>
  <c r="J382" i="8" s="1"/>
  <c r="LZ143" i="2"/>
  <c r="LZ147" i="2" s="1"/>
  <c r="K382" i="3" s="1"/>
  <c r="K382" i="8" s="1"/>
  <c r="LZ59" i="2"/>
  <c r="LZ166" i="2"/>
  <c r="LU163" i="2"/>
  <c r="LU54" i="2"/>
  <c r="LV53" i="2" s="1"/>
  <c r="LZ138" i="2"/>
  <c r="MA137" i="2" s="1"/>
  <c r="LU101" i="2"/>
  <c r="LV100" i="2" s="1"/>
  <c r="G391" i="8" l="1"/>
  <c r="L390" i="7"/>
  <c r="S390" i="8" s="1"/>
  <c r="K390" i="7"/>
  <c r="R390" i="8" s="1"/>
  <c r="G391" i="7"/>
  <c r="J390" i="7"/>
  <c r="Q390" i="8" s="1"/>
  <c r="I390" i="7"/>
  <c r="P390" i="8" s="1"/>
  <c r="MF106" i="6"/>
  <c r="MF110" i="6" s="1"/>
  <c r="MK1" i="6"/>
  <c r="MF59" i="6"/>
  <c r="MF63" i="6" s="1"/>
  <c r="MF54" i="6"/>
  <c r="MG53" i="6" s="1"/>
  <c r="MF166" i="6"/>
  <c r="MG134" i="6"/>
  <c r="MG97" i="6"/>
  <c r="MG50" i="6"/>
  <c r="MH7" i="6"/>
  <c r="MH8" i="6" s="1"/>
  <c r="MG2" i="6"/>
  <c r="MF138" i="6"/>
  <c r="MG137" i="6" s="1"/>
  <c r="MF143" i="6"/>
  <c r="MF147" i="6" s="1"/>
  <c r="LY163" i="6"/>
  <c r="LY101" i="6"/>
  <c r="LZ100" i="6" s="1"/>
  <c r="M381" i="3"/>
  <c r="M381" i="8" s="1"/>
  <c r="G392" i="3"/>
  <c r="LZ63" i="2"/>
  <c r="I382" i="3" s="1"/>
  <c r="I382" i="8" s="1"/>
  <c r="L382" i="3"/>
  <c r="L382" i="8" s="1"/>
  <c r="MA143" i="2"/>
  <c r="MA147" i="2" s="1"/>
  <c r="K383" i="3" s="1"/>
  <c r="K383" i="8" s="1"/>
  <c r="MB134" i="2"/>
  <c r="MB97" i="2"/>
  <c r="MB50" i="2"/>
  <c r="MC7" i="2"/>
  <c r="MC8" i="2" s="1"/>
  <c r="MC2" i="2" s="1"/>
  <c r="MA106" i="2"/>
  <c r="MA110" i="2" s="1"/>
  <c r="J383" i="3" s="1"/>
  <c r="J383" i="8" s="1"/>
  <c r="MA166" i="2"/>
  <c r="MA59" i="2"/>
  <c r="LV163" i="2"/>
  <c r="LV54" i="2"/>
  <c r="LW53" i="2" s="1"/>
  <c r="MA138" i="2"/>
  <c r="MB137" i="2" s="1"/>
  <c r="LV101" i="2"/>
  <c r="LW100" i="2" s="1"/>
  <c r="G392" i="8" l="1"/>
  <c r="K391" i="7"/>
  <c r="R391" i="8" s="1"/>
  <c r="L391" i="7"/>
  <c r="S391" i="8" s="1"/>
  <c r="I391" i="7"/>
  <c r="P391" i="8" s="1"/>
  <c r="G392" i="7"/>
  <c r="J391" i="7"/>
  <c r="Q391" i="8" s="1"/>
  <c r="M391" i="7"/>
  <c r="T391" i="8" s="1"/>
  <c r="LZ163" i="6"/>
  <c r="LZ101" i="6"/>
  <c r="MA100" i="6" s="1"/>
  <c r="MG106" i="6"/>
  <c r="MG110" i="6" s="1"/>
  <c r="MG143" i="6"/>
  <c r="MG147" i="6" s="1"/>
  <c r="MG138" i="6"/>
  <c r="MH137" i="6" s="1"/>
  <c r="MH97" i="6"/>
  <c r="MH50" i="6"/>
  <c r="MH134" i="6"/>
  <c r="MI7" i="6"/>
  <c r="MI8" i="6" s="1"/>
  <c r="MH2" i="6"/>
  <c r="MG59" i="6"/>
  <c r="MG63" i="6" s="1"/>
  <c r="MG54" i="6"/>
  <c r="MH53" i="6" s="1"/>
  <c r="MG166" i="6"/>
  <c r="ML1" i="6"/>
  <c r="G393" i="3"/>
  <c r="MA63" i="2"/>
  <c r="I383" i="3" s="1"/>
  <c r="I383" i="8" s="1"/>
  <c r="L383" i="3"/>
  <c r="L383" i="8" s="1"/>
  <c r="M382" i="3"/>
  <c r="M382" i="8" s="1"/>
  <c r="MC50" i="2"/>
  <c r="MD7" i="2"/>
  <c r="MD8" i="2" s="1"/>
  <c r="MD2" i="2" s="1"/>
  <c r="MC134" i="2"/>
  <c r="MC97" i="2"/>
  <c r="MB106" i="2"/>
  <c r="MB110" i="2" s="1"/>
  <c r="J384" i="3" s="1"/>
  <c r="J384" i="8" s="1"/>
  <c r="MB143" i="2"/>
  <c r="MB147" i="2" s="1"/>
  <c r="K384" i="3" s="1"/>
  <c r="K384" i="8" s="1"/>
  <c r="MB166" i="2"/>
  <c r="MB59" i="2"/>
  <c r="LW163" i="2"/>
  <c r="LW54" i="2"/>
  <c r="LX53" i="2" s="1"/>
  <c r="MB138" i="2"/>
  <c r="MC137" i="2" s="1"/>
  <c r="LW101" i="2"/>
  <c r="LX100" i="2" s="1"/>
  <c r="G393" i="8" l="1"/>
  <c r="J392" i="7"/>
  <c r="Q392" i="8" s="1"/>
  <c r="L392" i="7"/>
  <c r="S392" i="8" s="1"/>
  <c r="K392" i="7"/>
  <c r="R392" i="8" s="1"/>
  <c r="I392" i="7"/>
  <c r="P392" i="8" s="1"/>
  <c r="G393" i="7"/>
  <c r="M393" i="7" s="1"/>
  <c r="T393" i="8" s="1"/>
  <c r="M392" i="7"/>
  <c r="T392" i="8" s="1"/>
  <c r="MM1" i="6"/>
  <c r="MH59" i="6"/>
  <c r="MH63" i="6" s="1"/>
  <c r="MH54" i="6"/>
  <c r="MI53" i="6" s="1"/>
  <c r="MH166" i="6"/>
  <c r="MA101" i="6"/>
  <c r="MB100" i="6" s="1"/>
  <c r="MA163" i="6"/>
  <c r="MH143" i="6"/>
  <c r="MH147" i="6" s="1"/>
  <c r="MH138" i="6"/>
  <c r="MI137" i="6" s="1"/>
  <c r="MH106" i="6"/>
  <c r="MH110" i="6" s="1"/>
  <c r="MI134" i="6"/>
  <c r="MI97" i="6"/>
  <c r="MJ7" i="6"/>
  <c r="MJ8" i="6" s="1"/>
  <c r="MI2" i="6"/>
  <c r="MI50" i="6"/>
  <c r="M383" i="3"/>
  <c r="M383" i="8" s="1"/>
  <c r="MB63" i="2"/>
  <c r="I384" i="3" s="1"/>
  <c r="I384" i="8" s="1"/>
  <c r="L384" i="3"/>
  <c r="L384" i="8" s="1"/>
  <c r="G394" i="3"/>
  <c r="MC106" i="2"/>
  <c r="MC110" i="2" s="1"/>
  <c r="J385" i="3" s="1"/>
  <c r="J385" i="8" s="1"/>
  <c r="MC143" i="2"/>
  <c r="MC147" i="2" s="1"/>
  <c r="K385" i="3" s="1"/>
  <c r="K385" i="8" s="1"/>
  <c r="MD50" i="2"/>
  <c r="ME7" i="2"/>
  <c r="ME8" i="2" s="1"/>
  <c r="ME2" i="2" s="1"/>
  <c r="MD97" i="2"/>
  <c r="MD134" i="2"/>
  <c r="MC166" i="2"/>
  <c r="MC59" i="2"/>
  <c r="LX163" i="2"/>
  <c r="LX54" i="2"/>
  <c r="LY53" i="2" s="1"/>
  <c r="MC138" i="2"/>
  <c r="MD137" i="2" s="1"/>
  <c r="LX101" i="2"/>
  <c r="LY100" i="2" s="1"/>
  <c r="G394" i="8" l="1"/>
  <c r="G394" i="7"/>
  <c r="I393" i="7"/>
  <c r="P393" i="8" s="1"/>
  <c r="L393" i="7"/>
  <c r="S393" i="8" s="1"/>
  <c r="K393" i="7"/>
  <c r="R393" i="8" s="1"/>
  <c r="J393" i="7"/>
  <c r="Q393" i="8" s="1"/>
  <c r="M394" i="7"/>
  <c r="T394" i="8" s="1"/>
  <c r="MI59" i="6"/>
  <c r="MI63" i="6" s="1"/>
  <c r="MI54" i="6"/>
  <c r="MJ53" i="6" s="1"/>
  <c r="MI166" i="6"/>
  <c r="MB101" i="6"/>
  <c r="MC100" i="6" s="1"/>
  <c r="MB163" i="6"/>
  <c r="MI143" i="6"/>
  <c r="MI147" i="6" s="1"/>
  <c r="MI138" i="6"/>
  <c r="MJ137" i="6" s="1"/>
  <c r="MJ134" i="6"/>
  <c r="MJ97" i="6"/>
  <c r="MJ2" i="6"/>
  <c r="MJ50" i="6"/>
  <c r="MK7" i="6"/>
  <c r="MK8" i="6" s="1"/>
  <c r="MN1" i="6"/>
  <c r="MI106" i="6"/>
  <c r="MI110" i="6" s="1"/>
  <c r="MC63" i="2"/>
  <c r="I385" i="3" s="1"/>
  <c r="I385" i="8" s="1"/>
  <c r="L385" i="3"/>
  <c r="L385" i="8" s="1"/>
  <c r="M384" i="3"/>
  <c r="M384" i="8" s="1"/>
  <c r="G395" i="3"/>
  <c r="MD143" i="2"/>
  <c r="MD147" i="2" s="1"/>
  <c r="K386" i="3" s="1"/>
  <c r="K386" i="8" s="1"/>
  <c r="MD106" i="2"/>
  <c r="MD110" i="2" s="1"/>
  <c r="J386" i="3" s="1"/>
  <c r="J386" i="8" s="1"/>
  <c r="ME50" i="2"/>
  <c r="ME134" i="2"/>
  <c r="ME97" i="2"/>
  <c r="MF7" i="2"/>
  <c r="MF8" i="2" s="1"/>
  <c r="MF2" i="2" s="1"/>
  <c r="MD166" i="2"/>
  <c r="MD59" i="2"/>
  <c r="LY163" i="2"/>
  <c r="LY54" i="2"/>
  <c r="LZ53" i="2" s="1"/>
  <c r="MD138" i="2"/>
  <c r="ME137" i="2" s="1"/>
  <c r="LY101" i="2"/>
  <c r="LZ100" i="2" s="1"/>
  <c r="G395" i="8" l="1"/>
  <c r="L394" i="7"/>
  <c r="S394" i="8" s="1"/>
  <c r="G395" i="7"/>
  <c r="I394" i="7"/>
  <c r="P394" i="8" s="1"/>
  <c r="K394" i="7"/>
  <c r="R394" i="8" s="1"/>
  <c r="J394" i="7"/>
  <c r="Q394" i="8" s="1"/>
  <c r="M395" i="7"/>
  <c r="T395" i="8" s="1"/>
  <c r="MJ54" i="6"/>
  <c r="MK53" i="6" s="1"/>
  <c r="MJ59" i="6"/>
  <c r="MJ63" i="6" s="1"/>
  <c r="MJ166" i="6"/>
  <c r="MO1" i="6"/>
  <c r="MJ106" i="6"/>
  <c r="MJ110" i="6" s="1"/>
  <c r="MK134" i="6"/>
  <c r="MK97" i="6"/>
  <c r="MK50" i="6"/>
  <c r="ML7" i="6"/>
  <c r="ML8" i="6" s="1"/>
  <c r="MK2" i="6"/>
  <c r="MJ138" i="6"/>
  <c r="MK137" i="6" s="1"/>
  <c r="MJ143" i="6"/>
  <c r="MJ147" i="6" s="1"/>
  <c r="MC163" i="6"/>
  <c r="MC101" i="6"/>
  <c r="MD100" i="6" s="1"/>
  <c r="G396" i="3"/>
  <c r="M385" i="3"/>
  <c r="M385" i="8" s="1"/>
  <c r="MD63" i="2"/>
  <c r="I386" i="3" s="1"/>
  <c r="I386" i="8" s="1"/>
  <c r="L386" i="3"/>
  <c r="L386" i="8" s="1"/>
  <c r="ME106" i="2"/>
  <c r="ME110" i="2" s="1"/>
  <c r="J387" i="3" s="1"/>
  <c r="J387" i="8" s="1"/>
  <c r="ME143" i="2"/>
  <c r="ME147" i="2" s="1"/>
  <c r="K387" i="3" s="1"/>
  <c r="K387" i="8" s="1"/>
  <c r="MF50" i="2"/>
  <c r="MG7" i="2"/>
  <c r="MG8" i="2" s="1"/>
  <c r="MG2" i="2" s="1"/>
  <c r="MF134" i="2"/>
  <c r="MF143" i="2" s="1"/>
  <c r="MF147" i="2" s="1"/>
  <c r="K388" i="3" s="1"/>
  <c r="K388" i="8" s="1"/>
  <c r="MF97" i="2"/>
  <c r="MF106" i="2" s="1"/>
  <c r="MF110" i="2" s="1"/>
  <c r="J388" i="3" s="1"/>
  <c r="J388" i="8" s="1"/>
  <c r="ME59" i="2"/>
  <c r="ME166" i="2"/>
  <c r="LZ163" i="2"/>
  <c r="LZ54" i="2"/>
  <c r="MA53" i="2" s="1"/>
  <c r="ME138" i="2"/>
  <c r="MF137" i="2" s="1"/>
  <c r="LZ101" i="2"/>
  <c r="MA100" i="2" s="1"/>
  <c r="G396" i="8" l="1"/>
  <c r="K395" i="7"/>
  <c r="R395" i="8" s="1"/>
  <c r="G396" i="7"/>
  <c r="J395" i="7"/>
  <c r="Q395" i="8" s="1"/>
  <c r="I395" i="7"/>
  <c r="P395" i="8" s="1"/>
  <c r="L395" i="7"/>
  <c r="S395" i="8" s="1"/>
  <c r="M396" i="7"/>
  <c r="T396" i="8" s="1"/>
  <c r="MK54" i="6"/>
  <c r="ML53" i="6" s="1"/>
  <c r="MK59" i="6"/>
  <c r="MK63" i="6" s="1"/>
  <c r="MK166" i="6"/>
  <c r="MK106" i="6"/>
  <c r="MK110" i="6" s="1"/>
  <c r="MD163" i="6"/>
  <c r="MD101" i="6"/>
  <c r="ME100" i="6" s="1"/>
  <c r="MK138" i="6"/>
  <c r="ML137" i="6" s="1"/>
  <c r="MK143" i="6"/>
  <c r="MK147" i="6" s="1"/>
  <c r="MP1" i="6"/>
  <c r="ML50" i="6"/>
  <c r="ML97" i="6"/>
  <c r="ML134" i="6"/>
  <c r="MM7" i="6"/>
  <c r="MM8" i="6" s="1"/>
  <c r="ML2" i="6"/>
  <c r="ME63" i="2"/>
  <c r="I387" i="3" s="1"/>
  <c r="I387" i="8" s="1"/>
  <c r="L387" i="3"/>
  <c r="L387" i="8" s="1"/>
  <c r="G397" i="3"/>
  <c r="M386" i="3"/>
  <c r="M386" i="8" s="1"/>
  <c r="MG50" i="2"/>
  <c r="MG134" i="2"/>
  <c r="MG143" i="2" s="1"/>
  <c r="MG147" i="2" s="1"/>
  <c r="K389" i="3" s="1"/>
  <c r="K389" i="8" s="1"/>
  <c r="MH7" i="2"/>
  <c r="MH8" i="2" s="1"/>
  <c r="MH2" i="2" s="1"/>
  <c r="MG97" i="2"/>
  <c r="MG106" i="2" s="1"/>
  <c r="MG110" i="2" s="1"/>
  <c r="J389" i="3" s="1"/>
  <c r="J389" i="8" s="1"/>
  <c r="MF59" i="2"/>
  <c r="MF166" i="2"/>
  <c r="MA163" i="2"/>
  <c r="MA54" i="2"/>
  <c r="MB53" i="2" s="1"/>
  <c r="MF138" i="2"/>
  <c r="MG137" i="2" s="1"/>
  <c r="MA101" i="2"/>
  <c r="MB100" i="2" s="1"/>
  <c r="G397" i="8" l="1"/>
  <c r="J396" i="7"/>
  <c r="Q396" i="8" s="1"/>
  <c r="G397" i="7"/>
  <c r="L396" i="7"/>
  <c r="S396" i="8" s="1"/>
  <c r="K396" i="7"/>
  <c r="R396" i="8" s="1"/>
  <c r="I396" i="7"/>
  <c r="P396" i="8" s="1"/>
  <c r="M397" i="7"/>
  <c r="T397" i="8" s="1"/>
  <c r="ME163" i="6"/>
  <c r="ME101" i="6"/>
  <c r="MF100" i="6" s="1"/>
  <c r="ML59" i="6"/>
  <c r="ML63" i="6" s="1"/>
  <c r="ML54" i="6"/>
  <c r="MM53" i="6" s="1"/>
  <c r="ML166" i="6"/>
  <c r="MM134" i="6"/>
  <c r="MM97" i="6"/>
  <c r="MM50" i="6"/>
  <c r="MN7" i="6"/>
  <c r="MN8" i="6" s="1"/>
  <c r="MM2" i="6"/>
  <c r="MQ1" i="6"/>
  <c r="ML143" i="6"/>
  <c r="ML147" i="6" s="1"/>
  <c r="ML138" i="6"/>
  <c r="MM137" i="6" s="1"/>
  <c r="ML106" i="6"/>
  <c r="ML110" i="6" s="1"/>
  <c r="M387" i="3"/>
  <c r="M387" i="8" s="1"/>
  <c r="MF63" i="2"/>
  <c r="I388" i="3" s="1"/>
  <c r="I388" i="8" s="1"/>
  <c r="L388" i="3"/>
  <c r="L388" i="8" s="1"/>
  <c r="G398" i="3"/>
  <c r="MH134" i="2"/>
  <c r="MH143" i="2" s="1"/>
  <c r="MH147" i="2" s="1"/>
  <c r="K390" i="3" s="1"/>
  <c r="K390" i="8" s="1"/>
  <c r="MH97" i="2"/>
  <c r="MH50" i="2"/>
  <c r="MI7" i="2"/>
  <c r="MI8" i="2" s="1"/>
  <c r="MI2" i="2" s="1"/>
  <c r="MG166" i="2"/>
  <c r="MG59" i="2"/>
  <c r="MB163" i="2"/>
  <c r="MB54" i="2"/>
  <c r="MC53" i="2" s="1"/>
  <c r="MG138" i="2"/>
  <c r="MH137" i="2" s="1"/>
  <c r="MB101" i="2"/>
  <c r="MC100" i="2" s="1"/>
  <c r="G398" i="8" l="1"/>
  <c r="G398" i="7"/>
  <c r="I397" i="7"/>
  <c r="P397" i="8" s="1"/>
  <c r="L397" i="7"/>
  <c r="S397" i="8" s="1"/>
  <c r="K397" i="7"/>
  <c r="R397" i="8" s="1"/>
  <c r="J397" i="7"/>
  <c r="Q397" i="8" s="1"/>
  <c r="M398" i="7"/>
  <c r="T398" i="8" s="1"/>
  <c r="MM106" i="6"/>
  <c r="MM110" i="6" s="1"/>
  <c r="MM143" i="6"/>
  <c r="MM147" i="6" s="1"/>
  <c r="MM138" i="6"/>
  <c r="MN137" i="6" s="1"/>
  <c r="MN134" i="6"/>
  <c r="MN97" i="6"/>
  <c r="MN2" i="6"/>
  <c r="MN50" i="6"/>
  <c r="MO7" i="6"/>
  <c r="MO8" i="6" s="1"/>
  <c r="MF101" i="6"/>
  <c r="MG100" i="6" s="1"/>
  <c r="MF163" i="6"/>
  <c r="MR1" i="6"/>
  <c r="MM59" i="6"/>
  <c r="MM63" i="6" s="1"/>
  <c r="MM54" i="6"/>
  <c r="MN53" i="6" s="1"/>
  <c r="MM166" i="6"/>
  <c r="M388" i="3"/>
  <c r="M388" i="8" s="1"/>
  <c r="G399" i="3"/>
  <c r="MG63" i="2"/>
  <c r="I389" i="3" s="1"/>
  <c r="I389" i="8" s="1"/>
  <c r="L389" i="3"/>
  <c r="L389" i="8" s="1"/>
  <c r="MJ7" i="2"/>
  <c r="MJ8" i="2" s="1"/>
  <c r="MJ2" i="2" s="1"/>
  <c r="MI97" i="2"/>
  <c r="MI106" i="2" s="1"/>
  <c r="MI110" i="2" s="1"/>
  <c r="J391" i="3" s="1"/>
  <c r="J391" i="8" s="1"/>
  <c r="MI134" i="2"/>
  <c r="MI143" i="2" s="1"/>
  <c r="MI147" i="2" s="1"/>
  <c r="K391" i="3" s="1"/>
  <c r="K391" i="8" s="1"/>
  <c r="MI50" i="2"/>
  <c r="MH166" i="2"/>
  <c r="MH59" i="2"/>
  <c r="MH106" i="2"/>
  <c r="MH110" i="2" s="1"/>
  <c r="J390" i="3" s="1"/>
  <c r="J390" i="8" s="1"/>
  <c r="MC163" i="2"/>
  <c r="MC54" i="2"/>
  <c r="MD53" i="2" s="1"/>
  <c r="MH138" i="2"/>
  <c r="MI137" i="2" s="1"/>
  <c r="MC101" i="2"/>
  <c r="MD100" i="2" s="1"/>
  <c r="G399" i="8" l="1"/>
  <c r="L398" i="7"/>
  <c r="S398" i="8" s="1"/>
  <c r="I398" i="7"/>
  <c r="P398" i="8" s="1"/>
  <c r="J398" i="7"/>
  <c r="Q398" i="8" s="1"/>
  <c r="G399" i="7"/>
  <c r="M399" i="7" s="1"/>
  <c r="T399" i="8" s="1"/>
  <c r="K398" i="7"/>
  <c r="R398" i="8" s="1"/>
  <c r="MS1" i="6"/>
  <c r="MN143" i="6"/>
  <c r="MN147" i="6" s="1"/>
  <c r="MN138" i="6"/>
  <c r="MO137" i="6" s="1"/>
  <c r="MG163" i="6"/>
  <c r="MG101" i="6"/>
  <c r="MH100" i="6" s="1"/>
  <c r="MN106" i="6"/>
  <c r="MN110" i="6" s="1"/>
  <c r="MO134" i="6"/>
  <c r="MO97" i="6"/>
  <c r="MO50" i="6"/>
  <c r="MO2" i="6"/>
  <c r="MP7" i="6"/>
  <c r="MP8" i="6" s="1"/>
  <c r="MN59" i="6"/>
  <c r="MN63" i="6" s="1"/>
  <c r="MN54" i="6"/>
  <c r="MO53" i="6" s="1"/>
  <c r="MN166" i="6"/>
  <c r="MH63" i="2"/>
  <c r="I390" i="3" s="1"/>
  <c r="I390" i="8" s="1"/>
  <c r="L390" i="3"/>
  <c r="L390" i="8" s="1"/>
  <c r="G400" i="3"/>
  <c r="M389" i="3"/>
  <c r="M389" i="8" s="1"/>
  <c r="MI59" i="2"/>
  <c r="MI166" i="2"/>
  <c r="MJ134" i="2"/>
  <c r="MJ143" i="2" s="1"/>
  <c r="MJ147" i="2" s="1"/>
  <c r="K392" i="3" s="1"/>
  <c r="K392" i="8" s="1"/>
  <c r="MJ50" i="2"/>
  <c r="MK7" i="2"/>
  <c r="MK8" i="2" s="1"/>
  <c r="MK2" i="2" s="1"/>
  <c r="MJ97" i="2"/>
  <c r="MJ106" i="2" s="1"/>
  <c r="MJ110" i="2" s="1"/>
  <c r="J392" i="3" s="1"/>
  <c r="J392" i="8" s="1"/>
  <c r="MD163" i="2"/>
  <c r="MD54" i="2"/>
  <c r="ME53" i="2" s="1"/>
  <c r="MI138" i="2"/>
  <c r="MJ137" i="2" s="1"/>
  <c r="MD101" i="2"/>
  <c r="ME100" i="2" s="1"/>
  <c r="G400" i="8" l="1"/>
  <c r="K399" i="7"/>
  <c r="R399" i="8" s="1"/>
  <c r="I399" i="7"/>
  <c r="P399" i="8" s="1"/>
  <c r="L399" i="7"/>
  <c r="S399" i="8" s="1"/>
  <c r="J399" i="7"/>
  <c r="Q399" i="8" s="1"/>
  <c r="G400" i="7"/>
  <c r="M400" i="7" s="1"/>
  <c r="T400" i="8" s="1"/>
  <c r="MO143" i="6"/>
  <c r="MO147" i="6" s="1"/>
  <c r="MO138" i="6"/>
  <c r="MP137" i="6" s="1"/>
  <c r="MH163" i="6"/>
  <c r="MH101" i="6"/>
  <c r="MI100" i="6" s="1"/>
  <c r="MO106" i="6"/>
  <c r="MO110" i="6" s="1"/>
  <c r="MT1" i="6"/>
  <c r="MP134" i="6"/>
  <c r="MP50" i="6"/>
  <c r="MP97" i="6"/>
  <c r="MQ7" i="6"/>
  <c r="MQ8" i="6" s="1"/>
  <c r="MP2" i="6"/>
  <c r="MO59" i="6"/>
  <c r="MO63" i="6" s="1"/>
  <c r="MO54" i="6"/>
  <c r="MP53" i="6" s="1"/>
  <c r="MO166" i="6"/>
  <c r="MI63" i="2"/>
  <c r="I391" i="3" s="1"/>
  <c r="I391" i="8" s="1"/>
  <c r="L391" i="3"/>
  <c r="L391" i="8" s="1"/>
  <c r="M390" i="3"/>
  <c r="M390" i="8" s="1"/>
  <c r="G401" i="3"/>
  <c r="MJ166" i="2"/>
  <c r="MJ59" i="2"/>
  <c r="MK134" i="2"/>
  <c r="MK97" i="2"/>
  <c r="MK106" i="2" s="1"/>
  <c r="MK110" i="2" s="1"/>
  <c r="J393" i="3" s="1"/>
  <c r="J393" i="8" s="1"/>
  <c r="MK50" i="2"/>
  <c r="ML7" i="2"/>
  <c r="ML8" i="2" s="1"/>
  <c r="ML2" i="2" s="1"/>
  <c r="ME163" i="2"/>
  <c r="ME54" i="2"/>
  <c r="MF53" i="2" s="1"/>
  <c r="MJ138" i="2"/>
  <c r="MK137" i="2" s="1"/>
  <c r="ME101" i="2"/>
  <c r="MF100" i="2" s="1"/>
  <c r="G401" i="8" l="1"/>
  <c r="J400" i="7"/>
  <c r="Q400" i="8" s="1"/>
  <c r="I400" i="7"/>
  <c r="P400" i="8" s="1"/>
  <c r="G401" i="7"/>
  <c r="L400" i="7"/>
  <c r="S400" i="8" s="1"/>
  <c r="K400" i="7"/>
  <c r="R400" i="8" s="1"/>
  <c r="MP143" i="6"/>
  <c r="MP147" i="6" s="1"/>
  <c r="MP138" i="6"/>
  <c r="MQ137" i="6" s="1"/>
  <c r="MQ134" i="6"/>
  <c r="MQ97" i="6"/>
  <c r="MQ50" i="6"/>
  <c r="MR7" i="6"/>
  <c r="MR8" i="6" s="1"/>
  <c r="MQ2" i="6"/>
  <c r="MU1" i="6"/>
  <c r="MP106" i="6"/>
  <c r="MP110" i="6" s="1"/>
  <c r="MP59" i="6"/>
  <c r="MP63" i="6" s="1"/>
  <c r="MP54" i="6"/>
  <c r="MQ53" i="6" s="1"/>
  <c r="MP166" i="6"/>
  <c r="MI101" i="6"/>
  <c r="MJ100" i="6" s="1"/>
  <c r="MI163" i="6"/>
  <c r="MJ63" i="2"/>
  <c r="I392" i="3" s="1"/>
  <c r="I392" i="8" s="1"/>
  <c r="L392" i="3"/>
  <c r="L392" i="8" s="1"/>
  <c r="G402" i="3"/>
  <c r="M391" i="3"/>
  <c r="M391" i="8" s="1"/>
  <c r="MK143" i="2"/>
  <c r="MK147" i="2" s="1"/>
  <c r="K393" i="3" s="1"/>
  <c r="K393" i="8" s="1"/>
  <c r="ML50" i="2"/>
  <c r="ML97" i="2"/>
  <c r="MM7" i="2"/>
  <c r="MM8" i="2" s="1"/>
  <c r="MM2" i="2" s="1"/>
  <c r="ML134" i="2"/>
  <c r="MK59" i="2"/>
  <c r="MK166" i="2"/>
  <c r="MF163" i="2"/>
  <c r="MF54" i="2"/>
  <c r="MG53" i="2" s="1"/>
  <c r="MK138" i="2"/>
  <c r="ML137" i="2" s="1"/>
  <c r="MF101" i="2"/>
  <c r="MG100" i="2" s="1"/>
  <c r="G402" i="8" l="1"/>
  <c r="G402" i="7"/>
  <c r="I401" i="7"/>
  <c r="P401" i="8" s="1"/>
  <c r="J401" i="7"/>
  <c r="Q401" i="8" s="1"/>
  <c r="L401" i="7"/>
  <c r="S401" i="8" s="1"/>
  <c r="K401" i="7"/>
  <c r="R401" i="8" s="1"/>
  <c r="M401" i="7"/>
  <c r="T401" i="8" s="1"/>
  <c r="M402" i="7"/>
  <c r="T402" i="8" s="1"/>
  <c r="MV1" i="6"/>
  <c r="MQ59" i="6"/>
  <c r="MQ63" i="6" s="1"/>
  <c r="MQ54" i="6"/>
  <c r="MR53" i="6" s="1"/>
  <c r="MQ166" i="6"/>
  <c r="MJ163" i="6"/>
  <c r="MJ101" i="6"/>
  <c r="MK100" i="6" s="1"/>
  <c r="MQ106" i="6"/>
  <c r="MQ110" i="6" s="1"/>
  <c r="MR134" i="6"/>
  <c r="MR97" i="6"/>
  <c r="MR50" i="6"/>
  <c r="MR2" i="6"/>
  <c r="MS7" i="6"/>
  <c r="MS8" i="6" s="1"/>
  <c r="MQ143" i="6"/>
  <c r="MQ147" i="6" s="1"/>
  <c r="MQ138" i="6"/>
  <c r="MR137" i="6" s="1"/>
  <c r="MK63" i="2"/>
  <c r="I393" i="3" s="1"/>
  <c r="I393" i="8" s="1"/>
  <c r="L393" i="3"/>
  <c r="L393" i="8" s="1"/>
  <c r="G403" i="3"/>
  <c r="M392" i="3"/>
  <c r="M392" i="8" s="1"/>
  <c r="ML166" i="2"/>
  <c r="ML59" i="2"/>
  <c r="ML143" i="2"/>
  <c r="ML147" i="2" s="1"/>
  <c r="K394" i="3" s="1"/>
  <c r="K394" i="8" s="1"/>
  <c r="ML106" i="2"/>
  <c r="ML110" i="2" s="1"/>
  <c r="J394" i="3" s="1"/>
  <c r="J394" i="8" s="1"/>
  <c r="MM50" i="2"/>
  <c r="MN7" i="2"/>
  <c r="MN8" i="2" s="1"/>
  <c r="MN2" i="2" s="1"/>
  <c r="MM134" i="2"/>
  <c r="MM97" i="2"/>
  <c r="MG163" i="2"/>
  <c r="MG54" i="2"/>
  <c r="MH53" i="2" s="1"/>
  <c r="ML138" i="2"/>
  <c r="MM137" i="2" s="1"/>
  <c r="MG101" i="2"/>
  <c r="MH100" i="2" s="1"/>
  <c r="G403" i="8" l="1"/>
  <c r="L402" i="7"/>
  <c r="S402" i="8" s="1"/>
  <c r="J402" i="7"/>
  <c r="Q402" i="8" s="1"/>
  <c r="K402" i="7"/>
  <c r="R402" i="8" s="1"/>
  <c r="I402" i="7"/>
  <c r="P402" i="8" s="1"/>
  <c r="G403" i="7"/>
  <c r="M403" i="7" s="1"/>
  <c r="T403" i="8" s="1"/>
  <c r="MK101" i="6"/>
  <c r="ML100" i="6" s="1"/>
  <c r="MK163" i="6"/>
  <c r="MS97" i="6"/>
  <c r="MS134" i="6"/>
  <c r="MT7" i="6"/>
  <c r="MT8" i="6" s="1"/>
  <c r="MS2" i="6"/>
  <c r="MS50" i="6"/>
  <c r="MR138" i="6"/>
  <c r="MS137" i="6" s="1"/>
  <c r="MR143" i="6"/>
  <c r="MR147" i="6" s="1"/>
  <c r="MR54" i="6"/>
  <c r="MS53" i="6" s="1"/>
  <c r="MR59" i="6"/>
  <c r="MR63" i="6" s="1"/>
  <c r="MR166" i="6"/>
  <c r="MW1" i="6"/>
  <c r="MR106" i="6"/>
  <c r="MR110" i="6" s="1"/>
  <c r="ML63" i="2"/>
  <c r="I394" i="3" s="1"/>
  <c r="I394" i="8" s="1"/>
  <c r="L394" i="3"/>
  <c r="L394" i="8" s="1"/>
  <c r="G404" i="3"/>
  <c r="M393" i="3"/>
  <c r="M393" i="8" s="1"/>
  <c r="MM106" i="2"/>
  <c r="MM110" i="2" s="1"/>
  <c r="J395" i="3" s="1"/>
  <c r="J395" i="8" s="1"/>
  <c r="MO7" i="2"/>
  <c r="MO8" i="2" s="1"/>
  <c r="MO2" i="2" s="1"/>
  <c r="MN134" i="2"/>
  <c r="MN97" i="2"/>
  <c r="MN50" i="2"/>
  <c r="MM59" i="2"/>
  <c r="MM166" i="2"/>
  <c r="MM143" i="2"/>
  <c r="MM147" i="2" s="1"/>
  <c r="K395" i="3" s="1"/>
  <c r="K395" i="8" s="1"/>
  <c r="MH163" i="2"/>
  <c r="MH54" i="2"/>
  <c r="MI53" i="2" s="1"/>
  <c r="MM138" i="2"/>
  <c r="MN137" i="2" s="1"/>
  <c r="MH101" i="2"/>
  <c r="MI100" i="2" s="1"/>
  <c r="G404" i="8" l="1"/>
  <c r="K403" i="7"/>
  <c r="R403" i="8" s="1"/>
  <c r="J403" i="7"/>
  <c r="Q403" i="8" s="1"/>
  <c r="G404" i="7"/>
  <c r="M404" i="7" s="1"/>
  <c r="T404" i="8" s="1"/>
  <c r="L403" i="7"/>
  <c r="S403" i="8" s="1"/>
  <c r="I403" i="7"/>
  <c r="P403" i="8" s="1"/>
  <c r="MS54" i="6"/>
  <c r="MT53" i="6" s="1"/>
  <c r="MS59" i="6"/>
  <c r="MS63" i="6" s="1"/>
  <c r="MS166" i="6"/>
  <c r="MS106" i="6"/>
  <c r="MS110" i="6" s="1"/>
  <c r="MX1" i="6"/>
  <c r="MS143" i="6"/>
  <c r="MS147" i="6" s="1"/>
  <c r="MS138" i="6"/>
  <c r="MT137" i="6" s="1"/>
  <c r="MT134" i="6"/>
  <c r="MT50" i="6"/>
  <c r="MT97" i="6"/>
  <c r="MT2" i="6"/>
  <c r="MU7" i="6"/>
  <c r="MU8" i="6" s="1"/>
  <c r="ML163" i="6"/>
  <c r="ML101" i="6"/>
  <c r="MM100" i="6" s="1"/>
  <c r="MM63" i="2"/>
  <c r="I395" i="3" s="1"/>
  <c r="I395" i="8" s="1"/>
  <c r="L395" i="3"/>
  <c r="L395" i="8" s="1"/>
  <c r="M394" i="3"/>
  <c r="M394" i="8" s="1"/>
  <c r="G405" i="3"/>
  <c r="MN143" i="2"/>
  <c r="MN147" i="2" s="1"/>
  <c r="K396" i="3" s="1"/>
  <c r="K396" i="8" s="1"/>
  <c r="MO134" i="2"/>
  <c r="MO97" i="2"/>
  <c r="MO50" i="2"/>
  <c r="MP7" i="2"/>
  <c r="MP8" i="2" s="1"/>
  <c r="MP2" i="2" s="1"/>
  <c r="MN166" i="2"/>
  <c r="MN59" i="2"/>
  <c r="MN106" i="2"/>
  <c r="MN110" i="2" s="1"/>
  <c r="J396" i="3" s="1"/>
  <c r="J396" i="8" s="1"/>
  <c r="MI163" i="2"/>
  <c r="MI54" i="2"/>
  <c r="MJ53" i="2" s="1"/>
  <c r="MN138" i="2"/>
  <c r="MO137" i="2" s="1"/>
  <c r="MI101" i="2"/>
  <c r="MJ100" i="2" s="1"/>
  <c r="G405" i="8" l="1"/>
  <c r="J404" i="7"/>
  <c r="Q404" i="8" s="1"/>
  <c r="K404" i="7"/>
  <c r="R404" i="8" s="1"/>
  <c r="G405" i="7"/>
  <c r="L404" i="7"/>
  <c r="S404" i="8" s="1"/>
  <c r="I404" i="7"/>
  <c r="P404" i="8" s="1"/>
  <c r="MT106" i="6"/>
  <c r="MT110" i="6" s="1"/>
  <c r="MT59" i="6"/>
  <c r="MT63" i="6" s="1"/>
  <c r="MT54" i="6"/>
  <c r="MU53" i="6" s="1"/>
  <c r="MT166" i="6"/>
  <c r="MU134" i="6"/>
  <c r="MU97" i="6"/>
  <c r="MV7" i="6"/>
  <c r="MV8" i="6" s="1"/>
  <c r="MU50" i="6"/>
  <c r="MU2" i="6"/>
  <c r="MT143" i="6"/>
  <c r="MT147" i="6" s="1"/>
  <c r="MT138" i="6"/>
  <c r="MU137" i="6" s="1"/>
  <c r="MY1" i="6"/>
  <c r="MM101" i="6"/>
  <c r="MN100" i="6" s="1"/>
  <c r="MM163" i="6"/>
  <c r="G406" i="3"/>
  <c r="M395" i="3"/>
  <c r="M395" i="8" s="1"/>
  <c r="MN63" i="2"/>
  <c r="I396" i="3" s="1"/>
  <c r="I396" i="8" s="1"/>
  <c r="L396" i="3"/>
  <c r="L396" i="8" s="1"/>
  <c r="MP50" i="2"/>
  <c r="MP134" i="2"/>
  <c r="MP97" i="2"/>
  <c r="MQ7" i="2"/>
  <c r="MQ8" i="2" s="1"/>
  <c r="MQ2" i="2" s="1"/>
  <c r="MO106" i="2"/>
  <c r="MO110" i="2" s="1"/>
  <c r="J397" i="3" s="1"/>
  <c r="J397" i="8" s="1"/>
  <c r="MO143" i="2"/>
  <c r="MO147" i="2" s="1"/>
  <c r="K397" i="3" s="1"/>
  <c r="K397" i="8" s="1"/>
  <c r="MO166" i="2"/>
  <c r="MO59" i="2"/>
  <c r="MJ163" i="2"/>
  <c r="MJ54" i="2"/>
  <c r="MK53" i="2" s="1"/>
  <c r="MO138" i="2"/>
  <c r="MP137" i="2" s="1"/>
  <c r="MJ101" i="2"/>
  <c r="MK100" i="2" s="1"/>
  <c r="G406" i="8" l="1"/>
  <c r="G406" i="7"/>
  <c r="I405" i="7"/>
  <c r="P405" i="8" s="1"/>
  <c r="K405" i="7"/>
  <c r="R405" i="8" s="1"/>
  <c r="J405" i="7"/>
  <c r="Q405" i="8" s="1"/>
  <c r="L405" i="7"/>
  <c r="S405" i="8" s="1"/>
  <c r="M405" i="7"/>
  <c r="T405" i="8" s="1"/>
  <c r="M406" i="7"/>
  <c r="T406" i="8" s="1"/>
  <c r="MN101" i="6"/>
  <c r="MO100" i="6" s="1"/>
  <c r="MN163" i="6"/>
  <c r="MZ1" i="6"/>
  <c r="MU106" i="6"/>
  <c r="MU110" i="6" s="1"/>
  <c r="MU59" i="6"/>
  <c r="MU63" i="6" s="1"/>
  <c r="MU54" i="6"/>
  <c r="MV53" i="6" s="1"/>
  <c r="MU166" i="6"/>
  <c r="MV134" i="6"/>
  <c r="MV97" i="6"/>
  <c r="MV50" i="6"/>
  <c r="MV2" i="6"/>
  <c r="MW7" i="6"/>
  <c r="MW8" i="6" s="1"/>
  <c r="MU143" i="6"/>
  <c r="MU147" i="6" s="1"/>
  <c r="MU138" i="6"/>
  <c r="MV137" i="6" s="1"/>
  <c r="MO63" i="2"/>
  <c r="I397" i="3" s="1"/>
  <c r="I397" i="8" s="1"/>
  <c r="L397" i="3"/>
  <c r="L397" i="8" s="1"/>
  <c r="G407" i="3"/>
  <c r="M396" i="3"/>
  <c r="M396" i="8" s="1"/>
  <c r="MP143" i="2"/>
  <c r="MP147" i="2" s="1"/>
  <c r="K398" i="3" s="1"/>
  <c r="K398" i="8" s="1"/>
  <c r="MQ97" i="2"/>
  <c r="MQ134" i="2"/>
  <c r="MQ50" i="2"/>
  <c r="MR7" i="2"/>
  <c r="MR8" i="2" s="1"/>
  <c r="MR2" i="2" s="1"/>
  <c r="MP106" i="2"/>
  <c r="MP110" i="2" s="1"/>
  <c r="J398" i="3" s="1"/>
  <c r="J398" i="8" s="1"/>
  <c r="MP59" i="2"/>
  <c r="MP166" i="2"/>
  <c r="MK163" i="2"/>
  <c r="MK54" i="2"/>
  <c r="ML53" i="2" s="1"/>
  <c r="MP138" i="2"/>
  <c r="MQ137" i="2" s="1"/>
  <c r="MK101" i="2"/>
  <c r="ML100" i="2" s="1"/>
  <c r="G407" i="8" l="1"/>
  <c r="L406" i="7"/>
  <c r="S406" i="8" s="1"/>
  <c r="K406" i="7"/>
  <c r="R406" i="8" s="1"/>
  <c r="G407" i="7"/>
  <c r="M407" i="7" s="1"/>
  <c r="T407" i="8" s="1"/>
  <c r="J406" i="7"/>
  <c r="Q406" i="8" s="1"/>
  <c r="I406" i="7"/>
  <c r="P406" i="8" s="1"/>
  <c r="MV59" i="6"/>
  <c r="MV63" i="6" s="1"/>
  <c r="MV54" i="6"/>
  <c r="MW53" i="6" s="1"/>
  <c r="MV166" i="6"/>
  <c r="MV106" i="6"/>
  <c r="MV110" i="6" s="1"/>
  <c r="MO163" i="6"/>
  <c r="MO101" i="6"/>
  <c r="MP100" i="6" s="1"/>
  <c r="MW134" i="6"/>
  <c r="MW97" i="6"/>
  <c r="MW50" i="6"/>
  <c r="MX7" i="6"/>
  <c r="MX8" i="6" s="1"/>
  <c r="MW2" i="6"/>
  <c r="MV138" i="6"/>
  <c r="MW137" i="6" s="1"/>
  <c r="MV143" i="6"/>
  <c r="MV147" i="6" s="1"/>
  <c r="NA1" i="6"/>
  <c r="G408" i="3"/>
  <c r="M397" i="3"/>
  <c r="M397" i="8" s="1"/>
  <c r="MP63" i="2"/>
  <c r="I398" i="3" s="1"/>
  <c r="I398" i="8" s="1"/>
  <c r="L398" i="3"/>
  <c r="L398" i="8" s="1"/>
  <c r="MQ143" i="2"/>
  <c r="MQ147" i="2" s="1"/>
  <c r="K399" i="3" s="1"/>
  <c r="K399" i="8" s="1"/>
  <c r="MR50" i="2"/>
  <c r="MR134" i="2"/>
  <c r="MR97" i="2"/>
  <c r="MS7" i="2"/>
  <c r="MS8" i="2" s="1"/>
  <c r="MS2" i="2" s="1"/>
  <c r="MQ106" i="2"/>
  <c r="MQ110" i="2" s="1"/>
  <c r="J399" i="3" s="1"/>
  <c r="J399" i="8" s="1"/>
  <c r="MQ166" i="2"/>
  <c r="MQ59" i="2"/>
  <c r="ML163" i="2"/>
  <c r="ML54" i="2"/>
  <c r="MM53" i="2" s="1"/>
  <c r="MQ138" i="2"/>
  <c r="MR137" i="2" s="1"/>
  <c r="ML101" i="2"/>
  <c r="MM100" i="2" s="1"/>
  <c r="G408" i="8" l="1"/>
  <c r="K407" i="7"/>
  <c r="R407" i="8" s="1"/>
  <c r="L407" i="7"/>
  <c r="S407" i="8" s="1"/>
  <c r="G408" i="7"/>
  <c r="M408" i="7" s="1"/>
  <c r="T408" i="8" s="1"/>
  <c r="I407" i="7"/>
  <c r="P407" i="8" s="1"/>
  <c r="J407" i="7"/>
  <c r="Q407" i="8" s="1"/>
  <c r="NB1" i="6"/>
  <c r="MW147" i="6"/>
  <c r="MW143" i="6"/>
  <c r="MW138" i="6"/>
  <c r="MX137" i="6" s="1"/>
  <c r="MX134" i="6"/>
  <c r="MX97" i="6"/>
  <c r="MX50" i="6"/>
  <c r="MY7" i="6"/>
  <c r="MY8" i="6" s="1"/>
  <c r="MX2" i="6"/>
  <c r="MW106" i="6"/>
  <c r="MW110" i="6" s="1"/>
  <c r="MW59" i="6"/>
  <c r="MW63" i="6" s="1"/>
  <c r="MW54" i="6"/>
  <c r="MX53" i="6" s="1"/>
  <c r="MW166" i="6"/>
  <c r="MP163" i="6"/>
  <c r="MP101" i="6"/>
  <c r="MQ100" i="6" s="1"/>
  <c r="G409" i="3"/>
  <c r="MQ63" i="2"/>
  <c r="I399" i="3" s="1"/>
  <c r="L399" i="3"/>
  <c r="L399" i="8" s="1"/>
  <c r="M398" i="3"/>
  <c r="M398" i="8" s="1"/>
  <c r="MS50" i="2"/>
  <c r="MS134" i="2"/>
  <c r="MS97" i="2"/>
  <c r="MT7" i="2"/>
  <c r="MT8" i="2" s="1"/>
  <c r="MT2" i="2" s="1"/>
  <c r="MR143" i="2"/>
  <c r="MR147" i="2" s="1"/>
  <c r="K400" i="3" s="1"/>
  <c r="K400" i="8" s="1"/>
  <c r="MR166" i="2"/>
  <c r="MR59" i="2"/>
  <c r="MR106" i="2"/>
  <c r="MR110" i="2" s="1"/>
  <c r="J400" i="3" s="1"/>
  <c r="J400" i="8" s="1"/>
  <c r="MM163" i="2"/>
  <c r="MM54" i="2"/>
  <c r="MN53" i="2" s="1"/>
  <c r="MR138" i="2"/>
  <c r="MS137" i="2" s="1"/>
  <c r="MM101" i="2"/>
  <c r="MN100" i="2" s="1"/>
  <c r="M399" i="3" l="1"/>
  <c r="M399" i="8" s="1"/>
  <c r="I399" i="8"/>
  <c r="G409" i="8"/>
  <c r="J408" i="7"/>
  <c r="Q408" i="8" s="1"/>
  <c r="L408" i="7"/>
  <c r="S408" i="8" s="1"/>
  <c r="I408" i="7"/>
  <c r="P408" i="8" s="1"/>
  <c r="G409" i="7"/>
  <c r="K408" i="7"/>
  <c r="R408" i="8" s="1"/>
  <c r="MQ163" i="6"/>
  <c r="MQ101" i="6"/>
  <c r="MR100" i="6" s="1"/>
  <c r="MX106" i="6"/>
  <c r="MX110" i="6" s="1"/>
  <c r="MX143" i="6"/>
  <c r="MX147" i="6" s="1"/>
  <c r="MX138" i="6"/>
  <c r="MY137" i="6" s="1"/>
  <c r="MY134" i="6"/>
  <c r="MY97" i="6"/>
  <c r="MZ7" i="6"/>
  <c r="MZ8" i="6" s="1"/>
  <c r="MY2" i="6"/>
  <c r="MY50" i="6"/>
  <c r="NC1" i="6"/>
  <c r="MX59" i="6"/>
  <c r="MX63" i="6" s="1"/>
  <c r="MX54" i="6"/>
  <c r="MY53" i="6" s="1"/>
  <c r="MX166" i="6"/>
  <c r="MR63" i="2"/>
  <c r="I400" i="3" s="1"/>
  <c r="I400" i="8" s="1"/>
  <c r="L400" i="3"/>
  <c r="L400" i="8" s="1"/>
  <c r="G410" i="3"/>
  <c r="MT50" i="2"/>
  <c r="MT97" i="2"/>
  <c r="MU7" i="2"/>
  <c r="MU8" i="2" s="1"/>
  <c r="MU2" i="2" s="1"/>
  <c r="MT134" i="2"/>
  <c r="MS143" i="2"/>
  <c r="MS147" i="2" s="1"/>
  <c r="K401" i="3" s="1"/>
  <c r="K401" i="8" s="1"/>
  <c r="MS106" i="2"/>
  <c r="MS110" i="2" s="1"/>
  <c r="J401" i="3" s="1"/>
  <c r="J401" i="8" s="1"/>
  <c r="MS166" i="2"/>
  <c r="MS59" i="2"/>
  <c r="MN163" i="2"/>
  <c r="MN54" i="2"/>
  <c r="MO53" i="2" s="1"/>
  <c r="MS138" i="2"/>
  <c r="MT137" i="2" s="1"/>
  <c r="MN101" i="2"/>
  <c r="MO100" i="2" s="1"/>
  <c r="G410" i="8" l="1"/>
  <c r="G410" i="7"/>
  <c r="I409" i="7"/>
  <c r="P409" i="8" s="1"/>
  <c r="L409" i="7"/>
  <c r="S409" i="8" s="1"/>
  <c r="K409" i="7"/>
  <c r="R409" i="8" s="1"/>
  <c r="J409" i="7"/>
  <c r="Q409" i="8" s="1"/>
  <c r="M409" i="7"/>
  <c r="T409" i="8" s="1"/>
  <c r="M410" i="7"/>
  <c r="T410" i="8" s="1"/>
  <c r="ND1" i="6"/>
  <c r="MZ134" i="6"/>
  <c r="MZ2" i="6"/>
  <c r="MZ50" i="6"/>
  <c r="MZ97" i="6"/>
  <c r="NA7" i="6"/>
  <c r="NA8" i="6" s="1"/>
  <c r="MR101" i="6"/>
  <c r="MS100" i="6" s="1"/>
  <c r="MR163" i="6"/>
  <c r="MY106" i="6"/>
  <c r="MY110" i="6" s="1"/>
  <c r="MY59" i="6"/>
  <c r="MY54" i="6"/>
  <c r="MZ53" i="6" s="1"/>
  <c r="MY63" i="6"/>
  <c r="MY166" i="6"/>
  <c r="MY143" i="6"/>
  <c r="MY147" i="6" s="1"/>
  <c r="MY138" i="6"/>
  <c r="MZ137" i="6" s="1"/>
  <c r="MS63" i="2"/>
  <c r="I401" i="3" s="1"/>
  <c r="I401" i="8" s="1"/>
  <c r="L401" i="3"/>
  <c r="L401" i="8" s="1"/>
  <c r="M400" i="3"/>
  <c r="M400" i="8" s="1"/>
  <c r="G411" i="3"/>
  <c r="MT143" i="2"/>
  <c r="MT147" i="2" s="1"/>
  <c r="K402" i="3" s="1"/>
  <c r="K402" i="8" s="1"/>
  <c r="MT106" i="2"/>
  <c r="MT110" i="2" s="1"/>
  <c r="J402" i="3" s="1"/>
  <c r="J402" i="8" s="1"/>
  <c r="MU50" i="2"/>
  <c r="MU134" i="2"/>
  <c r="MU97" i="2"/>
  <c r="MV7" i="2"/>
  <c r="MV8" i="2" s="1"/>
  <c r="MV2" i="2" s="1"/>
  <c r="MT166" i="2"/>
  <c r="MT59" i="2"/>
  <c r="MO163" i="2"/>
  <c r="MO54" i="2"/>
  <c r="MP53" i="2" s="1"/>
  <c r="MT138" i="2"/>
  <c r="MU137" i="2" s="1"/>
  <c r="MO101" i="2"/>
  <c r="MP100" i="2" s="1"/>
  <c r="G411" i="8" l="1"/>
  <c r="L410" i="7"/>
  <c r="S410" i="8" s="1"/>
  <c r="G411" i="7"/>
  <c r="K410" i="7"/>
  <c r="R410" i="8" s="1"/>
  <c r="J410" i="7"/>
  <c r="Q410" i="8" s="1"/>
  <c r="I410" i="7"/>
  <c r="P410" i="8" s="1"/>
  <c r="M411" i="7"/>
  <c r="T411" i="8" s="1"/>
  <c r="MZ106" i="6"/>
  <c r="MZ110" i="6" s="1"/>
  <c r="NE1" i="6"/>
  <c r="NA134" i="6"/>
  <c r="NA50" i="6"/>
  <c r="NA97" i="6"/>
  <c r="NB7" i="6"/>
  <c r="NB8" i="6" s="1"/>
  <c r="NA2" i="6"/>
  <c r="MZ138" i="6"/>
  <c r="NA137" i="6" s="1"/>
  <c r="MZ143" i="6"/>
  <c r="MZ147" i="6" s="1"/>
  <c r="MZ54" i="6"/>
  <c r="NA53" i="6" s="1"/>
  <c r="MZ59" i="6"/>
  <c r="MZ63" i="6" s="1"/>
  <c r="MZ166" i="6"/>
  <c r="MS163" i="6"/>
  <c r="MS101" i="6"/>
  <c r="MT100" i="6" s="1"/>
  <c r="MT63" i="2"/>
  <c r="I402" i="3" s="1"/>
  <c r="I402" i="8" s="1"/>
  <c r="L402" i="3"/>
  <c r="L402" i="8" s="1"/>
  <c r="G412" i="3"/>
  <c r="M401" i="3"/>
  <c r="M401" i="8" s="1"/>
  <c r="MU143" i="2"/>
  <c r="MU147" i="2" s="1"/>
  <c r="K403" i="3" s="1"/>
  <c r="K403" i="8" s="1"/>
  <c r="MV50" i="2"/>
  <c r="MV134" i="2"/>
  <c r="MW7" i="2"/>
  <c r="MW8" i="2" s="1"/>
  <c r="MW2" i="2" s="1"/>
  <c r="MV97" i="2"/>
  <c r="MU106" i="2"/>
  <c r="MU110" i="2" s="1"/>
  <c r="J403" i="3" s="1"/>
  <c r="J403" i="8" s="1"/>
  <c r="MU166" i="2"/>
  <c r="MU59" i="2"/>
  <c r="MP163" i="2"/>
  <c r="MP54" i="2"/>
  <c r="MQ53" i="2" s="1"/>
  <c r="MU138" i="2"/>
  <c r="MV137" i="2" s="1"/>
  <c r="MP101" i="2"/>
  <c r="MQ100" i="2" s="1"/>
  <c r="G412" i="8" l="1"/>
  <c r="K411" i="7"/>
  <c r="R411" i="8" s="1"/>
  <c r="G412" i="7"/>
  <c r="I411" i="7"/>
  <c r="P411" i="8" s="1"/>
  <c r="L411" i="7"/>
  <c r="S411" i="8" s="1"/>
  <c r="J411" i="7"/>
  <c r="Q411" i="8" s="1"/>
  <c r="M412" i="7"/>
  <c r="T412" i="8" s="1"/>
  <c r="NA54" i="6"/>
  <c r="NB53" i="6" s="1"/>
  <c r="NA59" i="6"/>
  <c r="NA63" i="6" s="1"/>
  <c r="NA166" i="6"/>
  <c r="NA138" i="6"/>
  <c r="NB137" i="6" s="1"/>
  <c r="NA143" i="6"/>
  <c r="NA147" i="6" s="1"/>
  <c r="MT163" i="6"/>
  <c r="MT101" i="6"/>
  <c r="MU100" i="6" s="1"/>
  <c r="NB134" i="6"/>
  <c r="NB50" i="6"/>
  <c r="NB97" i="6"/>
  <c r="NC7" i="6"/>
  <c r="NC8" i="6" s="1"/>
  <c r="NB2" i="6"/>
  <c r="NF1" i="6"/>
  <c r="NA106" i="6"/>
  <c r="NA110" i="6" s="1"/>
  <c r="M402" i="3"/>
  <c r="M402" i="8" s="1"/>
  <c r="MU63" i="2"/>
  <c r="I403" i="3" s="1"/>
  <c r="I403" i="8" s="1"/>
  <c r="L403" i="3"/>
  <c r="L403" i="8" s="1"/>
  <c r="G413" i="3"/>
  <c r="MV143" i="2"/>
  <c r="MV147" i="2" s="1"/>
  <c r="K404" i="3" s="1"/>
  <c r="K404" i="8" s="1"/>
  <c r="MV106" i="2"/>
  <c r="MV110" i="2" s="1"/>
  <c r="J404" i="3" s="1"/>
  <c r="J404" i="8" s="1"/>
  <c r="MV166" i="2"/>
  <c r="MV59" i="2"/>
  <c r="MW134" i="2"/>
  <c r="MW97" i="2"/>
  <c r="MW50" i="2"/>
  <c r="MX7" i="2"/>
  <c r="MX8" i="2" s="1"/>
  <c r="MX2" i="2" s="1"/>
  <c r="MQ163" i="2"/>
  <c r="MQ54" i="2"/>
  <c r="MR53" i="2" s="1"/>
  <c r="MV138" i="2"/>
  <c r="MW137" i="2" s="1"/>
  <c r="MQ101" i="2"/>
  <c r="MR100" i="2" s="1"/>
  <c r="G413" i="8" l="1"/>
  <c r="J412" i="7"/>
  <c r="Q412" i="8" s="1"/>
  <c r="G413" i="7"/>
  <c r="K412" i="7"/>
  <c r="R412" i="8" s="1"/>
  <c r="I412" i="7"/>
  <c r="P412" i="8" s="1"/>
  <c r="L412" i="7"/>
  <c r="S412" i="8" s="1"/>
  <c r="NB59" i="6"/>
  <c r="NB63" i="6" s="1"/>
  <c r="NB54" i="6"/>
  <c r="NC53" i="6" s="1"/>
  <c r="NB166" i="6"/>
  <c r="NB143" i="6"/>
  <c r="NB147" i="6" s="1"/>
  <c r="NB138" i="6"/>
  <c r="NC137" i="6" s="1"/>
  <c r="MU163" i="6"/>
  <c r="MU101" i="6"/>
  <c r="MV100" i="6" s="1"/>
  <c r="NC97" i="6"/>
  <c r="NC50" i="6"/>
  <c r="ND7" i="6"/>
  <c r="ND8" i="6" s="1"/>
  <c r="NC134" i="6"/>
  <c r="NC2" i="6"/>
  <c r="NG1" i="6"/>
  <c r="NB106" i="6"/>
  <c r="NB110" i="6" s="1"/>
  <c r="G414" i="3"/>
  <c r="M403" i="3"/>
  <c r="M403" i="8" s="1"/>
  <c r="MV63" i="2"/>
  <c r="I404" i="3" s="1"/>
  <c r="I404" i="8" s="1"/>
  <c r="L404" i="3"/>
  <c r="L404" i="8" s="1"/>
  <c r="MX50" i="2"/>
  <c r="MX134" i="2"/>
  <c r="MX97" i="2"/>
  <c r="MY7" i="2"/>
  <c r="MY8" i="2" s="1"/>
  <c r="MY2" i="2" s="1"/>
  <c r="MW106" i="2"/>
  <c r="MW110" i="2" s="1"/>
  <c r="J405" i="3" s="1"/>
  <c r="J405" i="8" s="1"/>
  <c r="MW143" i="2"/>
  <c r="MW147" i="2" s="1"/>
  <c r="K405" i="3" s="1"/>
  <c r="K405" i="8" s="1"/>
  <c r="MW166" i="2"/>
  <c r="MW59" i="2"/>
  <c r="MR163" i="2"/>
  <c r="MR54" i="2"/>
  <c r="MS53" i="2" s="1"/>
  <c r="MW138" i="2"/>
  <c r="MX137" i="2" s="1"/>
  <c r="MR101" i="2"/>
  <c r="MS100" i="2" s="1"/>
  <c r="G414" i="8" l="1"/>
  <c r="G414" i="7"/>
  <c r="I413" i="7"/>
  <c r="P413" i="8" s="1"/>
  <c r="L413" i="7"/>
  <c r="S413" i="8" s="1"/>
  <c r="K413" i="7"/>
  <c r="R413" i="8" s="1"/>
  <c r="J413" i="7"/>
  <c r="Q413" i="8" s="1"/>
  <c r="M413" i="7"/>
  <c r="T413" i="8" s="1"/>
  <c r="M414" i="7"/>
  <c r="T414" i="8" s="1"/>
  <c r="NC59" i="6"/>
  <c r="NC63" i="6" s="1"/>
  <c r="NC54" i="6"/>
  <c r="ND53" i="6" s="1"/>
  <c r="NC166" i="6"/>
  <c r="NC106" i="6"/>
  <c r="NC110" i="6" s="1"/>
  <c r="MV101" i="6"/>
  <c r="MW100" i="6" s="1"/>
  <c r="MV163" i="6"/>
  <c r="NC143" i="6"/>
  <c r="NC147" i="6" s="1"/>
  <c r="NC138" i="6"/>
  <c r="ND137" i="6" s="1"/>
  <c r="NH1" i="6"/>
  <c r="ND134" i="6"/>
  <c r="ND97" i="6"/>
  <c r="ND2" i="6"/>
  <c r="NE7" i="6"/>
  <c r="NE8" i="6" s="1"/>
  <c r="ND50" i="6"/>
  <c r="G415" i="3"/>
  <c r="MW63" i="2"/>
  <c r="I405" i="3" s="1"/>
  <c r="I405" i="8" s="1"/>
  <c r="L405" i="3"/>
  <c r="L405" i="8" s="1"/>
  <c r="M404" i="3"/>
  <c r="M404" i="8" s="1"/>
  <c r="MY50" i="2"/>
  <c r="MY134" i="2"/>
  <c r="MZ7" i="2"/>
  <c r="MZ8" i="2" s="1"/>
  <c r="MZ2" i="2" s="1"/>
  <c r="MY97" i="2"/>
  <c r="MX143" i="2"/>
  <c r="MX147" i="2" s="1"/>
  <c r="K406" i="3" s="1"/>
  <c r="K406" i="8" s="1"/>
  <c r="MX106" i="2"/>
  <c r="MX110" i="2" s="1"/>
  <c r="J406" i="3" s="1"/>
  <c r="J406" i="8" s="1"/>
  <c r="MX166" i="2"/>
  <c r="MX59" i="2"/>
  <c r="MS163" i="2"/>
  <c r="MS54" i="2"/>
  <c r="MT53" i="2" s="1"/>
  <c r="MX138" i="2"/>
  <c r="MY137" i="2" s="1"/>
  <c r="MS101" i="2"/>
  <c r="MT100" i="2" s="1"/>
  <c r="G415" i="8" l="1"/>
  <c r="L414" i="7"/>
  <c r="S414" i="8" s="1"/>
  <c r="I414" i="7"/>
  <c r="P414" i="8" s="1"/>
  <c r="G415" i="7"/>
  <c r="M415" i="7" s="1"/>
  <c r="T415" i="8" s="1"/>
  <c r="K414" i="7"/>
  <c r="R414" i="8" s="1"/>
  <c r="J414" i="7"/>
  <c r="Q414" i="8" s="1"/>
  <c r="NI1" i="6"/>
  <c r="ND143" i="6"/>
  <c r="ND147" i="6" s="1"/>
  <c r="ND138" i="6"/>
  <c r="NE137" i="6" s="1"/>
  <c r="NE134" i="6"/>
  <c r="NE97" i="6"/>
  <c r="NE2" i="6"/>
  <c r="NE50" i="6"/>
  <c r="NF7" i="6"/>
  <c r="NF8" i="6" s="1"/>
  <c r="ND59" i="6"/>
  <c r="ND63" i="6" s="1"/>
  <c r="ND54" i="6"/>
  <c r="NE53" i="6" s="1"/>
  <c r="ND166" i="6"/>
  <c r="ND106" i="6"/>
  <c r="ND110" i="6" s="1"/>
  <c r="MW101" i="6"/>
  <c r="MX100" i="6" s="1"/>
  <c r="MW163" i="6"/>
  <c r="M405" i="3"/>
  <c r="M405" i="8" s="1"/>
  <c r="MX63" i="2"/>
  <c r="I406" i="3" s="1"/>
  <c r="I406" i="8" s="1"/>
  <c r="L406" i="3"/>
  <c r="L406" i="8" s="1"/>
  <c r="G416" i="3"/>
  <c r="MY106" i="2"/>
  <c r="MY110" i="2" s="1"/>
  <c r="J407" i="3" s="1"/>
  <c r="J407" i="8" s="1"/>
  <c r="MY143" i="2"/>
  <c r="MY147" i="2" s="1"/>
  <c r="K407" i="3" s="1"/>
  <c r="K407" i="8" s="1"/>
  <c r="MZ50" i="2"/>
  <c r="MZ134" i="2"/>
  <c r="MZ97" i="2"/>
  <c r="NA7" i="2"/>
  <c r="NA8" i="2" s="1"/>
  <c r="NA2" i="2" s="1"/>
  <c r="MY166" i="2"/>
  <c r="MY59" i="2"/>
  <c r="MT163" i="2"/>
  <c r="MT54" i="2"/>
  <c r="MU53" i="2" s="1"/>
  <c r="MY138" i="2"/>
  <c r="MZ137" i="2" s="1"/>
  <c r="MT101" i="2"/>
  <c r="MU100" i="2" s="1"/>
  <c r="G416" i="8" l="1"/>
  <c r="K415" i="7"/>
  <c r="R415" i="8" s="1"/>
  <c r="I415" i="7"/>
  <c r="P415" i="8" s="1"/>
  <c r="J415" i="7"/>
  <c r="Q415" i="8" s="1"/>
  <c r="G416" i="7"/>
  <c r="L415" i="7"/>
  <c r="S415" i="8" s="1"/>
  <c r="MX101" i="6"/>
  <c r="MY100" i="6" s="1"/>
  <c r="MX163" i="6"/>
  <c r="NE106" i="6"/>
  <c r="NE110" i="6" s="1"/>
  <c r="NF134" i="6"/>
  <c r="NF50" i="6"/>
  <c r="NF97" i="6"/>
  <c r="NG7" i="6"/>
  <c r="NG8" i="6" s="1"/>
  <c r="NF2" i="6"/>
  <c r="NE143" i="6"/>
  <c r="NE147" i="6" s="1"/>
  <c r="NE138" i="6"/>
  <c r="NF137" i="6" s="1"/>
  <c r="NJ1" i="6"/>
  <c r="NE59" i="6"/>
  <c r="NE63" i="6" s="1"/>
  <c r="NE54" i="6"/>
  <c r="NF53" i="6" s="1"/>
  <c r="NE166" i="6"/>
  <c r="G417" i="3"/>
  <c r="M406" i="3"/>
  <c r="M406" i="8" s="1"/>
  <c r="MY63" i="2"/>
  <c r="I407" i="3" s="1"/>
  <c r="I407" i="8" s="1"/>
  <c r="L407" i="3"/>
  <c r="L407" i="8" s="1"/>
  <c r="NA50" i="2"/>
  <c r="NA134" i="2"/>
  <c r="NB7" i="2"/>
  <c r="NB8" i="2" s="1"/>
  <c r="NB2" i="2" s="1"/>
  <c r="NA97" i="2"/>
  <c r="MZ143" i="2"/>
  <c r="MZ147" i="2" s="1"/>
  <c r="K408" i="3" s="1"/>
  <c r="K408" i="8" s="1"/>
  <c r="MZ106" i="2"/>
  <c r="MZ110" i="2" s="1"/>
  <c r="J408" i="3" s="1"/>
  <c r="J408" i="8" s="1"/>
  <c r="MZ166" i="2"/>
  <c r="MZ59" i="2"/>
  <c r="MU163" i="2"/>
  <c r="MU54" i="2"/>
  <c r="MV53" i="2" s="1"/>
  <c r="MZ138" i="2"/>
  <c r="NA137" i="2" s="1"/>
  <c r="MU101" i="2"/>
  <c r="MV100" i="2" s="1"/>
  <c r="G417" i="8" l="1"/>
  <c r="J416" i="7"/>
  <c r="Q416" i="8" s="1"/>
  <c r="I416" i="7"/>
  <c r="P416" i="8" s="1"/>
  <c r="L416" i="7"/>
  <c r="S416" i="8" s="1"/>
  <c r="K416" i="7"/>
  <c r="R416" i="8" s="1"/>
  <c r="G417" i="7"/>
  <c r="M417" i="7" s="1"/>
  <c r="T417" i="8" s="1"/>
  <c r="M416" i="7"/>
  <c r="T416" i="8" s="1"/>
  <c r="NF138" i="6"/>
  <c r="NG137" i="6" s="1"/>
  <c r="NF143" i="6"/>
  <c r="NF147" i="6" s="1"/>
  <c r="NG97" i="6"/>
  <c r="NG134" i="6"/>
  <c r="NG50" i="6"/>
  <c r="NH7" i="6"/>
  <c r="NH8" i="6" s="1"/>
  <c r="NG2" i="6"/>
  <c r="NK1" i="6"/>
  <c r="NF59" i="6"/>
  <c r="NF63" i="6" s="1"/>
  <c r="NF54" i="6"/>
  <c r="NG53" i="6" s="1"/>
  <c r="NF166" i="6"/>
  <c r="NF106" i="6"/>
  <c r="NF110" i="6" s="1"/>
  <c r="MY163" i="6"/>
  <c r="MY101" i="6"/>
  <c r="MZ100" i="6" s="1"/>
  <c r="MZ63" i="2"/>
  <c r="I408" i="3" s="1"/>
  <c r="I408" i="8" s="1"/>
  <c r="L408" i="3"/>
  <c r="L408" i="8" s="1"/>
  <c r="G418" i="3"/>
  <c r="M407" i="3"/>
  <c r="M407" i="8" s="1"/>
  <c r="NA143" i="2"/>
  <c r="NA147" i="2" s="1"/>
  <c r="K409" i="3" s="1"/>
  <c r="K409" i="8" s="1"/>
  <c r="NA106" i="2"/>
  <c r="NA110" i="2" s="1"/>
  <c r="J409" i="3" s="1"/>
  <c r="J409" i="8" s="1"/>
  <c r="NB50" i="2"/>
  <c r="NC7" i="2"/>
  <c r="NC8" i="2" s="1"/>
  <c r="NC2" i="2" s="1"/>
  <c r="NB134" i="2"/>
  <c r="NB97" i="2"/>
  <c r="NA166" i="2"/>
  <c r="NA59" i="2"/>
  <c r="MV163" i="2"/>
  <c r="MV54" i="2"/>
  <c r="MW53" i="2" s="1"/>
  <c r="NA138" i="2"/>
  <c r="NB137" i="2" s="1"/>
  <c r="MV101" i="2"/>
  <c r="MW100" i="2" s="1"/>
  <c r="G418" i="8" l="1"/>
  <c r="G418" i="7"/>
  <c r="I417" i="7"/>
  <c r="P417" i="8" s="1"/>
  <c r="J417" i="7"/>
  <c r="Q417" i="8" s="1"/>
  <c r="L417" i="7"/>
  <c r="S417" i="8" s="1"/>
  <c r="K417" i="7"/>
  <c r="R417" i="8" s="1"/>
  <c r="M418" i="7"/>
  <c r="T418" i="8" s="1"/>
  <c r="MZ163" i="6"/>
  <c r="MZ101" i="6"/>
  <c r="NA100" i="6" s="1"/>
  <c r="NG143" i="6"/>
  <c r="NG147" i="6" s="1"/>
  <c r="NG138" i="6"/>
  <c r="NH137" i="6" s="1"/>
  <c r="NH134" i="6"/>
  <c r="NH97" i="6"/>
  <c r="NH50" i="6"/>
  <c r="NH2" i="6"/>
  <c r="NI7" i="6"/>
  <c r="NI8" i="6" s="1"/>
  <c r="NL1" i="6"/>
  <c r="NG59" i="6"/>
  <c r="NG63" i="6" s="1"/>
  <c r="NG54" i="6"/>
  <c r="NH53" i="6" s="1"/>
  <c r="NG166" i="6"/>
  <c r="NG106" i="6"/>
  <c r="NG110" i="6" s="1"/>
  <c r="G419" i="3"/>
  <c r="M408" i="3"/>
  <c r="M408" i="8" s="1"/>
  <c r="NA63" i="2"/>
  <c r="I409" i="3" s="1"/>
  <c r="I409" i="8" s="1"/>
  <c r="L409" i="3"/>
  <c r="L409" i="8" s="1"/>
  <c r="NB106" i="2"/>
  <c r="NB110" i="2" s="1"/>
  <c r="J410" i="3" s="1"/>
  <c r="J410" i="8" s="1"/>
  <c r="NC50" i="2"/>
  <c r="NC134" i="2"/>
  <c r="ND7" i="2"/>
  <c r="ND8" i="2" s="1"/>
  <c r="ND2" i="2" s="1"/>
  <c r="NC97" i="2"/>
  <c r="NB143" i="2"/>
  <c r="NB147" i="2" s="1"/>
  <c r="K410" i="3" s="1"/>
  <c r="K410" i="8" s="1"/>
  <c r="NB166" i="2"/>
  <c r="NB59" i="2"/>
  <c r="MW163" i="2"/>
  <c r="MW54" i="2"/>
  <c r="MX53" i="2" s="1"/>
  <c r="NB138" i="2"/>
  <c r="NC137" i="2" s="1"/>
  <c r="MW101" i="2"/>
  <c r="MX100" i="2" s="1"/>
  <c r="G419" i="8" l="1"/>
  <c r="L418" i="7"/>
  <c r="S418" i="8" s="1"/>
  <c r="J418" i="7"/>
  <c r="Q418" i="8" s="1"/>
  <c r="I418" i="7"/>
  <c r="P418" i="8" s="1"/>
  <c r="K418" i="7"/>
  <c r="R418" i="8" s="1"/>
  <c r="G419" i="7"/>
  <c r="M419" i="7" s="1"/>
  <c r="T419" i="8" s="1"/>
  <c r="NH106" i="6"/>
  <c r="NH110" i="6" s="1"/>
  <c r="NI134" i="6"/>
  <c r="NI97" i="6"/>
  <c r="NI50" i="6"/>
  <c r="NJ7" i="6"/>
  <c r="NJ8" i="6" s="1"/>
  <c r="NI2" i="6"/>
  <c r="NH138" i="6"/>
  <c r="NI137" i="6" s="1"/>
  <c r="NH143" i="6"/>
  <c r="NH147" i="6" s="1"/>
  <c r="NA163" i="6"/>
  <c r="NA101" i="6"/>
  <c r="NB100" i="6" s="1"/>
  <c r="NM1" i="6"/>
  <c r="NH54" i="6"/>
  <c r="NI53" i="6" s="1"/>
  <c r="NH59" i="6"/>
  <c r="NH63" i="6" s="1"/>
  <c r="NH166" i="6"/>
  <c r="NB63" i="2"/>
  <c r="I410" i="3" s="1"/>
  <c r="I410" i="8" s="1"/>
  <c r="L410" i="3"/>
  <c r="L410" i="8" s="1"/>
  <c r="G420" i="3"/>
  <c r="M409" i="3"/>
  <c r="M409" i="8" s="1"/>
  <c r="NC143" i="2"/>
  <c r="NC147" i="2" s="1"/>
  <c r="K411" i="3" s="1"/>
  <c r="K411" i="8" s="1"/>
  <c r="NC59" i="2"/>
  <c r="NC166" i="2"/>
  <c r="NC106" i="2"/>
  <c r="NC110" i="2" s="1"/>
  <c r="J411" i="3" s="1"/>
  <c r="J411" i="8" s="1"/>
  <c r="ND50" i="2"/>
  <c r="ND134" i="2"/>
  <c r="ND97" i="2"/>
  <c r="NE7" i="2"/>
  <c r="NE8" i="2" s="1"/>
  <c r="NE2" i="2" s="1"/>
  <c r="MX163" i="2"/>
  <c r="MX54" i="2"/>
  <c r="MY53" i="2" s="1"/>
  <c r="NC138" i="2"/>
  <c r="ND137" i="2" s="1"/>
  <c r="MX101" i="2"/>
  <c r="MY100" i="2" s="1"/>
  <c r="G420" i="8" l="1"/>
  <c r="K419" i="7"/>
  <c r="R419" i="8" s="1"/>
  <c r="J419" i="7"/>
  <c r="Q419" i="8" s="1"/>
  <c r="L419" i="7"/>
  <c r="S419" i="8" s="1"/>
  <c r="I419" i="7"/>
  <c r="P419" i="8" s="1"/>
  <c r="G420" i="7"/>
  <c r="M420" i="7" s="1"/>
  <c r="T420" i="8" s="1"/>
  <c r="NJ134" i="6"/>
  <c r="NJ50" i="6"/>
  <c r="NJ97" i="6"/>
  <c r="NJ2" i="6"/>
  <c r="NK7" i="6"/>
  <c r="NK8" i="6" s="1"/>
  <c r="NI54" i="6"/>
  <c r="NJ53" i="6" s="1"/>
  <c r="NI59" i="6"/>
  <c r="NI63" i="6" s="1"/>
  <c r="NI166" i="6"/>
  <c r="NI106" i="6"/>
  <c r="NI110" i="6" s="1"/>
  <c r="NN1" i="6"/>
  <c r="NB163" i="6"/>
  <c r="NB101" i="6"/>
  <c r="NC100" i="6" s="1"/>
  <c r="NI143" i="6"/>
  <c r="NI147" i="6" s="1"/>
  <c r="NI138" i="6"/>
  <c r="NJ137" i="6" s="1"/>
  <c r="NC63" i="2"/>
  <c r="I411" i="3" s="1"/>
  <c r="I411" i="8" s="1"/>
  <c r="L411" i="3"/>
  <c r="L411" i="8" s="1"/>
  <c r="G421" i="3"/>
  <c r="M410" i="3"/>
  <c r="M410" i="8" s="1"/>
  <c r="ND143" i="2"/>
  <c r="ND147" i="2" s="1"/>
  <c r="K412" i="3" s="1"/>
  <c r="K412" i="8" s="1"/>
  <c r="NE50" i="2"/>
  <c r="NE134" i="2"/>
  <c r="NF7" i="2"/>
  <c r="NF8" i="2" s="1"/>
  <c r="NF2" i="2" s="1"/>
  <c r="NE97" i="2"/>
  <c r="ND166" i="2"/>
  <c r="ND59" i="2"/>
  <c r="ND106" i="2"/>
  <c r="ND110" i="2" s="1"/>
  <c r="J412" i="3" s="1"/>
  <c r="J412" i="8" s="1"/>
  <c r="MY163" i="2"/>
  <c r="MY54" i="2"/>
  <c r="MZ53" i="2" s="1"/>
  <c r="ND138" i="2"/>
  <c r="NE137" i="2" s="1"/>
  <c r="MY101" i="2"/>
  <c r="MZ100" i="2" s="1"/>
  <c r="K63" i="7" l="1"/>
  <c r="R63" i="8" s="1"/>
  <c r="K64" i="7"/>
  <c r="R64" i="8" s="1"/>
  <c r="J63" i="7"/>
  <c r="Q63" i="8" s="1"/>
  <c r="I63" i="7"/>
  <c r="P63" i="8" s="1"/>
  <c r="K67" i="7"/>
  <c r="R67" i="8" s="1"/>
  <c r="I66" i="7"/>
  <c r="K66" i="7"/>
  <c r="R66" i="8" s="1"/>
  <c r="J65" i="7"/>
  <c r="Q65" i="8" s="1"/>
  <c r="L64" i="7"/>
  <c r="S64" i="8" s="1"/>
  <c r="L66" i="7"/>
  <c r="S66" i="8" s="1"/>
  <c r="I65" i="7"/>
  <c r="K65" i="7"/>
  <c r="R65" i="8" s="1"/>
  <c r="J64" i="7"/>
  <c r="Q64" i="8" s="1"/>
  <c r="I64" i="7"/>
  <c r="J66" i="7"/>
  <c r="Q66" i="8" s="1"/>
  <c r="K69" i="7"/>
  <c r="R69" i="8" s="1"/>
  <c r="J67" i="7"/>
  <c r="Q67" i="8" s="1"/>
  <c r="L63" i="7"/>
  <c r="K68" i="7"/>
  <c r="R68" i="8" s="1"/>
  <c r="I67" i="7"/>
  <c r="L67" i="7"/>
  <c r="S67" i="8" s="1"/>
  <c r="L65" i="7"/>
  <c r="S65" i="8" s="1"/>
  <c r="K70" i="7"/>
  <c r="R70" i="8" s="1"/>
  <c r="J69" i="7"/>
  <c r="Q69" i="8" s="1"/>
  <c r="I69" i="7"/>
  <c r="P69" i="8" s="1"/>
  <c r="J70" i="7"/>
  <c r="Q70" i="8" s="1"/>
  <c r="L68" i="7"/>
  <c r="S68" i="8" s="1"/>
  <c r="J68" i="7"/>
  <c r="Q68" i="8" s="1"/>
  <c r="K71" i="7"/>
  <c r="R71" i="8" s="1"/>
  <c r="I68" i="7"/>
  <c r="K72" i="7"/>
  <c r="R72" i="8" s="1"/>
  <c r="K73" i="7"/>
  <c r="R73" i="8" s="1"/>
  <c r="L69" i="7"/>
  <c r="J72" i="7"/>
  <c r="Q72" i="8" s="1"/>
  <c r="L73" i="7"/>
  <c r="S73" i="8" s="1"/>
  <c r="I70" i="7"/>
  <c r="L72" i="7"/>
  <c r="S72" i="8" s="1"/>
  <c r="I73" i="7"/>
  <c r="L70" i="7"/>
  <c r="S70" i="8" s="1"/>
  <c r="I71" i="7"/>
  <c r="J71" i="7"/>
  <c r="Q71" i="8" s="1"/>
  <c r="I72" i="7"/>
  <c r="L71" i="7"/>
  <c r="S71" i="8" s="1"/>
  <c r="J73" i="7"/>
  <c r="Q73" i="8" s="1"/>
  <c r="K75" i="7"/>
  <c r="R75" i="8" s="1"/>
  <c r="J74" i="7"/>
  <c r="Q74" i="8" s="1"/>
  <c r="K74" i="7"/>
  <c r="R74" i="8" s="1"/>
  <c r="I74" i="7"/>
  <c r="J77" i="7"/>
  <c r="Q77" i="8" s="1"/>
  <c r="J75" i="7"/>
  <c r="Q75" i="8" s="1"/>
  <c r="K76" i="7"/>
  <c r="R76" i="8" s="1"/>
  <c r="K77" i="7"/>
  <c r="R77" i="8" s="1"/>
  <c r="L76" i="7"/>
  <c r="S76" i="8" s="1"/>
  <c r="K78" i="7"/>
  <c r="R78" i="8" s="1"/>
  <c r="I75" i="7"/>
  <c r="J76" i="7"/>
  <c r="Q76" i="8" s="1"/>
  <c r="I76" i="7"/>
  <c r="J78" i="7"/>
  <c r="Q78" i="8" s="1"/>
  <c r="L75" i="7"/>
  <c r="S75" i="8" s="1"/>
  <c r="I77" i="7"/>
  <c r="I78" i="7"/>
  <c r="K81" i="7"/>
  <c r="R81" i="8" s="1"/>
  <c r="K79" i="7"/>
  <c r="R79" i="8" s="1"/>
  <c r="L78" i="7"/>
  <c r="S78" i="8" s="1"/>
  <c r="L74" i="7"/>
  <c r="S74" i="8" s="1"/>
  <c r="K80" i="7"/>
  <c r="R80" i="8" s="1"/>
  <c r="L77" i="7"/>
  <c r="S77" i="8" s="1"/>
  <c r="J79" i="7"/>
  <c r="Q79" i="8" s="1"/>
  <c r="I79" i="7"/>
  <c r="K82" i="7"/>
  <c r="R82" i="8" s="1"/>
  <c r="J81" i="7"/>
  <c r="Q81" i="8" s="1"/>
  <c r="L81" i="7"/>
  <c r="S81" i="8" s="1"/>
  <c r="J80" i="7"/>
  <c r="Q80" i="8" s="1"/>
  <c r="L80" i="7"/>
  <c r="S80" i="8" s="1"/>
  <c r="L79" i="7"/>
  <c r="S79" i="8" s="1"/>
  <c r="I82" i="7"/>
  <c r="I81" i="7"/>
  <c r="J83" i="7"/>
  <c r="Q83" i="8" s="1"/>
  <c r="K83" i="7"/>
  <c r="R83" i="8" s="1"/>
  <c r="I80" i="7"/>
  <c r="L83" i="7"/>
  <c r="S83" i="8" s="1"/>
  <c r="K84" i="7"/>
  <c r="R84" i="8" s="1"/>
  <c r="J82" i="7"/>
  <c r="Q82" i="8" s="1"/>
  <c r="K86" i="7"/>
  <c r="R86" i="8" s="1"/>
  <c r="I83" i="7"/>
  <c r="K85" i="7"/>
  <c r="R85" i="8" s="1"/>
  <c r="L82" i="7"/>
  <c r="S82" i="8" s="1"/>
  <c r="L84" i="7"/>
  <c r="S84" i="8" s="1"/>
  <c r="J84" i="7"/>
  <c r="Q84" i="8" s="1"/>
  <c r="I84" i="7"/>
  <c r="I85" i="7"/>
  <c r="J85" i="7"/>
  <c r="Q85" i="8" s="1"/>
  <c r="J86" i="7"/>
  <c r="Q86" i="8" s="1"/>
  <c r="K87" i="7"/>
  <c r="R87" i="8" s="1"/>
  <c r="I86" i="7"/>
  <c r="L87" i="7"/>
  <c r="S87" i="8" s="1"/>
  <c r="K88" i="7"/>
  <c r="R88" i="8" s="1"/>
  <c r="J87" i="7"/>
  <c r="Q87" i="8" s="1"/>
  <c r="L85" i="7"/>
  <c r="S85" i="8" s="1"/>
  <c r="J91" i="7"/>
  <c r="Q91" i="8" s="1"/>
  <c r="K89" i="7"/>
  <c r="R89" i="8" s="1"/>
  <c r="I87" i="7"/>
  <c r="J90" i="7"/>
  <c r="Q90" i="8" s="1"/>
  <c r="L86" i="7"/>
  <c r="S86" i="8" s="1"/>
  <c r="L88" i="7"/>
  <c r="S88" i="8" s="1"/>
  <c r="I89" i="7"/>
  <c r="J88" i="7"/>
  <c r="Q88" i="8" s="1"/>
  <c r="I88" i="7"/>
  <c r="J89" i="7"/>
  <c r="Q89" i="8" s="1"/>
  <c r="K91" i="7"/>
  <c r="R91" i="8" s="1"/>
  <c r="K90" i="7"/>
  <c r="R90" i="8" s="1"/>
  <c r="I90" i="7"/>
  <c r="I91" i="7"/>
  <c r="L91" i="7"/>
  <c r="S91" i="8" s="1"/>
  <c r="K92" i="7"/>
  <c r="R92" i="8" s="1"/>
  <c r="L89" i="7"/>
  <c r="S89" i="8" s="1"/>
  <c r="L90" i="7"/>
  <c r="S90" i="8" s="1"/>
  <c r="J93" i="7"/>
  <c r="Q93" i="8" s="1"/>
  <c r="J94" i="7"/>
  <c r="Q94" i="8" s="1"/>
  <c r="K93" i="7"/>
  <c r="R93" i="8" s="1"/>
  <c r="K94" i="7"/>
  <c r="R94" i="8" s="1"/>
  <c r="J92" i="7"/>
  <c r="Q92" i="8" s="1"/>
  <c r="I93" i="7"/>
  <c r="K96" i="7"/>
  <c r="R96" i="8" s="1"/>
  <c r="K95" i="7"/>
  <c r="R95" i="8" s="1"/>
  <c r="L92" i="7"/>
  <c r="S92" i="8" s="1"/>
  <c r="I94" i="7"/>
  <c r="K97" i="7"/>
  <c r="R97" i="8" s="1"/>
  <c r="I92" i="7"/>
  <c r="L93" i="7"/>
  <c r="S93" i="8" s="1"/>
  <c r="J96" i="7"/>
  <c r="Q96" i="8" s="1"/>
  <c r="L94" i="7"/>
  <c r="S94" i="8" s="1"/>
  <c r="I95" i="7"/>
  <c r="L95" i="7"/>
  <c r="S95" i="8" s="1"/>
  <c r="J95" i="7"/>
  <c r="Q95" i="8" s="1"/>
  <c r="I96" i="7"/>
  <c r="I97" i="7"/>
  <c r="L97" i="7"/>
  <c r="S97" i="8" s="1"/>
  <c r="J97" i="7"/>
  <c r="Q97" i="8" s="1"/>
  <c r="K98" i="7"/>
  <c r="R98" i="8" s="1"/>
  <c r="L96" i="7"/>
  <c r="S96" i="8" s="1"/>
  <c r="J98" i="7"/>
  <c r="Q98" i="8" s="1"/>
  <c r="I98" i="7"/>
  <c r="L98" i="7"/>
  <c r="S98" i="8" s="1"/>
  <c r="G421" i="8"/>
  <c r="J420" i="7"/>
  <c r="Q420" i="8" s="1"/>
  <c r="K420" i="7"/>
  <c r="R420" i="8" s="1"/>
  <c r="G421" i="7"/>
  <c r="M421" i="7" s="1"/>
  <c r="T421" i="8" s="1"/>
  <c r="L420" i="7"/>
  <c r="S420" i="8" s="1"/>
  <c r="I420" i="7"/>
  <c r="P420" i="8" s="1"/>
  <c r="NJ106" i="6"/>
  <c r="NJ110" i="6" s="1"/>
  <c r="NJ59" i="6"/>
  <c r="NJ63" i="6" s="1"/>
  <c r="NJ54" i="6"/>
  <c r="NK53" i="6" s="1"/>
  <c r="NJ166" i="6"/>
  <c r="NC163" i="6"/>
  <c r="NC101" i="6"/>
  <c r="ND100" i="6" s="1"/>
  <c r="NK134" i="6"/>
  <c r="NK97" i="6"/>
  <c r="NL7" i="6"/>
  <c r="NL8" i="6" s="1"/>
  <c r="NK50" i="6"/>
  <c r="NK2" i="6"/>
  <c r="NJ143" i="6"/>
  <c r="NJ147" i="6" s="1"/>
  <c r="NJ138" i="6"/>
  <c r="NK137" i="6" s="1"/>
  <c r="M411" i="3"/>
  <c r="M411" i="8" s="1"/>
  <c r="ND63" i="2"/>
  <c r="I412" i="3" s="1"/>
  <c r="I412" i="8" s="1"/>
  <c r="L412" i="3"/>
  <c r="L412" i="8" s="1"/>
  <c r="G422" i="3"/>
  <c r="NE166" i="2"/>
  <c r="NE59" i="2"/>
  <c r="NE106" i="2"/>
  <c r="NE110" i="2" s="1"/>
  <c r="J413" i="3" s="1"/>
  <c r="J413" i="8" s="1"/>
  <c r="NE143" i="2"/>
  <c r="NE147" i="2" s="1"/>
  <c r="K413" i="3" s="1"/>
  <c r="K413" i="8" s="1"/>
  <c r="NF50" i="2"/>
  <c r="NF134" i="2"/>
  <c r="NG7" i="2"/>
  <c r="NG8" i="2" s="1"/>
  <c r="NG2" i="2" s="1"/>
  <c r="NF97" i="2"/>
  <c r="MZ163" i="2"/>
  <c r="MZ54" i="2"/>
  <c r="NA53" i="2" s="1"/>
  <c r="NE138" i="2"/>
  <c r="NF137" i="2" s="1"/>
  <c r="MZ101" i="2"/>
  <c r="NA100" i="2" s="1"/>
  <c r="P71" i="8" l="1"/>
  <c r="M71" i="7"/>
  <c r="T71" i="8" s="1"/>
  <c r="P98" i="8"/>
  <c r="M98" i="7"/>
  <c r="T98" i="8" s="1"/>
  <c r="P94" i="8"/>
  <c r="M94" i="7"/>
  <c r="T94" i="8" s="1"/>
  <c r="P86" i="8"/>
  <c r="M86" i="7"/>
  <c r="T86" i="8" s="1"/>
  <c r="P75" i="8"/>
  <c r="M75" i="7"/>
  <c r="T75" i="8" s="1"/>
  <c r="P80" i="8"/>
  <c r="M80" i="7"/>
  <c r="T80" i="8" s="1"/>
  <c r="M87" i="7"/>
  <c r="T87" i="8" s="1"/>
  <c r="P87" i="8"/>
  <c r="P73" i="8"/>
  <c r="M73" i="7"/>
  <c r="T73" i="8" s="1"/>
  <c r="P68" i="8"/>
  <c r="M68" i="7"/>
  <c r="T68" i="8" s="1"/>
  <c r="P64" i="8"/>
  <c r="M64" i="7"/>
  <c r="T64" i="8" s="1"/>
  <c r="M66" i="7"/>
  <c r="T66" i="8" s="1"/>
  <c r="P66" i="8"/>
  <c r="M96" i="7"/>
  <c r="T96" i="8" s="1"/>
  <c r="P96" i="8"/>
  <c r="P74" i="8"/>
  <c r="M74" i="7"/>
  <c r="T74" i="8" s="1"/>
  <c r="M95" i="7"/>
  <c r="T95" i="8" s="1"/>
  <c r="P95" i="8"/>
  <c r="P83" i="8"/>
  <c r="M83" i="7"/>
  <c r="T83" i="8" s="1"/>
  <c r="P81" i="8"/>
  <c r="M81" i="7"/>
  <c r="T81" i="8" s="1"/>
  <c r="P79" i="8"/>
  <c r="M79" i="7"/>
  <c r="T79" i="8" s="1"/>
  <c r="M78" i="7"/>
  <c r="T78" i="8" s="1"/>
  <c r="P78" i="8"/>
  <c r="M88" i="7"/>
  <c r="T88" i="8" s="1"/>
  <c r="P88" i="8"/>
  <c r="P82" i="8"/>
  <c r="M82" i="7"/>
  <c r="T82" i="8" s="1"/>
  <c r="P77" i="8"/>
  <c r="M77" i="7"/>
  <c r="T77" i="8" s="1"/>
  <c r="P70" i="8"/>
  <c r="M70" i="7"/>
  <c r="T70" i="8" s="1"/>
  <c r="P67" i="8"/>
  <c r="M67" i="7"/>
  <c r="T67" i="8" s="1"/>
  <c r="P93" i="8"/>
  <c r="M93" i="7"/>
  <c r="T93" i="8" s="1"/>
  <c r="P85" i="8"/>
  <c r="M85" i="7"/>
  <c r="T85" i="8" s="1"/>
  <c r="P65" i="8"/>
  <c r="M65" i="7"/>
  <c r="T65" i="8" s="1"/>
  <c r="P90" i="8"/>
  <c r="M90" i="7"/>
  <c r="T90" i="8" s="1"/>
  <c r="P89" i="8"/>
  <c r="M89" i="7"/>
  <c r="T89" i="8" s="1"/>
  <c r="P84" i="8"/>
  <c r="M84" i="7"/>
  <c r="T84" i="8" s="1"/>
  <c r="M72" i="7"/>
  <c r="T72" i="8" s="1"/>
  <c r="P72" i="8"/>
  <c r="M63" i="7"/>
  <c r="T63" i="8" s="1"/>
  <c r="S63" i="8"/>
  <c r="M97" i="7"/>
  <c r="T97" i="8" s="1"/>
  <c r="P97" i="8"/>
  <c r="P92" i="8"/>
  <c r="M92" i="7"/>
  <c r="T92" i="8" s="1"/>
  <c r="P91" i="8"/>
  <c r="M91" i="7"/>
  <c r="T91" i="8" s="1"/>
  <c r="M76" i="7"/>
  <c r="T76" i="8" s="1"/>
  <c r="P76" i="8"/>
  <c r="M69" i="7"/>
  <c r="T69" i="8" s="1"/>
  <c r="S69" i="8"/>
  <c r="G422" i="8"/>
  <c r="G422" i="7"/>
  <c r="M422" i="7" s="1"/>
  <c r="T422" i="8" s="1"/>
  <c r="I421" i="7"/>
  <c r="P421" i="8" s="1"/>
  <c r="K421" i="7"/>
  <c r="R421" i="8" s="1"/>
  <c r="L421" i="7"/>
  <c r="S421" i="8" s="1"/>
  <c r="J421" i="7"/>
  <c r="Q421" i="8" s="1"/>
  <c r="NK143" i="6"/>
  <c r="NK147" i="6" s="1"/>
  <c r="NK138" i="6"/>
  <c r="NL137" i="6" s="1"/>
  <c r="ND101" i="6"/>
  <c r="NE100" i="6" s="1"/>
  <c r="ND163" i="6"/>
  <c r="NL134" i="6"/>
  <c r="NL50" i="6"/>
  <c r="NL2" i="6"/>
  <c r="NL97" i="6"/>
  <c r="NM7" i="6"/>
  <c r="NM8" i="6" s="1"/>
  <c r="NK59" i="6"/>
  <c r="NK63" i="6" s="1"/>
  <c r="NK54" i="6"/>
  <c r="NL53" i="6" s="1"/>
  <c r="NK166" i="6"/>
  <c r="NK106" i="6"/>
  <c r="NK110" i="6" s="1"/>
  <c r="M412" i="3"/>
  <c r="M412" i="8" s="1"/>
  <c r="NE63" i="2"/>
  <c r="I413" i="3" s="1"/>
  <c r="I413" i="8" s="1"/>
  <c r="L413" i="3"/>
  <c r="L413" i="8" s="1"/>
  <c r="G423" i="3"/>
  <c r="NF166" i="2"/>
  <c r="NF59" i="2"/>
  <c r="NF106" i="2"/>
  <c r="NF110" i="2" s="1"/>
  <c r="J414" i="3" s="1"/>
  <c r="J414" i="8" s="1"/>
  <c r="NF143" i="2"/>
  <c r="NF147" i="2" s="1"/>
  <c r="K414" i="3" s="1"/>
  <c r="K414" i="8" s="1"/>
  <c r="NG50" i="2"/>
  <c r="NG134" i="2"/>
  <c r="NH7" i="2"/>
  <c r="NH8" i="2" s="1"/>
  <c r="NH2" i="2" s="1"/>
  <c r="NG97" i="2"/>
  <c r="NA163" i="2"/>
  <c r="NA54" i="2"/>
  <c r="NB53" i="2" s="1"/>
  <c r="NF138" i="2"/>
  <c r="NG137" i="2" s="1"/>
  <c r="NA101" i="2"/>
  <c r="NB100" i="2" s="1"/>
  <c r="G423" i="8" l="1"/>
  <c r="L422" i="7"/>
  <c r="S422" i="8" s="1"/>
  <c r="K422" i="7"/>
  <c r="R422" i="8" s="1"/>
  <c r="J422" i="7"/>
  <c r="Q422" i="8" s="1"/>
  <c r="I422" i="7"/>
  <c r="P422" i="8" s="1"/>
  <c r="G423" i="7"/>
  <c r="M423" i="7" s="1"/>
  <c r="T423" i="8" s="1"/>
  <c r="NE101" i="6"/>
  <c r="NF100" i="6" s="1"/>
  <c r="NE163" i="6"/>
  <c r="NL59" i="6"/>
  <c r="NL63" i="6" s="1"/>
  <c r="NL54" i="6"/>
  <c r="NM53" i="6" s="1"/>
  <c r="NL166" i="6"/>
  <c r="NM134" i="6"/>
  <c r="NM97" i="6"/>
  <c r="NM50" i="6"/>
  <c r="NN7" i="6"/>
  <c r="NN8" i="6" s="1"/>
  <c r="NM2" i="6"/>
  <c r="NL138" i="6"/>
  <c r="NM137" i="6" s="1"/>
  <c r="NL143" i="6"/>
  <c r="NL147" i="6" s="1"/>
  <c r="NL106" i="6"/>
  <c r="NL110" i="6" s="1"/>
  <c r="NF63" i="2"/>
  <c r="I414" i="3" s="1"/>
  <c r="I414" i="8" s="1"/>
  <c r="L414" i="3"/>
  <c r="L414" i="8" s="1"/>
  <c r="M423" i="3"/>
  <c r="M423" i="8" s="1"/>
  <c r="K423" i="3"/>
  <c r="K423" i="8" s="1"/>
  <c r="G424" i="3"/>
  <c r="L423" i="3"/>
  <c r="L423" i="8" s="1"/>
  <c r="J423" i="3"/>
  <c r="J423" i="8" s="1"/>
  <c r="I423" i="3"/>
  <c r="I423" i="8" s="1"/>
  <c r="M413" i="3"/>
  <c r="M413" i="8" s="1"/>
  <c r="NG166" i="2"/>
  <c r="NG59" i="2"/>
  <c r="NG106" i="2"/>
  <c r="NG110" i="2" s="1"/>
  <c r="J415" i="3" s="1"/>
  <c r="J415" i="8" s="1"/>
  <c r="NG143" i="2"/>
  <c r="NG147" i="2" s="1"/>
  <c r="K415" i="3" s="1"/>
  <c r="K415" i="8" s="1"/>
  <c r="NH50" i="2"/>
  <c r="NH97" i="2"/>
  <c r="NI7" i="2"/>
  <c r="NI8" i="2" s="1"/>
  <c r="NI2" i="2" s="1"/>
  <c r="NH134" i="2"/>
  <c r="NB163" i="2"/>
  <c r="NB54" i="2"/>
  <c r="NC53" i="2" s="1"/>
  <c r="NG138" i="2"/>
  <c r="NH137" i="2" s="1"/>
  <c r="NB101" i="2"/>
  <c r="NC100" i="2" s="1"/>
  <c r="G424" i="8" l="1"/>
  <c r="K423" i="7"/>
  <c r="R423" i="8" s="1"/>
  <c r="L423" i="7"/>
  <c r="S423" i="8" s="1"/>
  <c r="G424" i="7"/>
  <c r="M424" i="7" s="1"/>
  <c r="T424" i="8" s="1"/>
  <c r="J423" i="7"/>
  <c r="Q423" i="8" s="1"/>
  <c r="I423" i="7"/>
  <c r="P423" i="8" s="1"/>
  <c r="NM59" i="6"/>
  <c r="NM63" i="6" s="1"/>
  <c r="NM54" i="6"/>
  <c r="NN53" i="6" s="1"/>
  <c r="O53" i="6" s="1"/>
  <c r="NM166" i="6"/>
  <c r="NM106" i="6"/>
  <c r="NM110" i="6" s="1"/>
  <c r="NM143" i="6"/>
  <c r="NM147" i="6" s="1"/>
  <c r="NM138" i="6"/>
  <c r="NN137" i="6" s="1"/>
  <c r="O137" i="6" s="1"/>
  <c r="NN97" i="6"/>
  <c r="O97" i="6" s="1"/>
  <c r="NN50" i="6"/>
  <c r="O50" i="6" s="1"/>
  <c r="NN134" i="6"/>
  <c r="O134" i="6" s="1"/>
  <c r="NN2" i="6"/>
  <c r="NF163" i="6"/>
  <c r="NF101" i="6"/>
  <c r="NG100" i="6" s="1"/>
  <c r="I424" i="3"/>
  <c r="I424" i="8" s="1"/>
  <c r="L424" i="3"/>
  <c r="L424" i="8" s="1"/>
  <c r="G425" i="3"/>
  <c r="K424" i="3"/>
  <c r="K424" i="8" s="1"/>
  <c r="M424" i="3"/>
  <c r="M424" i="8" s="1"/>
  <c r="J424" i="3"/>
  <c r="J424" i="8" s="1"/>
  <c r="NG63" i="2"/>
  <c r="I415" i="3" s="1"/>
  <c r="I415" i="8" s="1"/>
  <c r="L415" i="3"/>
  <c r="L415" i="8" s="1"/>
  <c r="M414" i="3"/>
  <c r="M414" i="8" s="1"/>
  <c r="NH143" i="2"/>
  <c r="NH147" i="2" s="1"/>
  <c r="K416" i="3" s="1"/>
  <c r="K416" i="8" s="1"/>
  <c r="NH106" i="2"/>
  <c r="NH110" i="2" s="1"/>
  <c r="J416" i="3" s="1"/>
  <c r="J416" i="8" s="1"/>
  <c r="NH59" i="2"/>
  <c r="NH166" i="2"/>
  <c r="NI50" i="2"/>
  <c r="NI134" i="2"/>
  <c r="NI97" i="2"/>
  <c r="NJ7" i="2"/>
  <c r="NJ8" i="2" s="1"/>
  <c r="NJ2" i="2" s="1"/>
  <c r="NC163" i="2"/>
  <c r="NC54" i="2"/>
  <c r="ND53" i="2" s="1"/>
  <c r="NH138" i="2"/>
  <c r="NI137" i="2" s="1"/>
  <c r="NC101" i="2"/>
  <c r="ND100" i="2" s="1"/>
  <c r="O61" i="6" l="1"/>
  <c r="O55" i="6"/>
  <c r="O151" i="6"/>
  <c r="O160" i="6" s="1"/>
  <c r="G425" i="8"/>
  <c r="J424" i="7"/>
  <c r="Q424" i="8" s="1"/>
  <c r="L424" i="7"/>
  <c r="S424" i="8" s="1"/>
  <c r="G425" i="7"/>
  <c r="M425" i="7" s="1"/>
  <c r="T425" i="8" s="1"/>
  <c r="K424" i="7"/>
  <c r="R424" i="8" s="1"/>
  <c r="I424" i="7"/>
  <c r="P424" i="8" s="1"/>
  <c r="NN59" i="6"/>
  <c r="O59" i="6" s="1"/>
  <c r="NN54" i="6"/>
  <c r="O54" i="6" s="1"/>
  <c r="NN166" i="6"/>
  <c r="T4" i="8" s="1"/>
  <c r="NN106" i="6"/>
  <c r="O106" i="6" s="1"/>
  <c r="O108" i="6" s="1"/>
  <c r="NG101" i="6"/>
  <c r="NH100" i="6" s="1"/>
  <c r="NG163" i="6"/>
  <c r="NN143" i="6"/>
  <c r="O143" i="6" s="1"/>
  <c r="NN138" i="6"/>
  <c r="O138" i="6" s="1"/>
  <c r="O139" i="6" s="1"/>
  <c r="M415" i="3"/>
  <c r="M415" i="8" s="1"/>
  <c r="L425" i="3"/>
  <c r="L425" i="8" s="1"/>
  <c r="I425" i="3"/>
  <c r="I425" i="8" s="1"/>
  <c r="J425" i="3"/>
  <c r="J425" i="8" s="1"/>
  <c r="K425" i="3"/>
  <c r="K425" i="8" s="1"/>
  <c r="G426" i="3"/>
  <c r="M425" i="3"/>
  <c r="M425" i="8" s="1"/>
  <c r="NH63" i="2"/>
  <c r="I416" i="3" s="1"/>
  <c r="I416" i="8" s="1"/>
  <c r="L416" i="3"/>
  <c r="L416" i="8" s="1"/>
  <c r="NI143" i="2"/>
  <c r="NI147" i="2" s="1"/>
  <c r="K417" i="3" s="1"/>
  <c r="K417" i="8" s="1"/>
  <c r="NJ50" i="2"/>
  <c r="NJ97" i="2"/>
  <c r="NJ134" i="2"/>
  <c r="NK7" i="2"/>
  <c r="NK8" i="2" s="1"/>
  <c r="NK2" i="2" s="1"/>
  <c r="NI59" i="2"/>
  <c r="NI166" i="2"/>
  <c r="NI106" i="2"/>
  <c r="NI110" i="2" s="1"/>
  <c r="J417" i="3" s="1"/>
  <c r="J417" i="8" s="1"/>
  <c r="ND163" i="2"/>
  <c r="ND54" i="2"/>
  <c r="NE53" i="2" s="1"/>
  <c r="NI138" i="2"/>
  <c r="NJ137" i="2" s="1"/>
  <c r="ND101" i="2"/>
  <c r="NE100" i="2" s="1"/>
  <c r="O145" i="6" l="1"/>
  <c r="G426" i="8"/>
  <c r="G426" i="7"/>
  <c r="M426" i="7" s="1"/>
  <c r="T426" i="8" s="1"/>
  <c r="I425" i="7"/>
  <c r="P425" i="8" s="1"/>
  <c r="L425" i="7"/>
  <c r="S425" i="8" s="1"/>
  <c r="J425" i="7"/>
  <c r="Q425" i="8" s="1"/>
  <c r="K425" i="7"/>
  <c r="R425" i="8" s="1"/>
  <c r="NN63" i="6"/>
  <c r="O63" i="6" s="1"/>
  <c r="O65" i="6" s="1"/>
  <c r="NN147" i="6"/>
  <c r="O147" i="6" s="1"/>
  <c r="O149" i="6" s="1"/>
  <c r="M38" i="7"/>
  <c r="T38" i="8" s="1"/>
  <c r="M36" i="7"/>
  <c r="T36" i="8" s="1"/>
  <c r="NH163" i="6"/>
  <c r="NH101" i="6"/>
  <c r="NI100" i="6" s="1"/>
  <c r="NN110" i="6"/>
  <c r="O110" i="6" s="1"/>
  <c r="O112" i="6" s="1"/>
  <c r="NI63" i="2"/>
  <c r="I417" i="3" s="1"/>
  <c r="I417" i="8" s="1"/>
  <c r="L417" i="3"/>
  <c r="L417" i="8" s="1"/>
  <c r="J426" i="3"/>
  <c r="J426" i="8" s="1"/>
  <c r="G427" i="3"/>
  <c r="L426" i="3"/>
  <c r="L426" i="8" s="1"/>
  <c r="M426" i="3"/>
  <c r="M426" i="8" s="1"/>
  <c r="K426" i="3"/>
  <c r="K426" i="8" s="1"/>
  <c r="I426" i="3"/>
  <c r="I426" i="8" s="1"/>
  <c r="M416" i="3"/>
  <c r="M416" i="8" s="1"/>
  <c r="NJ59" i="2"/>
  <c r="NJ166" i="2"/>
  <c r="NK50" i="2"/>
  <c r="NK97" i="2"/>
  <c r="NL7" i="2"/>
  <c r="NL8" i="2" s="1"/>
  <c r="NL2" i="2" s="1"/>
  <c r="NK134" i="2"/>
  <c r="NJ106" i="2"/>
  <c r="NJ110" i="2" s="1"/>
  <c r="J418" i="3" s="1"/>
  <c r="J418" i="8" s="1"/>
  <c r="NJ143" i="2"/>
  <c r="NJ147" i="2" s="1"/>
  <c r="K418" i="3" s="1"/>
  <c r="K418" i="8" s="1"/>
  <c r="NE163" i="2"/>
  <c r="NE54" i="2"/>
  <c r="NF53" i="2" s="1"/>
  <c r="NJ138" i="2"/>
  <c r="NK137" i="2" s="1"/>
  <c r="NE101" i="2"/>
  <c r="NF100" i="2" s="1"/>
  <c r="G427" i="8" l="1"/>
  <c r="L426" i="7"/>
  <c r="S426" i="8" s="1"/>
  <c r="G427" i="7"/>
  <c r="K426" i="7"/>
  <c r="R426" i="8" s="1"/>
  <c r="J426" i="7"/>
  <c r="Q426" i="8" s="1"/>
  <c r="I426" i="7"/>
  <c r="P426" i="8" s="1"/>
  <c r="M427" i="7"/>
  <c r="T427" i="8" s="1"/>
  <c r="M40" i="7"/>
  <c r="T40" i="8" s="1"/>
  <c r="NI163" i="6"/>
  <c r="NI101" i="6"/>
  <c r="NJ100" i="6" s="1"/>
  <c r="M417" i="3"/>
  <c r="M417" i="8" s="1"/>
  <c r="NJ63" i="2"/>
  <c r="I418" i="3" s="1"/>
  <c r="I418" i="8" s="1"/>
  <c r="L418" i="3"/>
  <c r="L418" i="8" s="1"/>
  <c r="K427" i="3"/>
  <c r="K427" i="8" s="1"/>
  <c r="L427" i="3"/>
  <c r="L427" i="8" s="1"/>
  <c r="G428" i="3"/>
  <c r="I427" i="3"/>
  <c r="I427" i="8" s="1"/>
  <c r="J427" i="3"/>
  <c r="J427" i="8" s="1"/>
  <c r="M427" i="3"/>
  <c r="M427" i="8" s="1"/>
  <c r="NK106" i="2"/>
  <c r="NK110" i="2" s="1"/>
  <c r="J419" i="3" s="1"/>
  <c r="J419" i="8" s="1"/>
  <c r="NK166" i="2"/>
  <c r="NK59" i="2"/>
  <c r="NK143" i="2"/>
  <c r="NK147" i="2" s="1"/>
  <c r="K419" i="3" s="1"/>
  <c r="K419" i="8" s="1"/>
  <c r="NL50" i="2"/>
  <c r="NL134" i="2"/>
  <c r="NL143" i="2" s="1"/>
  <c r="NL147" i="2" s="1"/>
  <c r="K420" i="3" s="1"/>
  <c r="K420" i="8" s="1"/>
  <c r="NM7" i="2"/>
  <c r="NM8" i="2" s="1"/>
  <c r="NM2" i="2" s="1"/>
  <c r="NL97" i="2"/>
  <c r="NF163" i="2"/>
  <c r="NF54" i="2"/>
  <c r="NG53" i="2" s="1"/>
  <c r="NK138" i="2"/>
  <c r="NL137" i="2" s="1"/>
  <c r="NF101" i="2"/>
  <c r="NG100" i="2" s="1"/>
  <c r="G428" i="8" l="1"/>
  <c r="K427" i="7"/>
  <c r="R427" i="8" s="1"/>
  <c r="G428" i="7"/>
  <c r="L427" i="7"/>
  <c r="S427" i="8" s="1"/>
  <c r="J427" i="7"/>
  <c r="Q427" i="8" s="1"/>
  <c r="I427" i="7"/>
  <c r="P427" i="8" s="1"/>
  <c r="NJ163" i="6"/>
  <c r="NJ101" i="6"/>
  <c r="NK100" i="6" s="1"/>
  <c r="M418" i="3"/>
  <c r="M418" i="8" s="1"/>
  <c r="M428" i="3"/>
  <c r="M428" i="8" s="1"/>
  <c r="I428" i="3"/>
  <c r="I428" i="8" s="1"/>
  <c r="J428" i="3"/>
  <c r="J428" i="8" s="1"/>
  <c r="K428" i="3"/>
  <c r="K428" i="8" s="1"/>
  <c r="L428" i="3"/>
  <c r="L428" i="8" s="1"/>
  <c r="G429" i="3"/>
  <c r="NK63" i="2"/>
  <c r="I419" i="3" s="1"/>
  <c r="I419" i="8" s="1"/>
  <c r="L419" i="3"/>
  <c r="L419" i="8" s="1"/>
  <c r="NL59" i="2"/>
  <c r="NL166" i="2"/>
  <c r="NL106" i="2"/>
  <c r="NL110" i="2" s="1"/>
  <c r="J420" i="3" s="1"/>
  <c r="J420" i="8" s="1"/>
  <c r="NM50" i="2"/>
  <c r="NM97" i="2"/>
  <c r="NN7" i="2"/>
  <c r="NN8" i="2" s="1"/>
  <c r="NN2" i="2" s="1"/>
  <c r="NM134" i="2"/>
  <c r="NM143" i="2" s="1"/>
  <c r="NM147" i="2" s="1"/>
  <c r="K421" i="3" s="1"/>
  <c r="K421" i="8" s="1"/>
  <c r="NG163" i="2"/>
  <c r="NG54" i="2"/>
  <c r="NH53" i="2" s="1"/>
  <c r="NL138" i="2"/>
  <c r="NM137" i="2" s="1"/>
  <c r="NG101" i="2"/>
  <c r="NH100" i="2" s="1"/>
  <c r="G429" i="8" l="1"/>
  <c r="J428" i="7"/>
  <c r="Q428" i="8" s="1"/>
  <c r="G429" i="7"/>
  <c r="I428" i="7"/>
  <c r="P428" i="8" s="1"/>
  <c r="L428" i="7"/>
  <c r="S428" i="8" s="1"/>
  <c r="K428" i="7"/>
  <c r="R428" i="8" s="1"/>
  <c r="M428" i="7"/>
  <c r="T428" i="8" s="1"/>
  <c r="M429" i="7"/>
  <c r="T429" i="8" s="1"/>
  <c r="NK101" i="6"/>
  <c r="NL100" i="6" s="1"/>
  <c r="NK163" i="6"/>
  <c r="I429" i="3"/>
  <c r="I429" i="8" s="1"/>
  <c r="M429" i="3"/>
  <c r="M429" i="8" s="1"/>
  <c r="G430" i="3"/>
  <c r="K429" i="3"/>
  <c r="K429" i="8" s="1"/>
  <c r="J429" i="3"/>
  <c r="J429" i="8" s="1"/>
  <c r="L429" i="3"/>
  <c r="L429" i="8" s="1"/>
  <c r="NL63" i="2"/>
  <c r="I420" i="3" s="1"/>
  <c r="I420" i="8" s="1"/>
  <c r="L420" i="3"/>
  <c r="L420" i="8" s="1"/>
  <c r="M419" i="3"/>
  <c r="M419" i="8" s="1"/>
  <c r="NM106" i="2"/>
  <c r="NM110" i="2" s="1"/>
  <c r="J421" i="3" s="1"/>
  <c r="J421" i="8" s="1"/>
  <c r="NM166" i="2"/>
  <c r="NM59" i="2"/>
  <c r="L421" i="3" s="1"/>
  <c r="L421" i="8" s="1"/>
  <c r="NN97" i="2"/>
  <c r="O97" i="2" s="1"/>
  <c r="NN50" i="2"/>
  <c r="O50" i="2" s="1"/>
  <c r="NN134" i="2"/>
  <c r="NH163" i="2"/>
  <c r="NH54" i="2"/>
  <c r="NI53" i="2" s="1"/>
  <c r="NM138" i="2"/>
  <c r="NN137" i="2" s="1"/>
  <c r="NH101" i="2"/>
  <c r="NI100" i="2" s="1"/>
  <c r="G430" i="8" l="1"/>
  <c r="G430" i="7"/>
  <c r="I429" i="7"/>
  <c r="P429" i="8" s="1"/>
  <c r="K429" i="7"/>
  <c r="R429" i="8" s="1"/>
  <c r="J429" i="7"/>
  <c r="Q429" i="8" s="1"/>
  <c r="L429" i="7"/>
  <c r="S429" i="8" s="1"/>
  <c r="M430" i="7"/>
  <c r="T430" i="8" s="1"/>
  <c r="NL163" i="6"/>
  <c r="NL101" i="6"/>
  <c r="NM100" i="6" s="1"/>
  <c r="M420" i="3"/>
  <c r="M420" i="8" s="1"/>
  <c r="K430" i="3"/>
  <c r="K430" i="8" s="1"/>
  <c r="L430" i="3"/>
  <c r="L430" i="8" s="1"/>
  <c r="M430" i="3"/>
  <c r="M430" i="8" s="1"/>
  <c r="G431" i="3"/>
  <c r="J430" i="3"/>
  <c r="J430" i="8" s="1"/>
  <c r="I430" i="3"/>
  <c r="I430" i="8" s="1"/>
  <c r="NM63" i="2"/>
  <c r="I421" i="3" s="1"/>
  <c r="NN143" i="2"/>
  <c r="O143" i="2" s="1"/>
  <c r="O134" i="2"/>
  <c r="NN59" i="2"/>
  <c r="NN166" i="2"/>
  <c r="NN106" i="2"/>
  <c r="O106" i="2" s="1"/>
  <c r="NI163" i="2"/>
  <c r="NI54" i="2"/>
  <c r="NJ53" i="2" s="1"/>
  <c r="O137" i="2"/>
  <c r="NI101" i="2"/>
  <c r="NJ100" i="2" s="1"/>
  <c r="M4" i="8" l="1"/>
  <c r="M421" i="3"/>
  <c r="M421" i="8" s="1"/>
  <c r="I421" i="8"/>
  <c r="G431" i="8"/>
  <c r="L430" i="7"/>
  <c r="S430" i="8" s="1"/>
  <c r="I430" i="7"/>
  <c r="P430" i="8" s="1"/>
  <c r="G431" i="7"/>
  <c r="M431" i="7" s="1"/>
  <c r="T431" i="8" s="1"/>
  <c r="K430" i="7"/>
  <c r="R430" i="8" s="1"/>
  <c r="J430" i="7"/>
  <c r="Q430" i="8" s="1"/>
  <c r="NM163" i="6"/>
  <c r="NM101" i="6"/>
  <c r="NN100" i="6" s="1"/>
  <c r="O100" i="6" s="1"/>
  <c r="O59" i="2"/>
  <c r="O61" i="2" s="1"/>
  <c r="L422" i="3"/>
  <c r="L422" i="8" s="1"/>
  <c r="M431" i="3"/>
  <c r="M431" i="8" s="1"/>
  <c r="G432" i="3"/>
  <c r="L431" i="3"/>
  <c r="L431" i="8" s="1"/>
  <c r="J431" i="3"/>
  <c r="J431" i="8" s="1"/>
  <c r="K431" i="3"/>
  <c r="K431" i="8" s="1"/>
  <c r="I431" i="3"/>
  <c r="I431" i="8" s="1"/>
  <c r="O145" i="2"/>
  <c r="NN63" i="2"/>
  <c r="O108" i="2"/>
  <c r="NN110" i="2"/>
  <c r="O151" i="2"/>
  <c r="O67" i="2"/>
  <c r="M38" i="3" s="1"/>
  <c r="M38" i="8" s="1"/>
  <c r="NN147" i="2"/>
  <c r="NJ163" i="2"/>
  <c r="NJ54" i="2"/>
  <c r="NK53" i="2" s="1"/>
  <c r="NN138" i="2"/>
  <c r="O138" i="2" s="1"/>
  <c r="O139" i="2" s="1"/>
  <c r="NJ101" i="2"/>
  <c r="NK100" i="2" s="1"/>
  <c r="O160" i="2" l="1"/>
  <c r="O154" i="2"/>
  <c r="M40" i="3" s="1"/>
  <c r="M40" i="8" s="1"/>
  <c r="M36" i="3"/>
  <c r="M36" i="8" s="1"/>
  <c r="G432" i="8"/>
  <c r="K431" i="7"/>
  <c r="R431" i="8" s="1"/>
  <c r="I431" i="7"/>
  <c r="P431" i="8" s="1"/>
  <c r="G432" i="7"/>
  <c r="M432" i="7" s="1"/>
  <c r="T432" i="8" s="1"/>
  <c r="L431" i="7"/>
  <c r="S431" i="8" s="1"/>
  <c r="J431" i="7"/>
  <c r="Q431" i="8" s="1"/>
  <c r="NN163" i="6"/>
  <c r="NN101" i="6"/>
  <c r="O101" i="6" s="1"/>
  <c r="O102" i="6" s="1"/>
  <c r="O147" i="2"/>
  <c r="O149" i="2" s="1"/>
  <c r="K422" i="3"/>
  <c r="K422" i="8" s="1"/>
  <c r="O110" i="2"/>
  <c r="O112" i="2" s="1"/>
  <c r="J422" i="3"/>
  <c r="J422" i="8" s="1"/>
  <c r="G433" i="3"/>
  <c r="L432" i="3"/>
  <c r="L432" i="8" s="1"/>
  <c r="I432" i="3"/>
  <c r="I432" i="8" s="1"/>
  <c r="M432" i="3"/>
  <c r="M432" i="8" s="1"/>
  <c r="K432" i="3"/>
  <c r="K432" i="8" s="1"/>
  <c r="J432" i="3"/>
  <c r="J432" i="8" s="1"/>
  <c r="O63" i="2"/>
  <c r="O65" i="2" s="1"/>
  <c r="I422" i="3"/>
  <c r="NK163" i="2"/>
  <c r="NK54" i="2"/>
  <c r="NL53" i="2" s="1"/>
  <c r="NK101" i="2"/>
  <c r="NL100" i="2" s="1"/>
  <c r="M422" i="3" l="1"/>
  <c r="M422" i="8" s="1"/>
  <c r="I422" i="8"/>
  <c r="G433" i="8"/>
  <c r="J432" i="7"/>
  <c r="Q432" i="8" s="1"/>
  <c r="I432" i="7"/>
  <c r="P432" i="8" s="1"/>
  <c r="K432" i="7"/>
  <c r="R432" i="8" s="1"/>
  <c r="G433" i="7"/>
  <c r="L432" i="7"/>
  <c r="S432" i="8" s="1"/>
  <c r="K433" i="3"/>
  <c r="K433" i="8" s="1"/>
  <c r="G434" i="3"/>
  <c r="M433" i="3"/>
  <c r="M433" i="8" s="1"/>
  <c r="J433" i="3"/>
  <c r="J433" i="8" s="1"/>
  <c r="I433" i="3"/>
  <c r="I433" i="8" s="1"/>
  <c r="L433" i="3"/>
  <c r="L433" i="8" s="1"/>
  <c r="NL163" i="2"/>
  <c r="NL54" i="2"/>
  <c r="NM53" i="2" s="1"/>
  <c r="NL101" i="2"/>
  <c r="NM100" i="2" s="1"/>
  <c r="G434" i="8" l="1"/>
  <c r="J433" i="7"/>
  <c r="Q433" i="8" s="1"/>
  <c r="I433" i="7"/>
  <c r="P433" i="8" s="1"/>
  <c r="K433" i="7"/>
  <c r="R433" i="8" s="1"/>
  <c r="G434" i="7"/>
  <c r="L433" i="7"/>
  <c r="S433" i="8" s="1"/>
  <c r="M433" i="7"/>
  <c r="T433" i="8" s="1"/>
  <c r="K434" i="3"/>
  <c r="K434" i="8" s="1"/>
  <c r="L434" i="3"/>
  <c r="L434" i="8" s="1"/>
  <c r="J434" i="3"/>
  <c r="J434" i="8" s="1"/>
  <c r="G435" i="3"/>
  <c r="M434" i="3"/>
  <c r="M434" i="8" s="1"/>
  <c r="I434" i="3"/>
  <c r="I434" i="8" s="1"/>
  <c r="NM163" i="2"/>
  <c r="NM54" i="2"/>
  <c r="NN53" i="2" s="1"/>
  <c r="NM101" i="2"/>
  <c r="NN100" i="2" s="1"/>
  <c r="G435" i="8" l="1"/>
  <c r="G435" i="7"/>
  <c r="I434" i="7"/>
  <c r="P434" i="8" s="1"/>
  <c r="J434" i="7"/>
  <c r="Q434" i="8" s="1"/>
  <c r="L434" i="7"/>
  <c r="S434" i="8" s="1"/>
  <c r="K434" i="7"/>
  <c r="R434" i="8" s="1"/>
  <c r="M434" i="7"/>
  <c r="T434" i="8" s="1"/>
  <c r="M435" i="7"/>
  <c r="T435" i="8" s="1"/>
  <c r="J435" i="3"/>
  <c r="J435" i="8" s="1"/>
  <c r="G436" i="3"/>
  <c r="I435" i="3"/>
  <c r="I435" i="8" s="1"/>
  <c r="M435" i="3"/>
  <c r="M435" i="8" s="1"/>
  <c r="K435" i="3"/>
  <c r="K435" i="8" s="1"/>
  <c r="L435" i="3"/>
  <c r="L435" i="8" s="1"/>
  <c r="O53" i="2"/>
  <c r="NN163" i="2"/>
  <c r="NN54" i="2"/>
  <c r="O54" i="2" s="1"/>
  <c r="O100" i="2"/>
  <c r="G436" i="8" l="1"/>
  <c r="L435" i="7"/>
  <c r="S435" i="8" s="1"/>
  <c r="J435" i="7"/>
  <c r="Q435" i="8" s="1"/>
  <c r="G436" i="7"/>
  <c r="K435" i="7"/>
  <c r="R435" i="8" s="1"/>
  <c r="I435" i="7"/>
  <c r="P435" i="8" s="1"/>
  <c r="L436" i="3"/>
  <c r="L436" i="8" s="1"/>
  <c r="K436" i="3"/>
  <c r="K436" i="8" s="1"/>
  <c r="M436" i="3"/>
  <c r="M436" i="8" s="1"/>
  <c r="G437" i="3"/>
  <c r="I436" i="3"/>
  <c r="I436" i="8" s="1"/>
  <c r="J436" i="3"/>
  <c r="J436" i="8" s="1"/>
  <c r="O55" i="2"/>
  <c r="E7" i="2" s="1"/>
  <c r="NN101" i="2"/>
  <c r="O101" i="2" s="1"/>
  <c r="O102" i="2" s="1"/>
  <c r="G437" i="8" l="1"/>
  <c r="K436" i="7"/>
  <c r="R436" i="8" s="1"/>
  <c r="J436" i="7"/>
  <c r="Q436" i="8" s="1"/>
  <c r="I436" i="7"/>
  <c r="P436" i="8" s="1"/>
  <c r="G437" i="7"/>
  <c r="L436" i="7"/>
  <c r="S436" i="8" s="1"/>
  <c r="M436" i="7"/>
  <c r="T436" i="8" s="1"/>
  <c r="G438" i="3"/>
  <c r="M437" i="3"/>
  <c r="M437" i="8" s="1"/>
  <c r="J437" i="3"/>
  <c r="J437" i="8" s="1"/>
  <c r="I437" i="3"/>
  <c r="I437" i="8" s="1"/>
  <c r="K437" i="3"/>
  <c r="K437" i="8" s="1"/>
  <c r="L437" i="3"/>
  <c r="L437" i="8" s="1"/>
  <c r="G438" i="8" l="1"/>
  <c r="J437" i="7"/>
  <c r="Q437" i="8" s="1"/>
  <c r="K437" i="7"/>
  <c r="R437" i="8" s="1"/>
  <c r="L437" i="7"/>
  <c r="S437" i="8" s="1"/>
  <c r="G438" i="7"/>
  <c r="I437" i="7"/>
  <c r="P437" i="8" s="1"/>
  <c r="M437" i="7"/>
  <c r="T437" i="8" s="1"/>
  <c r="K438" i="3"/>
  <c r="K438" i="8" s="1"/>
  <c r="M438" i="3"/>
  <c r="M438" i="8" s="1"/>
  <c r="J438" i="3"/>
  <c r="J438" i="8" s="1"/>
  <c r="I438" i="3"/>
  <c r="I438" i="8" s="1"/>
  <c r="G439" i="3"/>
  <c r="L438" i="3"/>
  <c r="L438" i="8" s="1"/>
  <c r="G439" i="8" l="1"/>
  <c r="G439" i="7"/>
  <c r="I438" i="7"/>
  <c r="P438" i="8" s="1"/>
  <c r="K438" i="7"/>
  <c r="R438" i="8" s="1"/>
  <c r="L438" i="7"/>
  <c r="S438" i="8" s="1"/>
  <c r="J438" i="7"/>
  <c r="Q438" i="8" s="1"/>
  <c r="M438" i="7"/>
  <c r="T438" i="8" s="1"/>
  <c r="M439" i="7"/>
  <c r="T439" i="8" s="1"/>
  <c r="J439" i="3"/>
  <c r="J439" i="8" s="1"/>
  <c r="M439" i="3"/>
  <c r="M439" i="8" s="1"/>
  <c r="K439" i="3"/>
  <c r="K439" i="8" s="1"/>
  <c r="L439" i="3"/>
  <c r="L439" i="8" s="1"/>
  <c r="G440" i="3"/>
  <c r="I439" i="3"/>
  <c r="I439" i="8" s="1"/>
  <c r="G440" i="8" l="1"/>
  <c r="L439" i="7"/>
  <c r="S439" i="8" s="1"/>
  <c r="K439" i="7"/>
  <c r="R439" i="8" s="1"/>
  <c r="I439" i="7"/>
  <c r="P439" i="8" s="1"/>
  <c r="G440" i="7"/>
  <c r="M440" i="7" s="1"/>
  <c r="T440" i="8" s="1"/>
  <c r="J439" i="7"/>
  <c r="Q439" i="8" s="1"/>
  <c r="L440" i="3"/>
  <c r="L440" i="8" s="1"/>
  <c r="G441" i="3"/>
  <c r="M440" i="3"/>
  <c r="M440" i="8" s="1"/>
  <c r="K440" i="3"/>
  <c r="K440" i="8" s="1"/>
  <c r="I440" i="3"/>
  <c r="I440" i="8" s="1"/>
  <c r="J440" i="3"/>
  <c r="J440" i="8" s="1"/>
  <c r="G441" i="8" l="1"/>
  <c r="K440" i="7"/>
  <c r="R440" i="8" s="1"/>
  <c r="L440" i="7"/>
  <c r="S440" i="8" s="1"/>
  <c r="J440" i="7"/>
  <c r="Q440" i="8" s="1"/>
  <c r="G441" i="7"/>
  <c r="M441" i="7" s="1"/>
  <c r="T441" i="8" s="1"/>
  <c r="I440" i="7"/>
  <c r="P440" i="8" s="1"/>
  <c r="J441" i="3"/>
  <c r="J441" i="8" s="1"/>
  <c r="K441" i="3"/>
  <c r="K441" i="8" s="1"/>
  <c r="M441" i="3"/>
  <c r="M441" i="8" s="1"/>
  <c r="G442" i="3"/>
  <c r="L441" i="3"/>
  <c r="L441" i="8" s="1"/>
  <c r="I441" i="3"/>
  <c r="I441" i="8" s="1"/>
  <c r="G442" i="8" l="1"/>
  <c r="J441" i="7"/>
  <c r="Q441" i="8" s="1"/>
  <c r="L441" i="7"/>
  <c r="S441" i="8" s="1"/>
  <c r="G442" i="7"/>
  <c r="M442" i="7" s="1"/>
  <c r="T442" i="8" s="1"/>
  <c r="K441" i="7"/>
  <c r="R441" i="8" s="1"/>
  <c r="I441" i="7"/>
  <c r="P441" i="8" s="1"/>
  <c r="M442" i="3"/>
  <c r="M442" i="8" s="1"/>
  <c r="J442" i="3"/>
  <c r="J442" i="8" s="1"/>
  <c r="I442" i="3"/>
  <c r="I442" i="8" s="1"/>
  <c r="G443" i="3"/>
  <c r="L442" i="3"/>
  <c r="L442" i="8" s="1"/>
  <c r="K442" i="3"/>
  <c r="K442" i="8" s="1"/>
  <c r="G443" i="8" l="1"/>
  <c r="G443" i="7"/>
  <c r="I442" i="7"/>
  <c r="P442" i="8" s="1"/>
  <c r="L442" i="7"/>
  <c r="S442" i="8" s="1"/>
  <c r="K442" i="7"/>
  <c r="R442" i="8" s="1"/>
  <c r="J442" i="7"/>
  <c r="Q442" i="8" s="1"/>
  <c r="M443" i="7"/>
  <c r="T443" i="8" s="1"/>
  <c r="M443" i="3"/>
  <c r="M443" i="8" s="1"/>
  <c r="G444" i="3"/>
  <c r="I443" i="3"/>
  <c r="I443" i="8" s="1"/>
  <c r="J443" i="3"/>
  <c r="J443" i="8" s="1"/>
  <c r="K443" i="3"/>
  <c r="K443" i="8" s="1"/>
  <c r="L443" i="3"/>
  <c r="L443" i="8" s="1"/>
  <c r="G444" i="8" l="1"/>
  <c r="L443" i="7"/>
  <c r="S443" i="8" s="1"/>
  <c r="G444" i="7"/>
  <c r="M444" i="7" s="1"/>
  <c r="T444" i="8" s="1"/>
  <c r="J443" i="7"/>
  <c r="Q443" i="8" s="1"/>
  <c r="K443" i="7"/>
  <c r="R443" i="8" s="1"/>
  <c r="I443" i="7"/>
  <c r="P443" i="8" s="1"/>
  <c r="M444" i="3"/>
  <c r="M444" i="8" s="1"/>
  <c r="K444" i="3"/>
  <c r="K444" i="8" s="1"/>
  <c r="I444" i="3"/>
  <c r="I444" i="8" s="1"/>
  <c r="G445" i="3"/>
  <c r="J444" i="3"/>
  <c r="J444" i="8" s="1"/>
  <c r="L444" i="3"/>
  <c r="L444" i="8" s="1"/>
  <c r="G445" i="8" l="1"/>
  <c r="K444" i="7"/>
  <c r="R444" i="8" s="1"/>
  <c r="G445" i="7"/>
  <c r="M445" i="7" s="1"/>
  <c r="T445" i="8" s="1"/>
  <c r="L444" i="7"/>
  <c r="S444" i="8" s="1"/>
  <c r="I444" i="7"/>
  <c r="P444" i="8" s="1"/>
  <c r="J444" i="7"/>
  <c r="Q444" i="8" s="1"/>
  <c r="L445" i="3"/>
  <c r="L445" i="8" s="1"/>
  <c r="K445" i="3"/>
  <c r="K445" i="8" s="1"/>
  <c r="I445" i="3"/>
  <c r="I445" i="8" s="1"/>
  <c r="M445" i="3"/>
  <c r="M445" i="8" s="1"/>
  <c r="G446" i="3"/>
  <c r="J445" i="3"/>
  <c r="J445" i="8" s="1"/>
  <c r="G446" i="8" l="1"/>
  <c r="J445" i="7"/>
  <c r="Q445" i="8" s="1"/>
  <c r="G446" i="7"/>
  <c r="M446" i="7" s="1"/>
  <c r="T446" i="8" s="1"/>
  <c r="K445" i="7"/>
  <c r="R445" i="8" s="1"/>
  <c r="I445" i="7"/>
  <c r="P445" i="8" s="1"/>
  <c r="L445" i="7"/>
  <c r="S445" i="8" s="1"/>
  <c r="L446" i="3"/>
  <c r="L446" i="8" s="1"/>
  <c r="M446" i="3"/>
  <c r="M446" i="8" s="1"/>
  <c r="G447" i="3"/>
  <c r="K446" i="3"/>
  <c r="K446" i="8" s="1"/>
  <c r="I446" i="3"/>
  <c r="I446" i="8" s="1"/>
  <c r="J446" i="3"/>
  <c r="J446" i="8" s="1"/>
  <c r="G447" i="8" l="1"/>
  <c r="G447" i="7"/>
  <c r="M447" i="7" s="1"/>
  <c r="T447" i="8" s="1"/>
  <c r="I446" i="7"/>
  <c r="P446" i="8" s="1"/>
  <c r="J446" i="7"/>
  <c r="Q446" i="8" s="1"/>
  <c r="L446" i="7"/>
  <c r="S446" i="8" s="1"/>
  <c r="K446" i="7"/>
  <c r="R446" i="8" s="1"/>
  <c r="I447" i="3"/>
  <c r="I447" i="8" s="1"/>
  <c r="K447" i="3"/>
  <c r="K447" i="8" s="1"/>
  <c r="G448" i="3"/>
  <c r="L447" i="3"/>
  <c r="L447" i="8" s="1"/>
  <c r="M447" i="3"/>
  <c r="M447" i="8" s="1"/>
  <c r="J447" i="3"/>
  <c r="J447" i="8" s="1"/>
  <c r="G448" i="8" l="1"/>
  <c r="L447" i="7"/>
  <c r="S447" i="8" s="1"/>
  <c r="I447" i="7"/>
  <c r="P447" i="8" s="1"/>
  <c r="K447" i="7"/>
  <c r="R447" i="8" s="1"/>
  <c r="J447" i="7"/>
  <c r="Q447" i="8" s="1"/>
  <c r="G448" i="7"/>
  <c r="M448" i="7" s="1"/>
  <c r="T448" i="8" s="1"/>
  <c r="K448" i="3"/>
  <c r="K448" i="8" s="1"/>
  <c r="J448" i="3"/>
  <c r="J448" i="8" s="1"/>
  <c r="M448" i="3"/>
  <c r="M448" i="8" s="1"/>
  <c r="G449" i="3"/>
  <c r="I448" i="3"/>
  <c r="I448" i="8" s="1"/>
  <c r="L448" i="3"/>
  <c r="L448" i="8" s="1"/>
  <c r="G449" i="8" l="1"/>
  <c r="K448" i="7"/>
  <c r="R448" i="8" s="1"/>
  <c r="I448" i="7"/>
  <c r="P448" i="8" s="1"/>
  <c r="G449" i="7"/>
  <c r="M449" i="7" s="1"/>
  <c r="T449" i="8" s="1"/>
  <c r="L448" i="7"/>
  <c r="S448" i="8" s="1"/>
  <c r="J448" i="7"/>
  <c r="Q448" i="8" s="1"/>
  <c r="G450" i="3"/>
  <c r="I449" i="3"/>
  <c r="I449" i="8" s="1"/>
  <c r="K449" i="3"/>
  <c r="K449" i="8" s="1"/>
  <c r="M449" i="3"/>
  <c r="M449" i="8" s="1"/>
  <c r="J449" i="3"/>
  <c r="J449" i="8" s="1"/>
  <c r="L449" i="3"/>
  <c r="L449" i="8" s="1"/>
  <c r="G450" i="8" l="1"/>
  <c r="J449" i="7"/>
  <c r="Q449" i="8" s="1"/>
  <c r="I449" i="7"/>
  <c r="P449" i="8" s="1"/>
  <c r="K449" i="7"/>
  <c r="R449" i="8" s="1"/>
  <c r="G450" i="7"/>
  <c r="L449" i="7"/>
  <c r="S449" i="8" s="1"/>
  <c r="J450" i="3"/>
  <c r="J450" i="8" s="1"/>
  <c r="I450" i="3"/>
  <c r="I450" i="8" s="1"/>
  <c r="K450" i="3"/>
  <c r="K450" i="8" s="1"/>
  <c r="G451" i="3"/>
  <c r="M450" i="3"/>
  <c r="M450" i="8" s="1"/>
  <c r="L450" i="3"/>
  <c r="L450" i="8" s="1"/>
  <c r="G451" i="8" l="1"/>
  <c r="G451" i="7"/>
  <c r="I450" i="7"/>
  <c r="P450" i="8" s="1"/>
  <c r="J450" i="7"/>
  <c r="Q450" i="8" s="1"/>
  <c r="K450" i="7"/>
  <c r="R450" i="8" s="1"/>
  <c r="L450" i="7"/>
  <c r="S450" i="8" s="1"/>
  <c r="M450" i="7"/>
  <c r="T450" i="8" s="1"/>
  <c r="M451" i="7"/>
  <c r="T451" i="8" s="1"/>
  <c r="I451" i="3"/>
  <c r="I451" i="8" s="1"/>
  <c r="M451" i="3"/>
  <c r="M451" i="8" s="1"/>
  <c r="K451" i="3"/>
  <c r="K451" i="8" s="1"/>
  <c r="L451" i="3"/>
  <c r="L451" i="8" s="1"/>
  <c r="G452" i="3"/>
  <c r="J451" i="3"/>
  <c r="J451" i="8" s="1"/>
  <c r="G452" i="8" l="1"/>
  <c r="L451" i="7"/>
  <c r="S451" i="8" s="1"/>
  <c r="J451" i="7"/>
  <c r="Q451" i="8" s="1"/>
  <c r="G452" i="7"/>
  <c r="I451" i="7"/>
  <c r="P451" i="8" s="1"/>
  <c r="K451" i="7"/>
  <c r="R451" i="8" s="1"/>
  <c r="G453" i="3"/>
  <c r="L452" i="3"/>
  <c r="L452" i="8" s="1"/>
  <c r="M452" i="3"/>
  <c r="M452" i="8" s="1"/>
  <c r="K452" i="3"/>
  <c r="K452" i="8" s="1"/>
  <c r="I452" i="3"/>
  <c r="I452" i="8" s="1"/>
  <c r="J452" i="3"/>
  <c r="J452" i="8" s="1"/>
  <c r="G453" i="8" l="1"/>
  <c r="K452" i="7"/>
  <c r="R452" i="8" s="1"/>
  <c r="J452" i="7"/>
  <c r="Q452" i="8" s="1"/>
  <c r="G453" i="7"/>
  <c r="L452" i="7"/>
  <c r="S452" i="8" s="1"/>
  <c r="I452" i="7"/>
  <c r="P452" i="8" s="1"/>
  <c r="M452" i="7"/>
  <c r="T452" i="8" s="1"/>
  <c r="M453" i="7"/>
  <c r="T453" i="8" s="1"/>
  <c r="L453" i="3"/>
  <c r="L453" i="8" s="1"/>
  <c r="G454" i="3"/>
  <c r="K453" i="3"/>
  <c r="K453" i="8" s="1"/>
  <c r="J453" i="3"/>
  <c r="J453" i="8" s="1"/>
  <c r="M453" i="3"/>
  <c r="M453" i="8" s="1"/>
  <c r="I453" i="3"/>
  <c r="I453" i="8" s="1"/>
  <c r="G454" i="8" l="1"/>
  <c r="J453" i="7"/>
  <c r="Q453" i="8" s="1"/>
  <c r="K453" i="7"/>
  <c r="R453" i="8" s="1"/>
  <c r="I453" i="7"/>
  <c r="P453" i="8" s="1"/>
  <c r="G454" i="7"/>
  <c r="M454" i="7" s="1"/>
  <c r="T454" i="8" s="1"/>
  <c r="L453" i="7"/>
  <c r="S453" i="8" s="1"/>
  <c r="L454" i="3"/>
  <c r="L454" i="8" s="1"/>
  <c r="I454" i="3"/>
  <c r="I454" i="8" s="1"/>
  <c r="G455" i="3"/>
  <c r="K454" i="3"/>
  <c r="K454" i="8" s="1"/>
  <c r="M454" i="3"/>
  <c r="M454" i="8" s="1"/>
  <c r="J454" i="3"/>
  <c r="J454" i="8" s="1"/>
  <c r="G455" i="8" l="1"/>
  <c r="G455" i="7"/>
  <c r="I454" i="7"/>
  <c r="P454" i="8" s="1"/>
  <c r="K454" i="7"/>
  <c r="R454" i="8" s="1"/>
  <c r="L454" i="7"/>
  <c r="S454" i="8" s="1"/>
  <c r="J454" i="7"/>
  <c r="Q454" i="8" s="1"/>
  <c r="M455" i="7"/>
  <c r="T455" i="8" s="1"/>
  <c r="J455" i="3"/>
  <c r="J455" i="8" s="1"/>
  <c r="G456" i="3"/>
  <c r="K455" i="3"/>
  <c r="K455" i="8" s="1"/>
  <c r="M455" i="3"/>
  <c r="M455" i="8" s="1"/>
  <c r="L455" i="3"/>
  <c r="L455" i="8" s="1"/>
  <c r="I455" i="3"/>
  <c r="I455" i="8" s="1"/>
  <c r="G456" i="8" l="1"/>
  <c r="L455" i="7"/>
  <c r="S455" i="8" s="1"/>
  <c r="K455" i="7"/>
  <c r="R455" i="8" s="1"/>
  <c r="I455" i="7"/>
  <c r="P455" i="8" s="1"/>
  <c r="G456" i="7"/>
  <c r="M456" i="7" s="1"/>
  <c r="T456" i="8" s="1"/>
  <c r="J455" i="7"/>
  <c r="Q455" i="8" s="1"/>
  <c r="K456" i="3"/>
  <c r="K456" i="8" s="1"/>
  <c r="M456" i="3"/>
  <c r="M456" i="8" s="1"/>
  <c r="G457" i="3"/>
  <c r="J456" i="3"/>
  <c r="J456" i="8" s="1"/>
  <c r="I456" i="3"/>
  <c r="I456" i="8" s="1"/>
  <c r="L456" i="3"/>
  <c r="L456" i="8" s="1"/>
  <c r="G457" i="8" l="1"/>
  <c r="K456" i="7"/>
  <c r="R456" i="8" s="1"/>
  <c r="L456" i="7"/>
  <c r="S456" i="8" s="1"/>
  <c r="I456" i="7"/>
  <c r="P456" i="8" s="1"/>
  <c r="G457" i="7"/>
  <c r="J456" i="7"/>
  <c r="Q456" i="8" s="1"/>
  <c r="G458" i="3"/>
  <c r="I457" i="3"/>
  <c r="I457" i="8" s="1"/>
  <c r="K457" i="3"/>
  <c r="K457" i="8" s="1"/>
  <c r="M457" i="3"/>
  <c r="M457" i="8" s="1"/>
  <c r="J457" i="3"/>
  <c r="J457" i="8" s="1"/>
  <c r="L457" i="3"/>
  <c r="L457" i="8" s="1"/>
  <c r="G458" i="8" l="1"/>
  <c r="J457" i="7"/>
  <c r="Q457" i="8" s="1"/>
  <c r="L457" i="7"/>
  <c r="S457" i="8" s="1"/>
  <c r="K457" i="7"/>
  <c r="R457" i="8" s="1"/>
  <c r="G458" i="7"/>
  <c r="I457" i="7"/>
  <c r="P457" i="8" s="1"/>
  <c r="M457" i="7"/>
  <c r="T457" i="8" s="1"/>
  <c r="G459" i="3"/>
  <c r="J458" i="3"/>
  <c r="J458" i="8" s="1"/>
  <c r="L458" i="3"/>
  <c r="L458" i="8" s="1"/>
  <c r="M458" i="3"/>
  <c r="M458" i="8" s="1"/>
  <c r="I458" i="3"/>
  <c r="I458" i="8" s="1"/>
  <c r="K458" i="3"/>
  <c r="K458" i="8" s="1"/>
  <c r="G459" i="8" l="1"/>
  <c r="G459" i="7"/>
  <c r="I458" i="7"/>
  <c r="P458" i="8" s="1"/>
  <c r="L458" i="7"/>
  <c r="S458" i="8" s="1"/>
  <c r="K458" i="7"/>
  <c r="R458" i="8" s="1"/>
  <c r="J458" i="7"/>
  <c r="Q458" i="8" s="1"/>
  <c r="M458" i="7"/>
  <c r="T458" i="8" s="1"/>
  <c r="M459" i="7"/>
  <c r="T459" i="8" s="1"/>
  <c r="J459" i="3"/>
  <c r="J459" i="8" s="1"/>
  <c r="I459" i="3"/>
  <c r="I459" i="8" s="1"/>
  <c r="K459" i="3"/>
  <c r="K459" i="8" s="1"/>
  <c r="G460" i="3"/>
  <c r="L459" i="3"/>
  <c r="L459" i="8" s="1"/>
  <c r="M459" i="3"/>
  <c r="M459" i="8" s="1"/>
  <c r="G460" i="8" l="1"/>
  <c r="L459" i="7"/>
  <c r="S459" i="8" s="1"/>
  <c r="G460" i="7"/>
  <c r="M460" i="7" s="1"/>
  <c r="T460" i="8" s="1"/>
  <c r="I459" i="7"/>
  <c r="P459" i="8" s="1"/>
  <c r="J459" i="7"/>
  <c r="Q459" i="8" s="1"/>
  <c r="K459" i="7"/>
  <c r="R459" i="8" s="1"/>
  <c r="G461" i="3"/>
  <c r="J460" i="3"/>
  <c r="J460" i="8" s="1"/>
  <c r="M460" i="3"/>
  <c r="M460" i="8" s="1"/>
  <c r="L460" i="3"/>
  <c r="L460" i="8" s="1"/>
  <c r="I460" i="3"/>
  <c r="I460" i="8" s="1"/>
  <c r="K460" i="3"/>
  <c r="K460" i="8" s="1"/>
  <c r="G461" i="8" l="1"/>
  <c r="K460" i="7"/>
  <c r="R460" i="8" s="1"/>
  <c r="G461" i="7"/>
  <c r="J460" i="7"/>
  <c r="Q460" i="8" s="1"/>
  <c r="L460" i="7"/>
  <c r="S460" i="8" s="1"/>
  <c r="I460" i="7"/>
  <c r="P460" i="8" s="1"/>
  <c r="M461" i="7"/>
  <c r="T461" i="8" s="1"/>
  <c r="G462" i="3"/>
  <c r="M461" i="3"/>
  <c r="M461" i="8" s="1"/>
  <c r="K461" i="3"/>
  <c r="K461" i="8" s="1"/>
  <c r="J461" i="3"/>
  <c r="J461" i="8" s="1"/>
  <c r="L461" i="3"/>
  <c r="L461" i="8" s="1"/>
  <c r="I461" i="3"/>
  <c r="I461" i="8" s="1"/>
  <c r="G462" i="8" l="1"/>
  <c r="J461" i="7"/>
  <c r="Q461" i="8" s="1"/>
  <c r="G462" i="7"/>
  <c r="M462" i="7" s="1"/>
  <c r="T462" i="8" s="1"/>
  <c r="L461" i="7"/>
  <c r="S461" i="8" s="1"/>
  <c r="K461" i="7"/>
  <c r="R461" i="8" s="1"/>
  <c r="I461" i="7"/>
  <c r="P461" i="8" s="1"/>
  <c r="M462" i="3"/>
  <c r="M462" i="8" s="1"/>
  <c r="L462" i="3"/>
  <c r="L462" i="8" s="1"/>
  <c r="G463" i="3"/>
  <c r="J462" i="3"/>
  <c r="J462" i="8" s="1"/>
  <c r="I462" i="3"/>
  <c r="I462" i="8" s="1"/>
  <c r="K462" i="3"/>
  <c r="K462" i="8" s="1"/>
  <c r="G463" i="8" l="1"/>
  <c r="G463" i="7"/>
  <c r="I462" i="7"/>
  <c r="P462" i="8" s="1"/>
  <c r="K462" i="7"/>
  <c r="R462" i="8" s="1"/>
  <c r="J462" i="7"/>
  <c r="Q462" i="8" s="1"/>
  <c r="L462" i="7"/>
  <c r="S462" i="8" s="1"/>
  <c r="M463" i="7"/>
  <c r="T463" i="8" s="1"/>
  <c r="J463" i="3"/>
  <c r="J463" i="8" s="1"/>
  <c r="I463" i="3"/>
  <c r="I463" i="8" s="1"/>
  <c r="L463" i="3"/>
  <c r="L463" i="8" s="1"/>
  <c r="M463" i="3"/>
  <c r="M463" i="8" s="1"/>
  <c r="K463" i="3"/>
  <c r="K463" i="8" s="1"/>
  <c r="G464" i="3"/>
  <c r="G464" i="8" l="1"/>
  <c r="L463" i="7"/>
  <c r="S463" i="8" s="1"/>
  <c r="I463" i="7"/>
  <c r="P463" i="8" s="1"/>
  <c r="J463" i="7"/>
  <c r="Q463" i="8" s="1"/>
  <c r="G464" i="7"/>
  <c r="K463" i="7"/>
  <c r="R463" i="8" s="1"/>
  <c r="J464" i="3"/>
  <c r="J464" i="8" s="1"/>
  <c r="M464" i="3"/>
  <c r="M464" i="8" s="1"/>
  <c r="L464" i="3"/>
  <c r="L464" i="8" s="1"/>
  <c r="I464" i="3"/>
  <c r="I464" i="8" s="1"/>
  <c r="K464" i="3"/>
  <c r="K464" i="8" s="1"/>
  <c r="G465" i="3"/>
  <c r="G465" i="8" l="1"/>
  <c r="K464" i="7"/>
  <c r="R464" i="8" s="1"/>
  <c r="I464" i="7"/>
  <c r="P464" i="8" s="1"/>
  <c r="L464" i="7"/>
  <c r="S464" i="8" s="1"/>
  <c r="J464" i="7"/>
  <c r="Q464" i="8" s="1"/>
  <c r="G465" i="7"/>
  <c r="M465" i="7" s="1"/>
  <c r="T465" i="8" s="1"/>
  <c r="M464" i="7"/>
  <c r="T464" i="8" s="1"/>
  <c r="G466" i="3"/>
  <c r="L465" i="3"/>
  <c r="L465" i="8" s="1"/>
  <c r="I465" i="3"/>
  <c r="I465" i="8" s="1"/>
  <c r="M465" i="3"/>
  <c r="M465" i="8" s="1"/>
  <c r="K465" i="3"/>
  <c r="K465" i="8" s="1"/>
  <c r="J465" i="3"/>
  <c r="J465" i="8" s="1"/>
  <c r="G466" i="8" l="1"/>
  <c r="J465" i="7"/>
  <c r="Q465" i="8" s="1"/>
  <c r="I465" i="7"/>
  <c r="P465" i="8" s="1"/>
  <c r="G466" i="7"/>
  <c r="L465" i="7"/>
  <c r="S465" i="8" s="1"/>
  <c r="K465" i="7"/>
  <c r="R465" i="8" s="1"/>
  <c r="G467" i="3"/>
  <c r="J466" i="3"/>
  <c r="J466" i="8" s="1"/>
  <c r="I466" i="3"/>
  <c r="I466" i="8" s="1"/>
  <c r="M466" i="3"/>
  <c r="M466" i="8" s="1"/>
  <c r="L466" i="3"/>
  <c r="L466" i="8" s="1"/>
  <c r="K466" i="3"/>
  <c r="K466" i="8" s="1"/>
  <c r="G467" i="8" l="1"/>
  <c r="G467" i="7"/>
  <c r="I466" i="7"/>
  <c r="P466" i="8" s="1"/>
  <c r="J466" i="7"/>
  <c r="Q466" i="8" s="1"/>
  <c r="K466" i="7"/>
  <c r="R466" i="8" s="1"/>
  <c r="L466" i="7"/>
  <c r="S466" i="8" s="1"/>
  <c r="M466" i="7"/>
  <c r="T466" i="8" s="1"/>
  <c r="M467" i="7"/>
  <c r="T467" i="8" s="1"/>
  <c r="L467" i="3"/>
  <c r="L467" i="8" s="1"/>
  <c r="M467" i="3"/>
  <c r="M467" i="8" s="1"/>
  <c r="J467" i="3"/>
  <c r="J467" i="8" s="1"/>
  <c r="I467" i="3"/>
  <c r="I467" i="8" s="1"/>
  <c r="K467" i="3"/>
  <c r="K467" i="8" s="1"/>
  <c r="G468" i="3"/>
  <c r="G468" i="8" l="1"/>
  <c r="L467" i="7"/>
  <c r="S467" i="8" s="1"/>
  <c r="J467" i="7"/>
  <c r="Q467" i="8" s="1"/>
  <c r="K467" i="7"/>
  <c r="R467" i="8" s="1"/>
  <c r="G468" i="7"/>
  <c r="M468" i="7" s="1"/>
  <c r="T468" i="8" s="1"/>
  <c r="I467" i="7"/>
  <c r="P467" i="8" s="1"/>
  <c r="J468" i="3"/>
  <c r="J468" i="8" s="1"/>
  <c r="M468" i="3"/>
  <c r="M468" i="8" s="1"/>
  <c r="L468" i="3"/>
  <c r="L468" i="8" s="1"/>
  <c r="I468" i="3"/>
  <c r="I468" i="8" s="1"/>
  <c r="K468" i="3"/>
  <c r="K468" i="8" s="1"/>
  <c r="G469" i="3"/>
  <c r="G469" i="8" l="1"/>
  <c r="K468" i="7"/>
  <c r="R468" i="8" s="1"/>
  <c r="J468" i="7"/>
  <c r="Q468" i="8" s="1"/>
  <c r="G469" i="7"/>
  <c r="M469" i="7" s="1"/>
  <c r="T469" i="8" s="1"/>
  <c r="I468" i="7"/>
  <c r="P468" i="8" s="1"/>
  <c r="L468" i="7"/>
  <c r="S468" i="8" s="1"/>
  <c r="G470" i="3"/>
  <c r="K469" i="3"/>
  <c r="K469" i="8" s="1"/>
  <c r="J469" i="3"/>
  <c r="J469" i="8" s="1"/>
  <c r="L469" i="3"/>
  <c r="L469" i="8" s="1"/>
  <c r="I469" i="3"/>
  <c r="I469" i="8" s="1"/>
  <c r="M469" i="3"/>
  <c r="M469" i="8" s="1"/>
  <c r="G470" i="8" l="1"/>
  <c r="J469" i="7"/>
  <c r="Q469" i="8" s="1"/>
  <c r="K469" i="7"/>
  <c r="R469" i="8" s="1"/>
  <c r="G470" i="7"/>
  <c r="L469" i="7"/>
  <c r="S469" i="8" s="1"/>
  <c r="I469" i="7"/>
  <c r="P469" i="8" s="1"/>
  <c r="G471" i="3"/>
  <c r="M470" i="3"/>
  <c r="M470" i="8" s="1"/>
  <c r="L470" i="3"/>
  <c r="L470" i="8" s="1"/>
  <c r="I470" i="3"/>
  <c r="I470" i="8" s="1"/>
  <c r="K470" i="3"/>
  <c r="K470" i="8" s="1"/>
  <c r="J470" i="3"/>
  <c r="J470" i="8" s="1"/>
  <c r="G471" i="8" l="1"/>
  <c r="G471" i="7"/>
  <c r="I470" i="7"/>
  <c r="P470" i="8" s="1"/>
  <c r="K470" i="7"/>
  <c r="R470" i="8" s="1"/>
  <c r="J470" i="7"/>
  <c r="Q470" i="8" s="1"/>
  <c r="L470" i="7"/>
  <c r="S470" i="8" s="1"/>
  <c r="M470" i="7"/>
  <c r="T470" i="8" s="1"/>
  <c r="M471" i="7"/>
  <c r="T471" i="8" s="1"/>
  <c r="J471" i="3"/>
  <c r="J471" i="8" s="1"/>
  <c r="I471" i="3"/>
  <c r="I471" i="8" s="1"/>
  <c r="K471" i="3"/>
  <c r="K471" i="8" s="1"/>
  <c r="G472" i="3"/>
  <c r="L471" i="3"/>
  <c r="L471" i="8" s="1"/>
  <c r="M471" i="3"/>
  <c r="M471" i="8" s="1"/>
  <c r="G472" i="8" l="1"/>
  <c r="L471" i="7"/>
  <c r="S471" i="8" s="1"/>
  <c r="K471" i="7"/>
  <c r="R471" i="8" s="1"/>
  <c r="G472" i="7"/>
  <c r="M472" i="7" s="1"/>
  <c r="T472" i="8" s="1"/>
  <c r="J471" i="7"/>
  <c r="Q471" i="8" s="1"/>
  <c r="I471" i="7"/>
  <c r="P471" i="8" s="1"/>
  <c r="M472" i="3"/>
  <c r="M472" i="8" s="1"/>
  <c r="L472" i="3"/>
  <c r="L472" i="8" s="1"/>
  <c r="G473" i="3"/>
  <c r="J472" i="3"/>
  <c r="J472" i="8" s="1"/>
  <c r="I472" i="3"/>
  <c r="I472" i="8" s="1"/>
  <c r="K472" i="3"/>
  <c r="K472" i="8" s="1"/>
  <c r="G473" i="8" l="1"/>
  <c r="K472" i="7"/>
  <c r="R472" i="8" s="1"/>
  <c r="L472" i="7"/>
  <c r="S472" i="8" s="1"/>
  <c r="I472" i="7"/>
  <c r="P472" i="8" s="1"/>
  <c r="G473" i="7"/>
  <c r="J472" i="7"/>
  <c r="Q472" i="8" s="1"/>
  <c r="G474" i="3"/>
  <c r="M473" i="3"/>
  <c r="M473" i="8" s="1"/>
  <c r="K473" i="3"/>
  <c r="K473" i="8" s="1"/>
  <c r="J473" i="3"/>
  <c r="J473" i="8" s="1"/>
  <c r="L473" i="3"/>
  <c r="L473" i="8" s="1"/>
  <c r="I473" i="3"/>
  <c r="I473" i="8" s="1"/>
  <c r="G474" i="8" l="1"/>
  <c r="J473" i="7"/>
  <c r="Q473" i="8" s="1"/>
  <c r="L473" i="7"/>
  <c r="S473" i="8" s="1"/>
  <c r="I473" i="7"/>
  <c r="P473" i="8" s="1"/>
  <c r="G474" i="7"/>
  <c r="K473" i="7"/>
  <c r="R473" i="8" s="1"/>
  <c r="M473" i="7"/>
  <c r="T473" i="8" s="1"/>
  <c r="M474" i="3"/>
  <c r="M474" i="8" s="1"/>
  <c r="L474" i="3"/>
  <c r="L474" i="8" s="1"/>
  <c r="I474" i="3"/>
  <c r="I474" i="8" s="1"/>
  <c r="K474" i="3"/>
  <c r="K474" i="8" s="1"/>
  <c r="G475" i="3"/>
  <c r="J474" i="3"/>
  <c r="J474" i="8" s="1"/>
  <c r="G475" i="8" l="1"/>
  <c r="G475" i="7"/>
  <c r="I474" i="7"/>
  <c r="P474" i="8" s="1"/>
  <c r="L474" i="7"/>
  <c r="S474" i="8" s="1"/>
  <c r="K474" i="7"/>
  <c r="R474" i="8" s="1"/>
  <c r="J474" i="7"/>
  <c r="Q474" i="8" s="1"/>
  <c r="M474" i="7"/>
  <c r="T474" i="8" s="1"/>
  <c r="M475" i="7"/>
  <c r="T475" i="8" s="1"/>
  <c r="J475" i="3"/>
  <c r="J475" i="8" s="1"/>
  <c r="L475" i="3"/>
  <c r="L475" i="8" s="1"/>
  <c r="M475" i="3"/>
  <c r="M475" i="8" s="1"/>
  <c r="I475" i="3"/>
  <c r="I475" i="8" s="1"/>
  <c r="K475" i="3"/>
  <c r="K475" i="8" s="1"/>
  <c r="G476" i="3"/>
  <c r="G476" i="8" l="1"/>
  <c r="L475" i="7"/>
  <c r="S475" i="8" s="1"/>
  <c r="G476" i="7"/>
  <c r="M476" i="7" s="1"/>
  <c r="T476" i="8" s="1"/>
  <c r="K475" i="7"/>
  <c r="R475" i="8" s="1"/>
  <c r="J475" i="7"/>
  <c r="Q475" i="8" s="1"/>
  <c r="I475" i="7"/>
  <c r="P475" i="8" s="1"/>
  <c r="M476" i="3"/>
  <c r="M476" i="8" s="1"/>
  <c r="L476" i="3"/>
  <c r="L476" i="8" s="1"/>
  <c r="G477" i="3"/>
  <c r="J476" i="3"/>
  <c r="J476" i="8" s="1"/>
  <c r="I476" i="3"/>
  <c r="I476" i="8" s="1"/>
  <c r="K476" i="3"/>
  <c r="K476" i="8" s="1"/>
  <c r="G477" i="8" l="1"/>
  <c r="K476" i="7"/>
  <c r="R476" i="8" s="1"/>
  <c r="G477" i="7"/>
  <c r="M477" i="7" s="1"/>
  <c r="T477" i="8" s="1"/>
  <c r="I476" i="7"/>
  <c r="P476" i="8" s="1"/>
  <c r="L476" i="7"/>
  <c r="S476" i="8" s="1"/>
  <c r="J476" i="7"/>
  <c r="Q476" i="8" s="1"/>
  <c r="G478" i="3"/>
  <c r="M477" i="3"/>
  <c r="M477" i="8" s="1"/>
  <c r="L477" i="3"/>
  <c r="L477" i="8" s="1"/>
  <c r="I477" i="3"/>
  <c r="I477" i="8" s="1"/>
  <c r="K477" i="3"/>
  <c r="K477" i="8" s="1"/>
  <c r="J477" i="3"/>
  <c r="J477" i="8" s="1"/>
  <c r="G478" i="8" l="1"/>
  <c r="J477" i="7"/>
  <c r="Q477" i="8" s="1"/>
  <c r="G478" i="7"/>
  <c r="M478" i="7" s="1"/>
  <c r="T478" i="8" s="1"/>
  <c r="K477" i="7"/>
  <c r="R477" i="8" s="1"/>
  <c r="L477" i="7"/>
  <c r="S477" i="8" s="1"/>
  <c r="I477" i="7"/>
  <c r="P477" i="8" s="1"/>
  <c r="G479" i="3"/>
  <c r="M478" i="3"/>
  <c r="M478" i="8" s="1"/>
  <c r="L478" i="3"/>
  <c r="L478" i="8" s="1"/>
  <c r="J478" i="3"/>
  <c r="J478" i="8" s="1"/>
  <c r="I478" i="3"/>
  <c r="I478" i="8" s="1"/>
  <c r="K478" i="3"/>
  <c r="K478" i="8" s="1"/>
  <c r="G479" i="8" l="1"/>
  <c r="G479" i="7"/>
  <c r="I478" i="7"/>
  <c r="P478" i="8" s="1"/>
  <c r="L478" i="7"/>
  <c r="S478" i="8" s="1"/>
  <c r="K478" i="7"/>
  <c r="R478" i="8" s="1"/>
  <c r="J478" i="7"/>
  <c r="Q478" i="8" s="1"/>
  <c r="M479" i="7"/>
  <c r="T479" i="8" s="1"/>
  <c r="I479" i="3"/>
  <c r="I479" i="8" s="1"/>
  <c r="K479" i="3"/>
  <c r="K479" i="8" s="1"/>
  <c r="G480" i="3"/>
  <c r="L479" i="3"/>
  <c r="L479" i="8" s="1"/>
  <c r="M479" i="3"/>
  <c r="M479" i="8" s="1"/>
  <c r="J479" i="3"/>
  <c r="J479" i="8" s="1"/>
  <c r="G480" i="8" l="1"/>
  <c r="L479" i="7"/>
  <c r="S479" i="8" s="1"/>
  <c r="I479" i="7"/>
  <c r="P479" i="8" s="1"/>
  <c r="K479" i="7"/>
  <c r="R479" i="8" s="1"/>
  <c r="J479" i="7"/>
  <c r="Q479" i="8" s="1"/>
  <c r="G480" i="7"/>
  <c r="M480" i="7" s="1"/>
  <c r="T480" i="8" s="1"/>
  <c r="G481" i="3"/>
  <c r="M480" i="3"/>
  <c r="M480" i="8" s="1"/>
  <c r="L480" i="3"/>
  <c r="L480" i="8" s="1"/>
  <c r="I480" i="3"/>
  <c r="I480" i="8" s="1"/>
  <c r="K480" i="3"/>
  <c r="K480" i="8" s="1"/>
  <c r="J480" i="3"/>
  <c r="J480" i="8" s="1"/>
  <c r="G481" i="8" l="1"/>
  <c r="K480" i="7"/>
  <c r="R480" i="8" s="1"/>
  <c r="I480" i="7"/>
  <c r="P480" i="8" s="1"/>
  <c r="J480" i="7"/>
  <c r="Q480" i="8" s="1"/>
  <c r="G481" i="7"/>
  <c r="L480" i="7"/>
  <c r="S480" i="8" s="1"/>
  <c r="G482" i="3"/>
  <c r="M481" i="3"/>
  <c r="M481" i="8" s="1"/>
  <c r="K481" i="3"/>
  <c r="K481" i="8" s="1"/>
  <c r="J481" i="3"/>
  <c r="J481" i="8" s="1"/>
  <c r="L481" i="3"/>
  <c r="L481" i="8" s="1"/>
  <c r="I481" i="3"/>
  <c r="I481" i="8" s="1"/>
  <c r="G482" i="8" l="1"/>
  <c r="J481" i="7"/>
  <c r="Q481" i="8" s="1"/>
  <c r="I481" i="7"/>
  <c r="P481" i="8" s="1"/>
  <c r="L481" i="7"/>
  <c r="S481" i="8" s="1"/>
  <c r="K481" i="7"/>
  <c r="R481" i="8" s="1"/>
  <c r="G482" i="7"/>
  <c r="M481" i="7"/>
  <c r="T481" i="8" s="1"/>
  <c r="M482" i="7"/>
  <c r="T482" i="8" s="1"/>
  <c r="M482" i="3"/>
  <c r="M482" i="8" s="1"/>
  <c r="L482" i="3"/>
  <c r="L482" i="8" s="1"/>
  <c r="J482" i="3"/>
  <c r="J482" i="8" s="1"/>
  <c r="I482" i="3"/>
  <c r="I482" i="8" s="1"/>
  <c r="K482" i="3"/>
  <c r="K482" i="8" s="1"/>
  <c r="G483" i="3"/>
  <c r="G483" i="8" l="1"/>
  <c r="G483" i="7"/>
  <c r="I482" i="7"/>
  <c r="P482" i="8" s="1"/>
  <c r="J482" i="7"/>
  <c r="Q482" i="8" s="1"/>
  <c r="L482" i="7"/>
  <c r="S482" i="8" s="1"/>
  <c r="K482" i="7"/>
  <c r="R482" i="8" s="1"/>
  <c r="M483" i="7"/>
  <c r="T483" i="8" s="1"/>
  <c r="J483" i="3"/>
  <c r="J483" i="8" s="1"/>
  <c r="I483" i="3"/>
  <c r="I483" i="8" s="1"/>
  <c r="L483" i="3"/>
  <c r="L483" i="8" s="1"/>
  <c r="M483" i="3"/>
  <c r="M483" i="8" s="1"/>
  <c r="K483" i="3"/>
  <c r="K483" i="8" s="1"/>
  <c r="G484" i="3"/>
  <c r="G484" i="8" l="1"/>
  <c r="L483" i="7"/>
  <c r="S483" i="8" s="1"/>
  <c r="J483" i="7"/>
  <c r="Q483" i="8" s="1"/>
  <c r="I483" i="7"/>
  <c r="P483" i="8" s="1"/>
  <c r="K483" i="7"/>
  <c r="R483" i="8" s="1"/>
  <c r="G484" i="7"/>
  <c r="M484" i="7" s="1"/>
  <c r="T484" i="8" s="1"/>
  <c r="G485" i="3"/>
  <c r="J484" i="3"/>
  <c r="J484" i="8" s="1"/>
  <c r="M484" i="3"/>
  <c r="M484" i="8" s="1"/>
  <c r="L484" i="3"/>
  <c r="L484" i="8" s="1"/>
  <c r="I484" i="3"/>
  <c r="I484" i="8" s="1"/>
  <c r="K484" i="3"/>
  <c r="K484" i="8" s="1"/>
  <c r="G485" i="8" l="1"/>
  <c r="K484" i="7"/>
  <c r="R484" i="8" s="1"/>
  <c r="J484" i="7"/>
  <c r="Q484" i="8" s="1"/>
  <c r="L484" i="7"/>
  <c r="S484" i="8" s="1"/>
  <c r="G485" i="7"/>
  <c r="I484" i="7"/>
  <c r="P484" i="8" s="1"/>
  <c r="G486" i="3"/>
  <c r="M485" i="3"/>
  <c r="M485" i="8" s="1"/>
  <c r="K485" i="3"/>
  <c r="K485" i="8" s="1"/>
  <c r="J485" i="3"/>
  <c r="J485" i="8" s="1"/>
  <c r="L485" i="3"/>
  <c r="L485" i="8" s="1"/>
  <c r="I485" i="3"/>
  <c r="I485" i="8" s="1"/>
  <c r="G486" i="8" l="1"/>
  <c r="J485" i="7"/>
  <c r="Q485" i="8" s="1"/>
  <c r="K485" i="7"/>
  <c r="R485" i="8" s="1"/>
  <c r="G486" i="7"/>
  <c r="M486" i="7" s="1"/>
  <c r="T486" i="8" s="1"/>
  <c r="I485" i="7"/>
  <c r="P485" i="8" s="1"/>
  <c r="L485" i="7"/>
  <c r="S485" i="8" s="1"/>
  <c r="M485" i="7"/>
  <c r="T485" i="8" s="1"/>
  <c r="G487" i="3"/>
  <c r="I486" i="3"/>
  <c r="I486" i="8" s="1"/>
  <c r="J486" i="3"/>
  <c r="J486" i="8" s="1"/>
  <c r="M486" i="3"/>
  <c r="M486" i="8" s="1"/>
  <c r="L486" i="3"/>
  <c r="L486" i="8" s="1"/>
  <c r="K486" i="3"/>
  <c r="K486" i="8" s="1"/>
  <c r="G487" i="8" l="1"/>
  <c r="G487" i="7"/>
  <c r="I486" i="7"/>
  <c r="P486" i="8" s="1"/>
  <c r="K486" i="7"/>
  <c r="R486" i="8" s="1"/>
  <c r="L486" i="7"/>
  <c r="S486" i="8" s="1"/>
  <c r="J486" i="7"/>
  <c r="Q486" i="8" s="1"/>
  <c r="M487" i="7"/>
  <c r="T487" i="8" s="1"/>
  <c r="J487" i="3"/>
  <c r="J487" i="8" s="1"/>
  <c r="L487" i="3"/>
  <c r="L487" i="8" s="1"/>
  <c r="M487" i="3"/>
  <c r="M487" i="8" s="1"/>
  <c r="I487" i="3"/>
  <c r="I487" i="8" s="1"/>
  <c r="K487" i="3"/>
  <c r="K487" i="8" s="1"/>
  <c r="G488" i="3"/>
  <c r="G488" i="8" l="1"/>
  <c r="L487" i="7"/>
  <c r="S487" i="8" s="1"/>
  <c r="K487" i="7"/>
  <c r="R487" i="8" s="1"/>
  <c r="J487" i="7"/>
  <c r="Q487" i="8" s="1"/>
  <c r="I487" i="7"/>
  <c r="P487" i="8" s="1"/>
  <c r="G488" i="7"/>
  <c r="M488" i="7"/>
  <c r="T488" i="8" s="1"/>
  <c r="G489" i="3"/>
  <c r="I488" i="3"/>
  <c r="I488" i="8" s="1"/>
  <c r="K488" i="3"/>
  <c r="K488" i="8" s="1"/>
  <c r="J488" i="3"/>
  <c r="J488" i="8" s="1"/>
  <c r="M488" i="3"/>
  <c r="M488" i="8" s="1"/>
  <c r="L488" i="3"/>
  <c r="L488" i="8" s="1"/>
  <c r="G489" i="8" l="1"/>
  <c r="K488" i="7"/>
  <c r="R488" i="8" s="1"/>
  <c r="L488" i="7"/>
  <c r="S488" i="8" s="1"/>
  <c r="G489" i="7"/>
  <c r="M489" i="7" s="1"/>
  <c r="T489" i="8" s="1"/>
  <c r="J488" i="7"/>
  <c r="Q488" i="8" s="1"/>
  <c r="I488" i="7"/>
  <c r="P488" i="8" s="1"/>
  <c r="G490" i="3"/>
  <c r="M489" i="3"/>
  <c r="M489" i="8" s="1"/>
  <c r="K489" i="3"/>
  <c r="K489" i="8" s="1"/>
  <c r="J489" i="3"/>
  <c r="J489" i="8" s="1"/>
  <c r="L489" i="3"/>
  <c r="L489" i="8" s="1"/>
  <c r="I489" i="3"/>
  <c r="I489" i="8" s="1"/>
  <c r="G490" i="8" l="1"/>
  <c r="J489" i="7"/>
  <c r="Q489" i="8" s="1"/>
  <c r="L489" i="7"/>
  <c r="S489" i="8" s="1"/>
  <c r="I489" i="7"/>
  <c r="P489" i="8" s="1"/>
  <c r="K489" i="7"/>
  <c r="R489" i="8" s="1"/>
  <c r="G490" i="7"/>
  <c r="M490" i="7"/>
  <c r="T490" i="8" s="1"/>
  <c r="G491" i="3"/>
  <c r="J490" i="3"/>
  <c r="J490" i="8" s="1"/>
  <c r="I490" i="3"/>
  <c r="I490" i="8" s="1"/>
  <c r="K490" i="3"/>
  <c r="K490" i="8" s="1"/>
  <c r="M490" i="3"/>
  <c r="M490" i="8" s="1"/>
  <c r="L490" i="3"/>
  <c r="L490" i="8" s="1"/>
  <c r="G491" i="8" l="1"/>
  <c r="G491" i="7"/>
  <c r="I490" i="7"/>
  <c r="P490" i="8" s="1"/>
  <c r="L490" i="7"/>
  <c r="S490" i="8" s="1"/>
  <c r="J490" i="7"/>
  <c r="Q490" i="8" s="1"/>
  <c r="K490" i="7"/>
  <c r="R490" i="8" s="1"/>
  <c r="M491" i="7"/>
  <c r="T491" i="8" s="1"/>
  <c r="J491" i="3"/>
  <c r="J491" i="8" s="1"/>
  <c r="I491" i="3"/>
  <c r="I491" i="8" s="1"/>
  <c r="K491" i="3"/>
  <c r="K491" i="8" s="1"/>
  <c r="G492" i="3"/>
  <c r="L491" i="3"/>
  <c r="L491" i="8" s="1"/>
  <c r="M491" i="3"/>
  <c r="M491" i="8" s="1"/>
  <c r="G492" i="8" l="1"/>
  <c r="L491" i="7"/>
  <c r="S491" i="8" s="1"/>
  <c r="G492" i="7"/>
  <c r="M492" i="7" s="1"/>
  <c r="T492" i="8" s="1"/>
  <c r="K491" i="7"/>
  <c r="R491" i="8" s="1"/>
  <c r="I491" i="7"/>
  <c r="P491" i="8" s="1"/>
  <c r="J491" i="7"/>
  <c r="Q491" i="8" s="1"/>
  <c r="G493" i="3"/>
  <c r="M492" i="3"/>
  <c r="M492" i="8" s="1"/>
  <c r="L492" i="3"/>
  <c r="L492" i="8" s="1"/>
  <c r="I492" i="3"/>
  <c r="I492" i="8" s="1"/>
  <c r="K492" i="3"/>
  <c r="K492" i="8" s="1"/>
  <c r="J492" i="3"/>
  <c r="J492" i="8" s="1"/>
  <c r="G493" i="8" l="1"/>
  <c r="K492" i="7"/>
  <c r="R492" i="8" s="1"/>
  <c r="G493" i="7"/>
  <c r="M493" i="7" s="1"/>
  <c r="T493" i="8" s="1"/>
  <c r="L492" i="7"/>
  <c r="S492" i="8" s="1"/>
  <c r="J492" i="7"/>
  <c r="Q492" i="8" s="1"/>
  <c r="I492" i="7"/>
  <c r="P492" i="8" s="1"/>
  <c r="G494" i="3"/>
  <c r="M493" i="3"/>
  <c r="M493" i="8" s="1"/>
  <c r="K493" i="3"/>
  <c r="K493" i="8" s="1"/>
  <c r="J493" i="3"/>
  <c r="J493" i="8" s="1"/>
  <c r="L493" i="3"/>
  <c r="L493" i="8" s="1"/>
  <c r="I493" i="3"/>
  <c r="I493" i="8" s="1"/>
  <c r="G494" i="8" l="1"/>
  <c r="J493" i="7"/>
  <c r="Q493" i="8" s="1"/>
  <c r="G494" i="7"/>
  <c r="I493" i="7"/>
  <c r="P493" i="8" s="1"/>
  <c r="L493" i="7"/>
  <c r="S493" i="8" s="1"/>
  <c r="K493" i="7"/>
  <c r="R493" i="8" s="1"/>
  <c r="M494" i="7"/>
  <c r="T494" i="8" s="1"/>
  <c r="J494" i="3"/>
  <c r="J494" i="8" s="1"/>
  <c r="M494" i="3"/>
  <c r="M494" i="8" s="1"/>
  <c r="L494" i="3"/>
  <c r="L494" i="8" s="1"/>
  <c r="I494" i="3"/>
  <c r="I494" i="8" s="1"/>
  <c r="K494" i="3"/>
  <c r="K494" i="8" s="1"/>
  <c r="G495" i="3"/>
  <c r="G495" i="8" l="1"/>
  <c r="G495" i="7"/>
  <c r="I494" i="7"/>
  <c r="P494" i="8" s="1"/>
  <c r="K494" i="7"/>
  <c r="R494" i="8" s="1"/>
  <c r="L494" i="7"/>
  <c r="S494" i="8" s="1"/>
  <c r="J494" i="7"/>
  <c r="Q494" i="8" s="1"/>
  <c r="M495" i="7"/>
  <c r="T495" i="8" s="1"/>
  <c r="I495" i="3"/>
  <c r="I495" i="8" s="1"/>
  <c r="K495" i="3"/>
  <c r="K495" i="8" s="1"/>
  <c r="G496" i="3"/>
  <c r="L495" i="3"/>
  <c r="L495" i="8" s="1"/>
  <c r="M495" i="3"/>
  <c r="M495" i="8" s="1"/>
  <c r="J495" i="3"/>
  <c r="J495" i="8" s="1"/>
  <c r="G496" i="8" l="1"/>
  <c r="L495" i="7"/>
  <c r="S495" i="8" s="1"/>
  <c r="I495" i="7"/>
  <c r="P495" i="8" s="1"/>
  <c r="G496" i="7"/>
  <c r="K495" i="7"/>
  <c r="R495" i="8" s="1"/>
  <c r="J495" i="7"/>
  <c r="Q495" i="8" s="1"/>
  <c r="G497" i="3"/>
  <c r="J496" i="3"/>
  <c r="J496" i="8" s="1"/>
  <c r="M496" i="3"/>
  <c r="M496" i="8" s="1"/>
  <c r="L496" i="3"/>
  <c r="L496" i="8" s="1"/>
  <c r="I496" i="3"/>
  <c r="I496" i="8" s="1"/>
  <c r="K496" i="3"/>
  <c r="K496" i="8" s="1"/>
  <c r="G497" i="8" l="1"/>
  <c r="K496" i="7"/>
  <c r="R496" i="8" s="1"/>
  <c r="I496" i="7"/>
  <c r="P496" i="8" s="1"/>
  <c r="L496" i="7"/>
  <c r="S496" i="8" s="1"/>
  <c r="J496" i="7"/>
  <c r="Q496" i="8" s="1"/>
  <c r="G497" i="7"/>
  <c r="M497" i="7" s="1"/>
  <c r="T497" i="8" s="1"/>
  <c r="M496" i="7"/>
  <c r="T496" i="8" s="1"/>
  <c r="G498" i="3"/>
  <c r="M497" i="3"/>
  <c r="M497" i="8" s="1"/>
  <c r="K497" i="3"/>
  <c r="K497" i="8" s="1"/>
  <c r="J497" i="3"/>
  <c r="J497" i="8" s="1"/>
  <c r="L497" i="3"/>
  <c r="L497" i="8" s="1"/>
  <c r="I497" i="3"/>
  <c r="I497" i="8" s="1"/>
  <c r="G498" i="8" l="1"/>
  <c r="J497" i="7"/>
  <c r="Q497" i="8" s="1"/>
  <c r="I497" i="7"/>
  <c r="P497" i="8" s="1"/>
  <c r="K497" i="7"/>
  <c r="R497" i="8" s="1"/>
  <c r="G498" i="7"/>
  <c r="L497" i="7"/>
  <c r="S497" i="8" s="1"/>
  <c r="J498" i="3"/>
  <c r="J498" i="8" s="1"/>
  <c r="I498" i="3"/>
  <c r="I498" i="8" s="1"/>
  <c r="K498" i="3"/>
  <c r="K498" i="8" s="1"/>
  <c r="G499" i="3"/>
  <c r="M498" i="3"/>
  <c r="M498" i="8" s="1"/>
  <c r="L498" i="3"/>
  <c r="L498" i="8" s="1"/>
  <c r="G499" i="8" l="1"/>
  <c r="G499" i="7"/>
  <c r="I498" i="7"/>
  <c r="P498" i="8" s="1"/>
  <c r="J498" i="7"/>
  <c r="Q498" i="8" s="1"/>
  <c r="L498" i="7"/>
  <c r="S498" i="8" s="1"/>
  <c r="K498" i="7"/>
  <c r="R498" i="8" s="1"/>
  <c r="M498" i="7"/>
  <c r="T498" i="8" s="1"/>
  <c r="M499" i="7"/>
  <c r="T499" i="8" s="1"/>
  <c r="J499" i="3"/>
  <c r="J499" i="8" s="1"/>
  <c r="I499" i="3"/>
  <c r="I499" i="8" s="1"/>
  <c r="L499" i="3"/>
  <c r="L499" i="8" s="1"/>
  <c r="M499" i="3"/>
  <c r="M499" i="8" s="1"/>
  <c r="K499" i="3"/>
  <c r="K499" i="8" s="1"/>
  <c r="G500" i="3"/>
  <c r="G500" i="8" l="1"/>
  <c r="L499" i="7"/>
  <c r="S499" i="8" s="1"/>
  <c r="J499" i="7"/>
  <c r="Q499" i="8" s="1"/>
  <c r="G500" i="7"/>
  <c r="K499" i="7"/>
  <c r="R499" i="8" s="1"/>
  <c r="I499" i="7"/>
  <c r="P499" i="8" s="1"/>
  <c r="M500" i="3"/>
  <c r="K500" i="3"/>
  <c r="I500" i="3"/>
  <c r="J500" i="3"/>
  <c r="L500" i="3"/>
  <c r="I61" i="3" l="1"/>
  <c r="I500" i="8"/>
  <c r="M61" i="3"/>
  <c r="M500" i="8"/>
  <c r="K61" i="3"/>
  <c r="K500" i="8"/>
  <c r="L61" i="3"/>
  <c r="L500" i="8"/>
  <c r="L61" i="8" s="1"/>
  <c r="J61" i="3"/>
  <c r="J500" i="8"/>
  <c r="M61" i="8"/>
  <c r="I61" i="8"/>
  <c r="J61" i="8"/>
  <c r="K61" i="8"/>
  <c r="K500" i="7"/>
  <c r="J500" i="7"/>
  <c r="I500" i="7"/>
  <c r="L500" i="7"/>
  <c r="M500" i="7"/>
  <c r="L61" i="7" l="1"/>
  <c r="S500" i="8"/>
  <c r="S61" i="8" s="1"/>
  <c r="I61" i="7"/>
  <c r="P500" i="8"/>
  <c r="P61" i="8" s="1"/>
  <c r="J61" i="7"/>
  <c r="Q500" i="8"/>
  <c r="Q61" i="8" s="1"/>
  <c r="M61" i="7"/>
  <c r="T500" i="8"/>
  <c r="T61" i="8" s="1"/>
  <c r="K61" i="7"/>
  <c r="R500" i="8"/>
  <c r="R61" i="8" s="1"/>
</calcChain>
</file>

<file path=xl/sharedStrings.xml><?xml version="1.0" encoding="utf-8"?>
<sst xmlns="http://schemas.openxmlformats.org/spreadsheetml/2006/main" count="518" uniqueCount="142">
  <si>
    <t>справочник показателей</t>
  </si>
  <si>
    <t>*</t>
  </si>
  <si>
    <t>№ стр</t>
  </si>
  <si>
    <t>ед.изм.</t>
  </si>
  <si>
    <t>дата договора</t>
  </si>
  <si>
    <t>вып/список</t>
  </si>
  <si>
    <t>^</t>
  </si>
  <si>
    <t>срок договора</t>
  </si>
  <si>
    <t>мес.</t>
  </si>
  <si>
    <t>базовая валюта</t>
  </si>
  <si>
    <t>USD</t>
  </si>
  <si>
    <t>RUR</t>
  </si>
  <si>
    <t>EUR</t>
  </si>
  <si>
    <t>курс USD (ЦБ)</t>
  </si>
  <si>
    <t>курс EUR (ЦБ)</t>
  </si>
  <si>
    <t>руб.</t>
  </si>
  <si>
    <t>Цена оборудования с НДС в USD</t>
  </si>
  <si>
    <t>Цена оборудования с НДС в EUR</t>
  </si>
  <si>
    <t>Цена оборудования с НДС</t>
  </si>
  <si>
    <t>Процент авансового платежа</t>
  </si>
  <si>
    <t>%</t>
  </si>
  <si>
    <t>Авансовый платеж с НДС</t>
  </si>
  <si>
    <t>тело кредита в разрезе оборудования</t>
  </si>
  <si>
    <t>%г.</t>
  </si>
  <si>
    <t>годовая кредитная ставка по оборудованию</t>
  </si>
  <si>
    <t>показатель</t>
  </si>
  <si>
    <t>значение</t>
  </si>
  <si>
    <t>итого</t>
  </si>
  <si>
    <t>коммуникация</t>
  </si>
  <si>
    <t>в т.ч.</t>
  </si>
  <si>
    <t>контроль</t>
  </si>
  <si>
    <t>%-нт выкупной стоимости от цены оборудования</t>
  </si>
  <si>
    <t>выкупная стоимость с НДС</t>
  </si>
  <si>
    <t>в т.ч. НДС</t>
  </si>
  <si>
    <t>график оплат за оборудование без НДС</t>
  </si>
  <si>
    <t>ставка НДС</t>
  </si>
  <si>
    <t>удорожание в год без учета допуслуг</t>
  </si>
  <si>
    <t>%-нт комиссии за оформление сделки</t>
  </si>
  <si>
    <t>комиссия за оформление сделки с НДС</t>
  </si>
  <si>
    <t xml:space="preserve">%-нт стоимости КАСКО в год  </t>
  </si>
  <si>
    <t>стоимость КАСКО на весь период с НДС</t>
  </si>
  <si>
    <t>допстрахование автогражданской ответственности</t>
  </si>
  <si>
    <t>%-нт допстрахования автогражданской ответственности</t>
  </si>
  <si>
    <t>ежемесячный аннуитетный платеж за оборудование с НДС</t>
  </si>
  <si>
    <t>оплата процентов по кредиту в разрезе оборудования</t>
  </si>
  <si>
    <t>оплата тела кредита в разрезе оборудования</t>
  </si>
  <si>
    <t>тело кредита в разрезе страхования</t>
  </si>
  <si>
    <t>годовая кредитная ставка по страхованию</t>
  </si>
  <si>
    <t>ежемесячный аннуитетный платеж за страхование с НДС</t>
  </si>
  <si>
    <t>график оплат за страхование с НДС</t>
  </si>
  <si>
    <t>оплата процентов по кредиту в разрезе страхования</t>
  </si>
  <si>
    <t>оплата тела кредита в разрезе страхования</t>
  </si>
  <si>
    <t>график оплат за страхование без НДС</t>
  </si>
  <si>
    <t>размер кредитования по допуслуге - 1</t>
  </si>
  <si>
    <t>размер кредитования по допуслуге - 2</t>
  </si>
  <si>
    <t>размер кредитования по допуслуге - 3</t>
  </si>
  <si>
    <t>размер кредитования по допуслуге - 4</t>
  </si>
  <si>
    <t>размер кредитования по допуслуге - 5</t>
  </si>
  <si>
    <t>тело кредита в разрезе допуслуг</t>
  </si>
  <si>
    <t>годовая кредитная ставка по допуслугам</t>
  </si>
  <si>
    <t>ежемесячный аннуитетный платеж за допуслуги с НДС</t>
  </si>
  <si>
    <t>график оплат за допуслуги с НДС</t>
  </si>
  <si>
    <t>оплата процентов по кредиту в разрезе допуслуг</t>
  </si>
  <si>
    <t>оплата тела кредита в разрезе допуслуг</t>
  </si>
  <si>
    <t>график оплат за допуслуги без НДС</t>
  </si>
  <si>
    <t>Общая сумма договора с НДС (с уч. допусл. и выкупа)</t>
  </si>
  <si>
    <t>удорожание в год с учетом допуслуг</t>
  </si>
  <si>
    <t>РАСЧЕТ ПОКАЗАТЕЛЕЙ ЭФФЕКТИВНОСТИ</t>
  </si>
  <si>
    <t>эффективная ставка</t>
  </si>
  <si>
    <t>Кредитный калькулятор</t>
  </si>
  <si>
    <t>Сфера деятельности: Лизинг</t>
  </si>
  <si>
    <t>Исходные данные и расчеты</t>
  </si>
  <si>
    <t>-</t>
  </si>
  <si>
    <t>ячейки для ввода данных</t>
  </si>
  <si>
    <t>ШАПКА</t>
  </si>
  <si>
    <t>ТЕКСТ</t>
  </si>
  <si>
    <t>Дата расчета</t>
  </si>
  <si>
    <t>Расчет за одну единицу оборудования:</t>
  </si>
  <si>
    <t>Валюта договора</t>
  </si>
  <si>
    <t>Рубль РФ</t>
  </si>
  <si>
    <t>ПРОЧЕЕ</t>
  </si>
  <si>
    <t>Предварительный график платежей за 1 единицу оборудования</t>
  </si>
  <si>
    <t>Период (месяц)</t>
  </si>
  <si>
    <t>Платеж по лизингу</t>
  </si>
  <si>
    <t>без НДС</t>
  </si>
  <si>
    <t>Страхование</t>
  </si>
  <si>
    <t>Допуслуги</t>
  </si>
  <si>
    <t>Ежемесячный платеж</t>
  </si>
  <si>
    <t>НДС</t>
  </si>
  <si>
    <t>ИТОГО</t>
  </si>
  <si>
    <t>Лизинговый калькулятор</t>
  </si>
  <si>
    <t>график оплат за оборудование с НДС (аннуитетный)</t>
  </si>
  <si>
    <t>отношение ст-ти оборуд-я к ст-ти дог-ра на кол-во лет</t>
  </si>
  <si>
    <t>отношение %-нта на ост. долга к страховке</t>
  </si>
  <si>
    <t>СВОЯ КОМПАНИЯ</t>
  </si>
  <si>
    <t>КОМПАНИЯ-КОНКУРЕНТ</t>
  </si>
  <si>
    <t>Показатели и выпадающие списки</t>
  </si>
  <si>
    <t>+7(985)201-6607</t>
  </si>
  <si>
    <t>вкладки</t>
  </si>
  <si>
    <t>ячейки</t>
  </si>
  <si>
    <t>описание</t>
  </si>
  <si>
    <t>Ячейки для внесения исходных данных</t>
  </si>
  <si>
    <t>Ячейки для внесения исходных данных из выпадающего списка</t>
  </si>
  <si>
    <t>При внесении данных ячейка меняет свой цвет. 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</si>
  <si>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условия</t>
  </si>
  <si>
    <t>Внесение вручную ключевых данных</t>
  </si>
  <si>
    <t>для собственного лизингового предложения</t>
  </si>
  <si>
    <t>K11,K14</t>
  </si>
  <si>
    <t>В данных ячейках пользователь задает дату заключения договора лизинга и его срок в количестве месяцев</t>
  </si>
  <si>
    <t>стоимость договора</t>
  </si>
  <si>
    <t>K17-K32</t>
  </si>
  <si>
    <t>В данных ячейках пользователь задает договорную стоимость оборудования, которое приобретается в лизинг, а также размер первоначального взноса клиента.</t>
  </si>
  <si>
    <t>выкупная стоимость</t>
  </si>
  <si>
    <t>K35-K38</t>
  </si>
  <si>
    <t>Здесь определяется выкупная стоимость или, проще говоря, размер завершающего платежа согласно план-графика договора.</t>
  </si>
  <si>
    <t>кредит</t>
  </si>
  <si>
    <t>K41-K55</t>
  </si>
  <si>
    <t>В данных ячейках и соответствующих строках (стр50-54) производится расчет и задание ключевых параметров лизингового кредита: тело, ставка, аннуитет.</t>
  </si>
  <si>
    <t>удорожание</t>
  </si>
  <si>
    <t>O67</t>
  </si>
  <si>
    <t>Здесь производится расчет важного для клиента параметра - среднегодовое удорожание стоимости оборудования.</t>
  </si>
  <si>
    <t>допуслуги</t>
  </si>
  <si>
    <t>K70-K149</t>
  </si>
  <si>
    <t>Аналогичным образом в указанных строках вносится и рассчитывается соответствующая информация по дополнительной кредитной нагрузке для клиентов - учет допродаж допуслуг, сопровождающих лизинговый договор - основной заработок агента.</t>
  </si>
  <si>
    <t>эффективность</t>
  </si>
  <si>
    <t>стр151-166</t>
  </si>
  <si>
    <r>
      <t xml:space="preserve">Ключевые показатели лизингового договора рассчитываются в этих строках, в том числе в строке 166 рассчитывается </t>
    </r>
    <r>
      <rPr>
        <b/>
        <sz val="10"/>
        <color theme="1"/>
        <rFont val="Calibri"/>
        <family val="2"/>
        <scheme val="minor"/>
      </rPr>
      <t>эффективная ставка кредита</t>
    </r>
    <r>
      <rPr>
        <sz val="10"/>
        <color theme="1"/>
        <rFont val="Calibri"/>
        <family val="2"/>
        <scheme val="minor"/>
      </rPr>
      <t>.</t>
    </r>
  </si>
  <si>
    <t>отч_график</t>
  </si>
  <si>
    <t>В этой вкладке формируется шаблон графика погашения для клиента.</t>
  </si>
  <si>
    <t>условия_конкуренты</t>
  </si>
  <si>
    <t>конкурентного лизингового предложения</t>
  </si>
  <si>
    <t>отч_конкуренты</t>
  </si>
  <si>
    <t>В этой вкладке формируется шаблон графика погашения для клиентов</t>
  </si>
  <si>
    <t>сравнение</t>
  </si>
  <si>
    <t>Здесь производится сравнение двух лизинговых предложений</t>
  </si>
  <si>
    <t>своего и конкурентного</t>
  </si>
  <si>
    <t>структура</t>
  </si>
  <si>
    <t>Здесь задаются все выпадающие списки и показатели</t>
  </si>
  <si>
    <t>Задание названий ключевых показателей финмодели</t>
  </si>
  <si>
    <r>
      <t xml:space="preserve">- в модели используется следующий принцип: каждый показатель, который появляется на тех или иных листах модели, оформляется там в виде прямой формулы, настроенной на соответствующую ячейку с наименованием этого показателя во вкладке </t>
    </r>
    <r>
      <rPr>
        <b/>
        <sz val="10"/>
        <color theme="1"/>
        <rFont val="Calibri"/>
        <family val="2"/>
        <scheme val="minor"/>
      </rPr>
      <t>структура</t>
    </r>
    <r>
      <rPr>
        <sz val="10"/>
        <color theme="1"/>
        <rFont val="Calibri"/>
        <family val="2"/>
        <scheme val="minor"/>
      </rPr>
      <t>.</t>
    </r>
  </si>
  <si>
    <t>- если какое-либо из названий того или иного показателя не понравится пользователю, то последний может его изменить в этой вкладе и тогда везде в модели данный показатель автоматически сменит свое наименование.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</si>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</sst>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dd/mm/yy;@"/>
    <numFmt numFmtId="166" formatCode="[$-419]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0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4" tint="-0.499984740745262"/>
        <bgColor theme="0"/>
      </patternFill>
    </fill>
    <fill>
      <patternFill patternType="lightUp">
        <fgColor theme="4" tint="-0.499984740745262"/>
        <bgColor theme="0" tint="-0.249977111117893"/>
      </patternFill>
    </fill>
    <fill>
      <patternFill patternType="lightUp">
        <fgColor theme="4" tint="-0.499984740745262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3" fillId="2" borderId="1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right"/>
    </xf>
    <xf numFmtId="0" fontId="13" fillId="2" borderId="1" xfId="0" applyFont="1" applyFill="1" applyBorder="1"/>
    <xf numFmtId="0" fontId="13" fillId="0" borderId="0" xfId="0" applyFont="1"/>
    <xf numFmtId="0" fontId="3" fillId="4" borderId="0" xfId="0" applyFont="1" applyFill="1"/>
    <xf numFmtId="0" fontId="15" fillId="2" borderId="0" xfId="0" applyFont="1" applyFill="1"/>
    <xf numFmtId="164" fontId="3" fillId="2" borderId="1" xfId="0" applyNumberFormat="1" applyFont="1" applyFill="1" applyBorder="1"/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NumberFormat="1" applyFont="1" applyFill="1" applyBorder="1"/>
    <xf numFmtId="165" fontId="3" fillId="6" borderId="2" xfId="0" applyNumberFormat="1" applyFont="1" applyFill="1" applyBorder="1"/>
    <xf numFmtId="165" fontId="3" fillId="6" borderId="3" xfId="0" applyNumberFormat="1" applyFont="1" applyFill="1" applyBorder="1"/>
    <xf numFmtId="165" fontId="3" fillId="6" borderId="4" xfId="0" applyNumberFormat="1" applyFont="1" applyFill="1" applyBorder="1"/>
    <xf numFmtId="165" fontId="13" fillId="6" borderId="2" xfId="0" applyNumberFormat="1" applyFont="1" applyFill="1" applyBorder="1"/>
    <xf numFmtId="0" fontId="6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10" fontId="13" fillId="2" borderId="1" xfId="0" applyNumberFormat="1" applyFont="1" applyFill="1" applyBorder="1" applyAlignment="1">
      <alignment horizontal="right"/>
    </xf>
    <xf numFmtId="4" fontId="13" fillId="2" borderId="0" xfId="0" applyNumberFormat="1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7" xfId="0" applyFont="1" applyFill="1" applyBorder="1"/>
    <xf numFmtId="4" fontId="13" fillId="2" borderId="6" xfId="0" applyNumberFormat="1" applyFont="1" applyFill="1" applyBorder="1"/>
    <xf numFmtId="4" fontId="13" fillId="2" borderId="7" xfId="0" applyNumberFormat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 vertical="center"/>
    </xf>
    <xf numFmtId="4" fontId="19" fillId="2" borderId="0" xfId="0" applyNumberFormat="1" applyFont="1" applyFill="1"/>
    <xf numFmtId="4" fontId="19" fillId="2" borderId="6" xfId="0" applyNumberFormat="1" applyFont="1" applyFill="1" applyBorder="1"/>
    <xf numFmtId="0" fontId="19" fillId="0" borderId="0" xfId="0" applyFont="1"/>
    <xf numFmtId="0" fontId="7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5" xfId="0" applyFont="1" applyFill="1" applyBorder="1"/>
    <xf numFmtId="0" fontId="22" fillId="2" borderId="0" xfId="0" applyFont="1" applyFill="1"/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4" fontId="22" fillId="2" borderId="0" xfId="0" applyNumberFormat="1" applyFont="1" applyFill="1"/>
    <xf numFmtId="0" fontId="22" fillId="2" borderId="5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2" fillId="0" borderId="0" xfId="0" applyFont="1"/>
    <xf numFmtId="0" fontId="3" fillId="2" borderId="0" xfId="0" applyFont="1" applyFill="1" applyAlignment="1">
      <alignment horizontal="left" indent="1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0" fontId="13" fillId="2" borderId="0" xfId="0" applyNumberFormat="1" applyFont="1" applyFill="1"/>
    <xf numFmtId="0" fontId="3" fillId="7" borderId="0" xfId="0" applyFont="1" applyFill="1"/>
    <xf numFmtId="0" fontId="3" fillId="8" borderId="0" xfId="0" applyFont="1" applyFill="1" applyAlignment="1">
      <alignment horizontal="right"/>
    </xf>
    <xf numFmtId="0" fontId="3" fillId="8" borderId="0" xfId="0" applyFont="1" applyFill="1"/>
    <xf numFmtId="0" fontId="13" fillId="5" borderId="0" xfId="0" applyFont="1" applyFill="1"/>
    <xf numFmtId="0" fontId="9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4" fontId="13" fillId="5" borderId="0" xfId="0" applyNumberFormat="1" applyFont="1" applyFill="1"/>
    <xf numFmtId="0" fontId="3" fillId="9" borderId="0" xfId="0" applyFont="1" applyFill="1"/>
    <xf numFmtId="0" fontId="26" fillId="10" borderId="0" xfId="0" applyFont="1" applyFill="1"/>
    <xf numFmtId="10" fontId="13" fillId="2" borderId="6" xfId="0" applyNumberFormat="1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4" fontId="27" fillId="2" borderId="5" xfId="0" applyNumberFormat="1" applyFont="1" applyFill="1" applyBorder="1"/>
    <xf numFmtId="165" fontId="27" fillId="2" borderId="0" xfId="0" applyNumberFormat="1" applyFont="1" applyFill="1"/>
    <xf numFmtId="165" fontId="5" fillId="2" borderId="0" xfId="0" applyNumberFormat="1" applyFont="1" applyFill="1"/>
    <xf numFmtId="0" fontId="28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right" vertical="center"/>
    </xf>
    <xf numFmtId="0" fontId="0" fillId="4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4" fontId="3" fillId="3" borderId="1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1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3" xfId="0" applyFont="1" applyFill="1" applyBorder="1"/>
    <xf numFmtId="0" fontId="0" fillId="2" borderId="17" xfId="0" applyFill="1" applyBorder="1"/>
    <xf numFmtId="0" fontId="0" fillId="2" borderId="19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right"/>
    </xf>
    <xf numFmtId="0" fontId="0" fillId="3" borderId="19" xfId="0" applyFill="1" applyBorder="1"/>
    <xf numFmtId="0" fontId="2" fillId="2" borderId="0" xfId="0" applyFont="1" applyFill="1"/>
    <xf numFmtId="0" fontId="2" fillId="4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8" xfId="0" applyFont="1" applyFill="1" applyBorder="1" applyAlignment="1">
      <alignment horizontal="right"/>
    </xf>
    <xf numFmtId="4" fontId="2" fillId="3" borderId="18" xfId="0" applyNumberFormat="1" applyFont="1" applyFill="1" applyBorder="1"/>
    <xf numFmtId="0" fontId="2" fillId="3" borderId="19" xfId="0" applyFont="1" applyFill="1" applyBorder="1"/>
    <xf numFmtId="0" fontId="2" fillId="0" borderId="0" xfId="0" applyFont="1"/>
    <xf numFmtId="10" fontId="2" fillId="3" borderId="18" xfId="0" applyNumberFormat="1" applyFont="1" applyFill="1" applyBorder="1"/>
    <xf numFmtId="0" fontId="1" fillId="2" borderId="0" xfId="0" applyFont="1" applyFill="1"/>
    <xf numFmtId="0" fontId="1" fillId="4" borderId="0" xfId="0" applyFont="1" applyFill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8" xfId="0" applyFont="1" applyFill="1" applyBorder="1" applyAlignment="1">
      <alignment horizontal="right"/>
    </xf>
    <xf numFmtId="4" fontId="1" fillId="3" borderId="18" xfId="0" applyNumberFormat="1" applyFont="1" applyFill="1" applyBorder="1"/>
    <xf numFmtId="0" fontId="1" fillId="3" borderId="19" xfId="0" applyFont="1" applyFill="1" applyBorder="1"/>
    <xf numFmtId="0" fontId="1" fillId="0" borderId="0" xfId="0" applyFont="1"/>
    <xf numFmtId="0" fontId="0" fillId="3" borderId="10" xfId="0" applyFill="1" applyBorder="1" applyAlignment="1">
      <alignment horizontal="right"/>
    </xf>
    <xf numFmtId="0" fontId="0" fillId="3" borderId="12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13" xfId="0" applyFill="1" applyBorder="1"/>
    <xf numFmtId="0" fontId="0" fillId="3" borderId="15" xfId="0" applyFill="1" applyBorder="1" applyAlignment="1">
      <alignment horizontal="right"/>
    </xf>
    <xf numFmtId="0" fontId="0" fillId="2" borderId="20" xfId="0" applyFill="1" applyBorder="1"/>
    <xf numFmtId="0" fontId="0" fillId="2" borderId="20" xfId="0" applyFill="1" applyBorder="1" applyAlignment="1">
      <alignment horizontal="right"/>
    </xf>
    <xf numFmtId="4" fontId="0" fillId="2" borderId="20" xfId="0" applyNumberForma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2" borderId="21" xfId="0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0" fillId="2" borderId="21" xfId="0" applyFill="1" applyBorder="1"/>
    <xf numFmtId="0" fontId="3" fillId="2" borderId="22" xfId="0" applyFont="1" applyFill="1" applyBorder="1"/>
    <xf numFmtId="4" fontId="0" fillId="2" borderId="8" xfId="0" applyNumberFormat="1" applyFill="1" applyBorder="1" applyAlignment="1">
      <alignment horizontal="right"/>
    </xf>
    <xf numFmtId="0" fontId="2" fillId="2" borderId="21" xfId="0" applyFont="1" applyFill="1" applyBorder="1"/>
    <xf numFmtId="0" fontId="13" fillId="2" borderId="22" xfId="0" applyFont="1" applyFill="1" applyBorder="1"/>
    <xf numFmtId="4" fontId="2" fillId="2" borderId="8" xfId="0" applyNumberFormat="1" applyFont="1" applyFill="1" applyBorder="1"/>
    <xf numFmtId="0" fontId="0" fillId="2" borderId="18" xfId="0" applyFill="1" applyBorder="1" applyAlignment="1">
      <alignment horizontal="center" vertical="center"/>
    </xf>
    <xf numFmtId="4" fontId="2" fillId="3" borderId="8" xfId="0" applyNumberFormat="1" applyFont="1" applyFill="1" applyBorder="1"/>
    <xf numFmtId="0" fontId="2" fillId="3" borderId="18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/>
    </xf>
    <xf numFmtId="0" fontId="0" fillId="12" borderId="0" xfId="0" applyFill="1"/>
    <xf numFmtId="0" fontId="0" fillId="13" borderId="0" xfId="0" applyFill="1"/>
    <xf numFmtId="0" fontId="0" fillId="12" borderId="10" xfId="0" applyFill="1" applyBorder="1"/>
    <xf numFmtId="0" fontId="0" fillId="12" borderId="0" xfId="0" applyFill="1" applyBorder="1"/>
    <xf numFmtId="0" fontId="3" fillId="14" borderId="10" xfId="0" applyFont="1" applyFill="1" applyBorder="1"/>
    <xf numFmtId="0" fontId="3" fillId="14" borderId="15" xfId="0" applyFont="1" applyFill="1" applyBorder="1"/>
    <xf numFmtId="0" fontId="3" fillId="12" borderId="0" xfId="0" applyFont="1" applyFill="1" applyBorder="1"/>
    <xf numFmtId="0" fontId="0" fillId="14" borderId="18" xfId="0" applyFill="1" applyBorder="1"/>
    <xf numFmtId="0" fontId="2" fillId="14" borderId="18" xfId="0" applyFont="1" applyFill="1" applyBorder="1"/>
    <xf numFmtId="0" fontId="1" fillId="14" borderId="18" xfId="0" applyFont="1" applyFill="1" applyBorder="1"/>
    <xf numFmtId="0" fontId="0" fillId="14" borderId="10" xfId="0" applyFill="1" applyBorder="1"/>
    <xf numFmtId="0" fontId="0" fillId="14" borderId="0" xfId="0" applyFill="1" applyBorder="1"/>
    <xf numFmtId="0" fontId="0" fillId="14" borderId="15" xfId="0" applyFill="1" applyBorder="1"/>
    <xf numFmtId="0" fontId="0" fillId="12" borderId="15" xfId="0" applyFill="1" applyBorder="1"/>
    <xf numFmtId="0" fontId="3" fillId="12" borderId="15" xfId="0" applyFont="1" applyFill="1" applyBorder="1"/>
    <xf numFmtId="0" fontId="2" fillId="2" borderId="0" xfId="0" applyFont="1" applyFill="1" applyAlignment="1">
      <alignment horizontal="right"/>
    </xf>
    <xf numFmtId="0" fontId="29" fillId="3" borderId="0" xfId="0" applyFont="1" applyFill="1"/>
    <xf numFmtId="10" fontId="29" fillId="3" borderId="0" xfId="0" applyNumberFormat="1" applyFont="1" applyFill="1"/>
    <xf numFmtId="0" fontId="29" fillId="14" borderId="0" xfId="0" applyFont="1" applyFill="1"/>
    <xf numFmtId="0" fontId="29" fillId="3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4" fontId="22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4" fontId="13" fillId="5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horizontal="right"/>
    </xf>
    <xf numFmtId="0" fontId="26" fillId="2" borderId="0" xfId="0" quotePrefix="1" applyFont="1" applyFill="1" applyAlignment="1">
      <alignment horizontal="right"/>
    </xf>
    <xf numFmtId="0" fontId="30" fillId="2" borderId="0" xfId="0" applyFont="1" applyFill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30" fillId="0" borderId="0" xfId="0" applyFont="1"/>
    <xf numFmtId="0" fontId="30" fillId="4" borderId="9" xfId="0" applyFont="1" applyFill="1" applyBorder="1"/>
    <xf numFmtId="0" fontId="30" fillId="4" borderId="10" xfId="0" applyFont="1" applyFill="1" applyBorder="1"/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wrapText="1"/>
    </xf>
    <xf numFmtId="0" fontId="30" fillId="4" borderId="11" xfId="0" applyFont="1" applyFill="1" applyBorder="1"/>
    <xf numFmtId="0" fontId="30" fillId="4" borderId="12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0" fontId="30" fillId="4" borderId="13" xfId="0" applyFont="1" applyFill="1" applyBorder="1"/>
    <xf numFmtId="0" fontId="31" fillId="2" borderId="0" xfId="0" applyFont="1" applyFill="1" applyBorder="1"/>
    <xf numFmtId="0" fontId="31" fillId="2" borderId="0" xfId="0" applyFont="1" applyFill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wrapText="1"/>
    </xf>
    <xf numFmtId="0" fontId="32" fillId="2" borderId="0" xfId="0" applyFont="1" applyFill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wrapText="1"/>
    </xf>
    <xf numFmtId="166" fontId="30" fillId="2" borderId="23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0" fillId="2" borderId="24" xfId="0" applyFont="1" applyFill="1" applyBorder="1" applyAlignment="1">
      <alignment wrapText="1"/>
    </xf>
    <xf numFmtId="0" fontId="30" fillId="2" borderId="25" xfId="0" applyFont="1" applyFill="1" applyBorder="1" applyAlignment="1">
      <alignment wrapText="1"/>
    </xf>
    <xf numFmtId="0" fontId="34" fillId="7" borderId="0" xfId="0" applyFont="1" applyFill="1" applyBorder="1" applyAlignment="1">
      <alignment horizontal="center" vertical="center"/>
    </xf>
    <xf numFmtId="0" fontId="30" fillId="2" borderId="26" xfId="0" quotePrefix="1" applyFont="1" applyFill="1" applyBorder="1" applyAlignment="1">
      <alignment wrapText="1"/>
    </xf>
    <xf numFmtId="0" fontId="34" fillId="9" borderId="0" xfId="0" applyFont="1" applyFill="1" applyBorder="1" applyAlignment="1">
      <alignment horizontal="center" vertical="center"/>
    </xf>
    <xf numFmtId="0" fontId="30" fillId="2" borderId="24" xfId="0" quotePrefix="1" applyFont="1" applyFill="1" applyBorder="1" applyAlignment="1">
      <alignment wrapText="1"/>
    </xf>
    <xf numFmtId="0" fontId="30" fillId="2" borderId="25" xfId="0" quotePrefix="1" applyFont="1" applyFill="1" applyBorder="1" applyAlignment="1">
      <alignment wrapText="1"/>
    </xf>
    <xf numFmtId="0" fontId="34" fillId="1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1" fillId="2" borderId="24" xfId="0" quotePrefix="1" applyFont="1" applyFill="1" applyBorder="1" applyAlignment="1">
      <alignment wrapText="1"/>
    </xf>
    <xf numFmtId="0" fontId="34" fillId="17" borderId="0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0" fillId="4" borderId="14" xfId="0" applyFont="1" applyFill="1" applyBorder="1"/>
    <xf numFmtId="0" fontId="30" fillId="4" borderId="15" xfId="0" applyFont="1" applyFill="1" applyBorder="1"/>
    <xf numFmtId="0" fontId="30" fillId="4" borderId="15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wrapText="1"/>
    </xf>
    <xf numFmtId="0" fontId="30" fillId="4" borderId="16" xfId="0" applyFont="1" applyFill="1" applyBorder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</cellXfs>
  <cellStyles count="1">
    <cellStyle name="Обычный" xfId="0" builtinId="0"/>
  </cellStyles>
  <dxfs count="9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lizingov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lizingov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160020</xdr:colOff>
      <xdr:row>0</xdr:row>
      <xdr:rowOff>60960</xdr:rowOff>
    </xdr:from>
    <xdr:to>
      <xdr:col>16</xdr:col>
      <xdr:colOff>160</xdr:colOff>
      <xdr:row>4</xdr:row>
      <xdr:rowOff>61013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3460" y="609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1562100</xdr:colOff>
      <xdr:row>0</xdr:row>
      <xdr:rowOff>76200</xdr:rowOff>
    </xdr:from>
    <xdr:to>
      <xdr:col>4</xdr:col>
      <xdr:colOff>2979420</xdr:colOff>
      <xdr:row>4</xdr:row>
      <xdr:rowOff>83820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лизинговых расчетов MNGMNT.RU"/>
        </xdr:cNvPr>
        <xdr:cNvSpPr/>
      </xdr:nvSpPr>
      <xdr:spPr>
        <a:xfrm>
          <a:off x="2049780" y="76200"/>
          <a:ext cx="1417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ЛИЗИНГОВЫХ РАСЧЕТОВ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701040</xdr:colOff>
      <xdr:row>2</xdr:row>
      <xdr:rowOff>76200</xdr:rowOff>
    </xdr:from>
    <xdr:to>
      <xdr:col>16</xdr:col>
      <xdr:colOff>137320</xdr:colOff>
      <xdr:row>4</xdr:row>
      <xdr:rowOff>182933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30480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10</xdr:col>
      <xdr:colOff>358140</xdr:colOff>
      <xdr:row>2</xdr:row>
      <xdr:rowOff>60960</xdr:rowOff>
    </xdr:from>
    <xdr:to>
      <xdr:col>12</xdr:col>
      <xdr:colOff>266700</xdr:colOff>
      <xdr:row>4</xdr:row>
      <xdr:rowOff>175260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лизинговых расчетов MNGMNT.RU"/>
        </xdr:cNvPr>
        <xdr:cNvSpPr/>
      </xdr:nvSpPr>
      <xdr:spPr>
        <a:xfrm>
          <a:off x="4663440" y="289560"/>
          <a:ext cx="1417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ЛИЗИНГОВЫХ РАСЧЕТОВ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2"/>
  <sheetViews>
    <sheetView showGridLines="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9.109375" defaultRowHeight="13.8" x14ac:dyDescent="0.3"/>
  <cols>
    <col min="1" max="1" width="1.6640625" style="220" customWidth="1"/>
    <col min="2" max="2" width="0.88671875" style="220" customWidth="1"/>
    <col min="3" max="3" width="1.6640625" style="220" customWidth="1"/>
    <col min="4" max="6" width="2.6640625" style="220" customWidth="1"/>
    <col min="7" max="7" width="17.33203125" style="262" customWidth="1"/>
    <col min="8" max="8" width="2.6640625" style="220" customWidth="1"/>
    <col min="9" max="9" width="11.109375" style="262" bestFit="1" customWidth="1"/>
    <col min="10" max="10" width="1.6640625" style="220" customWidth="1"/>
    <col min="11" max="11" width="2.6640625" style="220" customWidth="1"/>
    <col min="12" max="12" width="1.6640625" style="220" customWidth="1"/>
    <col min="13" max="13" width="56.33203125" style="263" customWidth="1"/>
    <col min="14" max="16" width="1.6640625" style="220" customWidth="1"/>
    <col min="17" max="17" width="0.88671875" style="220" customWidth="1"/>
    <col min="18" max="18" width="1.6640625" style="220" customWidth="1"/>
    <col min="19" max="19" width="2.6640625" style="220" customWidth="1"/>
    <col min="20" max="16384" width="9.109375" style="220"/>
  </cols>
  <sheetData>
    <row r="1" spans="1:19" ht="8.1" customHeight="1" x14ac:dyDescent="0.3">
      <c r="A1" s="217"/>
      <c r="B1" s="217"/>
      <c r="C1" s="217"/>
      <c r="D1" s="217"/>
      <c r="E1" s="217"/>
      <c r="F1" s="217"/>
      <c r="G1" s="218"/>
      <c r="H1" s="217"/>
      <c r="I1" s="218"/>
      <c r="J1" s="217"/>
      <c r="K1" s="217"/>
      <c r="L1" s="217"/>
      <c r="M1" s="219"/>
      <c r="N1" s="217"/>
      <c r="O1" s="217"/>
      <c r="P1" s="217"/>
      <c r="Q1" s="217"/>
      <c r="R1" s="217"/>
      <c r="S1" s="217"/>
    </row>
    <row r="2" spans="1:19" ht="5.0999999999999996" customHeight="1" x14ac:dyDescent="0.3">
      <c r="A2" s="217"/>
      <c r="B2" s="221"/>
      <c r="C2" s="222"/>
      <c r="D2" s="222"/>
      <c r="E2" s="222"/>
      <c r="F2" s="222"/>
      <c r="G2" s="223"/>
      <c r="H2" s="222"/>
      <c r="I2" s="223"/>
      <c r="J2" s="222"/>
      <c r="K2" s="222"/>
      <c r="L2" s="222"/>
      <c r="M2" s="224"/>
      <c r="N2" s="222"/>
      <c r="O2" s="222"/>
      <c r="P2" s="222"/>
      <c r="Q2" s="225"/>
      <c r="R2" s="217"/>
      <c r="S2" s="217"/>
    </row>
    <row r="3" spans="1:19" ht="8.1" customHeight="1" x14ac:dyDescent="0.3">
      <c r="A3" s="217"/>
      <c r="B3" s="226"/>
      <c r="C3" s="227"/>
      <c r="D3" s="227"/>
      <c r="E3" s="227"/>
      <c r="F3" s="227"/>
      <c r="G3" s="228"/>
      <c r="H3" s="227"/>
      <c r="I3" s="228"/>
      <c r="J3" s="227"/>
      <c r="K3" s="227"/>
      <c r="L3" s="227"/>
      <c r="M3" s="229"/>
      <c r="N3" s="227"/>
      <c r="O3" s="227"/>
      <c r="P3" s="227"/>
      <c r="Q3" s="230"/>
      <c r="R3" s="217"/>
      <c r="S3" s="217"/>
    </row>
    <row r="4" spans="1:19" x14ac:dyDescent="0.3">
      <c r="A4" s="217"/>
      <c r="B4" s="226"/>
      <c r="C4" s="227"/>
      <c r="D4" s="227"/>
      <c r="E4" s="231" t="str">
        <f>условия!B2</f>
        <v>Лизинговый калькулятор</v>
      </c>
      <c r="F4" s="227"/>
      <c r="G4" s="228"/>
      <c r="H4" s="227"/>
      <c r="I4" s="228"/>
      <c r="J4" s="227"/>
      <c r="K4" s="227"/>
      <c r="L4" s="227"/>
      <c r="M4" s="227"/>
      <c r="N4" s="227"/>
      <c r="O4" s="227"/>
      <c r="P4" s="227"/>
      <c r="Q4" s="230"/>
      <c r="R4" s="217"/>
      <c r="S4" s="217"/>
    </row>
    <row r="5" spans="1:19" x14ac:dyDescent="0.3">
      <c r="A5" s="217"/>
      <c r="B5" s="226"/>
      <c r="C5" s="227"/>
      <c r="D5" s="227"/>
      <c r="E5" s="231"/>
      <c r="F5" s="227"/>
      <c r="G5" s="228"/>
      <c r="H5" s="227"/>
      <c r="I5" s="228"/>
      <c r="J5" s="227"/>
      <c r="K5" s="227"/>
      <c r="L5" s="227"/>
      <c r="M5" s="227"/>
      <c r="N5" s="227"/>
      <c r="O5" s="227"/>
      <c r="P5" s="227"/>
      <c r="Q5" s="230"/>
      <c r="R5" s="217"/>
      <c r="S5" s="217"/>
    </row>
    <row r="6" spans="1:19" x14ac:dyDescent="0.3">
      <c r="A6" s="217"/>
      <c r="B6" s="226"/>
      <c r="C6" s="227"/>
      <c r="D6" s="227"/>
      <c r="E6" s="231" t="s">
        <v>141</v>
      </c>
      <c r="F6" s="227"/>
      <c r="G6" s="228"/>
      <c r="H6" s="227"/>
      <c r="I6" s="228"/>
      <c r="J6" s="227"/>
      <c r="K6" s="227"/>
      <c r="L6" s="227"/>
      <c r="M6" s="227"/>
      <c r="N6" s="227"/>
      <c r="O6" s="227"/>
      <c r="P6" s="227"/>
      <c r="Q6" s="230"/>
      <c r="R6" s="217"/>
      <c r="S6" s="217"/>
    </row>
    <row r="7" spans="1:19" x14ac:dyDescent="0.3">
      <c r="A7" s="217"/>
      <c r="B7" s="226"/>
      <c r="C7" s="227"/>
      <c r="D7" s="227"/>
      <c r="E7" s="227"/>
      <c r="F7" s="227"/>
      <c r="G7" s="228"/>
      <c r="H7" s="227"/>
      <c r="I7" s="228"/>
      <c r="J7" s="227"/>
      <c r="K7" s="227"/>
      <c r="L7" s="227"/>
      <c r="M7" s="229"/>
      <c r="N7" s="227"/>
      <c r="O7" s="227"/>
      <c r="P7" s="227"/>
      <c r="Q7" s="230"/>
      <c r="R7" s="217"/>
      <c r="S7" s="217"/>
    </row>
    <row r="8" spans="1:19" s="237" customFormat="1" x14ac:dyDescent="0.3">
      <c r="A8" s="232"/>
      <c r="B8" s="233"/>
      <c r="C8" s="234"/>
      <c r="D8" s="234"/>
      <c r="E8" s="234"/>
      <c r="F8" s="234"/>
      <c r="G8" s="234" t="s">
        <v>98</v>
      </c>
      <c r="H8" s="234"/>
      <c r="I8" s="234" t="s">
        <v>99</v>
      </c>
      <c r="J8" s="234"/>
      <c r="K8" s="234"/>
      <c r="L8" s="234"/>
      <c r="M8" s="235" t="s">
        <v>100</v>
      </c>
      <c r="N8" s="234"/>
      <c r="O8" s="234"/>
      <c r="P8" s="234"/>
      <c r="Q8" s="236"/>
      <c r="R8" s="232"/>
      <c r="S8" s="232"/>
    </row>
    <row r="9" spans="1:19" ht="3.9" customHeight="1" x14ac:dyDescent="0.3">
      <c r="A9" s="217"/>
      <c r="B9" s="226"/>
      <c r="C9" s="227"/>
      <c r="D9" s="227"/>
      <c r="E9" s="227"/>
      <c r="F9" s="227"/>
      <c r="G9" s="238"/>
      <c r="H9" s="227"/>
      <c r="I9" s="238"/>
      <c r="J9" s="227"/>
      <c r="K9" s="227"/>
      <c r="L9" s="227"/>
      <c r="M9" s="239"/>
      <c r="N9" s="227"/>
      <c r="O9" s="227"/>
      <c r="P9" s="227"/>
      <c r="Q9" s="230"/>
      <c r="R9" s="217"/>
      <c r="S9" s="217"/>
    </row>
    <row r="10" spans="1:19" ht="3.9" customHeight="1" x14ac:dyDescent="0.3">
      <c r="A10" s="217"/>
      <c r="B10" s="226"/>
      <c r="C10" s="227"/>
      <c r="D10" s="227"/>
      <c r="E10" s="227"/>
      <c r="F10" s="227"/>
      <c r="G10" s="228"/>
      <c r="H10" s="227"/>
      <c r="I10" s="228"/>
      <c r="J10" s="227"/>
      <c r="K10" s="227"/>
      <c r="L10" s="227"/>
      <c r="M10" s="229"/>
      <c r="N10" s="227"/>
      <c r="O10" s="227"/>
      <c r="P10" s="227"/>
      <c r="Q10" s="230"/>
      <c r="R10" s="217"/>
      <c r="S10" s="217"/>
    </row>
    <row r="11" spans="1:19" x14ac:dyDescent="0.3">
      <c r="A11" s="217"/>
      <c r="B11" s="226"/>
      <c r="C11" s="227"/>
      <c r="D11" s="227"/>
      <c r="E11" s="227"/>
      <c r="F11" s="227"/>
      <c r="G11" s="228"/>
      <c r="H11" s="227"/>
      <c r="I11" s="228"/>
      <c r="J11" s="227"/>
      <c r="K11" s="227"/>
      <c r="L11" s="227"/>
      <c r="M11" s="229"/>
      <c r="N11" s="227"/>
      <c r="O11" s="227"/>
      <c r="P11" s="227"/>
      <c r="Q11" s="230"/>
      <c r="R11" s="217"/>
      <c r="S11" s="217"/>
    </row>
    <row r="12" spans="1:19" x14ac:dyDescent="0.3">
      <c r="A12" s="217"/>
      <c r="B12" s="226"/>
      <c r="C12" s="227"/>
      <c r="D12" s="227"/>
      <c r="E12" s="227"/>
      <c r="F12" s="227"/>
      <c r="G12" s="228"/>
      <c r="H12" s="240" t="s">
        <v>1</v>
      </c>
      <c r="I12" s="241"/>
      <c r="J12" s="227"/>
      <c r="K12" s="227"/>
      <c r="L12" s="227"/>
      <c r="M12" s="242" t="s">
        <v>101</v>
      </c>
      <c r="N12" s="227"/>
      <c r="O12" s="227"/>
      <c r="P12" s="227"/>
      <c r="Q12" s="230"/>
      <c r="R12" s="217"/>
      <c r="S12" s="217"/>
    </row>
    <row r="13" spans="1:19" ht="3.9" customHeight="1" x14ac:dyDescent="0.3">
      <c r="A13" s="217"/>
      <c r="B13" s="226"/>
      <c r="C13" s="227"/>
      <c r="D13" s="227"/>
      <c r="E13" s="227"/>
      <c r="F13" s="227"/>
      <c r="G13" s="228"/>
      <c r="H13" s="227"/>
      <c r="I13" s="228"/>
      <c r="J13" s="227"/>
      <c r="K13" s="227"/>
      <c r="L13" s="227"/>
      <c r="M13" s="229"/>
      <c r="N13" s="227"/>
      <c r="O13" s="227"/>
      <c r="P13" s="227"/>
      <c r="Q13" s="230"/>
      <c r="R13" s="217"/>
      <c r="S13" s="217"/>
    </row>
    <row r="14" spans="1:19" x14ac:dyDescent="0.3">
      <c r="A14" s="217"/>
      <c r="B14" s="226"/>
      <c r="C14" s="227"/>
      <c r="D14" s="227"/>
      <c r="E14" s="227"/>
      <c r="F14" s="227"/>
      <c r="G14" s="228"/>
      <c r="H14" s="240" t="s">
        <v>1</v>
      </c>
      <c r="I14" s="243"/>
      <c r="J14" s="244" t="s">
        <v>6</v>
      </c>
      <c r="K14" s="227"/>
      <c r="L14" s="227"/>
      <c r="M14" s="242" t="s">
        <v>102</v>
      </c>
      <c r="N14" s="227"/>
      <c r="O14" s="227"/>
      <c r="P14" s="227"/>
      <c r="Q14" s="230"/>
      <c r="R14" s="217"/>
      <c r="S14" s="217"/>
    </row>
    <row r="15" spans="1:19" ht="55.2" x14ac:dyDescent="0.3">
      <c r="A15" s="217"/>
      <c r="B15" s="226"/>
      <c r="C15" s="227"/>
      <c r="D15" s="227"/>
      <c r="E15" s="227"/>
      <c r="F15" s="227"/>
      <c r="G15" s="228"/>
      <c r="H15" s="227"/>
      <c r="I15" s="228"/>
      <c r="J15" s="227"/>
      <c r="K15" s="227"/>
      <c r="L15" s="227"/>
      <c r="M15" s="245" t="s">
        <v>103</v>
      </c>
      <c r="N15" s="227"/>
      <c r="O15" s="227"/>
      <c r="P15" s="227"/>
      <c r="Q15" s="230"/>
      <c r="R15" s="217"/>
      <c r="S15" s="217"/>
    </row>
    <row r="16" spans="1:19" x14ac:dyDescent="0.3">
      <c r="A16" s="217"/>
      <c r="B16" s="226"/>
      <c r="C16" s="227"/>
      <c r="D16" s="227"/>
      <c r="E16" s="227"/>
      <c r="F16" s="227"/>
      <c r="G16" s="228"/>
      <c r="H16" s="227"/>
      <c r="I16" s="228"/>
      <c r="J16" s="227"/>
      <c r="K16" s="227"/>
      <c r="L16" s="227"/>
      <c r="M16" s="246"/>
      <c r="N16" s="227"/>
      <c r="O16" s="227"/>
      <c r="P16" s="227"/>
      <c r="Q16" s="230"/>
      <c r="R16" s="217"/>
      <c r="S16" s="217"/>
    </row>
    <row r="17" spans="1:19" x14ac:dyDescent="0.3">
      <c r="A17" s="217"/>
      <c r="B17" s="226"/>
      <c r="C17" s="227"/>
      <c r="D17" s="227"/>
      <c r="E17" s="227"/>
      <c r="F17" s="227"/>
      <c r="G17" s="247" t="s">
        <v>104</v>
      </c>
      <c r="H17" s="227"/>
      <c r="I17" s="228"/>
      <c r="J17" s="227"/>
      <c r="K17" s="227"/>
      <c r="L17" s="227"/>
      <c r="M17" s="242" t="s">
        <v>105</v>
      </c>
      <c r="N17" s="227"/>
      <c r="O17" s="227"/>
      <c r="P17" s="227"/>
      <c r="Q17" s="230"/>
      <c r="R17" s="217"/>
      <c r="S17" s="217"/>
    </row>
    <row r="18" spans="1:19" x14ac:dyDescent="0.3">
      <c r="A18" s="217"/>
      <c r="B18" s="226"/>
      <c r="C18" s="227"/>
      <c r="D18" s="227"/>
      <c r="E18" s="227"/>
      <c r="F18" s="227"/>
      <c r="G18" s="228"/>
      <c r="H18" s="227"/>
      <c r="I18" s="228"/>
      <c r="J18" s="227"/>
      <c r="K18" s="227"/>
      <c r="L18" s="227"/>
      <c r="M18" s="242" t="s">
        <v>106</v>
      </c>
      <c r="N18" s="227"/>
      <c r="O18" s="227"/>
      <c r="P18" s="227"/>
      <c r="Q18" s="230"/>
      <c r="R18" s="217"/>
      <c r="S18" s="217"/>
    </row>
    <row r="19" spans="1:19" ht="27.6" x14ac:dyDescent="0.3">
      <c r="A19" s="217"/>
      <c r="B19" s="226"/>
      <c r="C19" s="227"/>
      <c r="D19" s="227"/>
      <c r="E19" s="227"/>
      <c r="F19" s="227"/>
      <c r="G19" s="234" t="s">
        <v>7</v>
      </c>
      <c r="H19" s="231"/>
      <c r="I19" s="234" t="s">
        <v>107</v>
      </c>
      <c r="J19" s="227"/>
      <c r="K19" s="227"/>
      <c r="L19" s="227"/>
      <c r="M19" s="248" t="s">
        <v>108</v>
      </c>
      <c r="N19" s="227"/>
      <c r="O19" s="227"/>
      <c r="P19" s="227"/>
      <c r="Q19" s="230"/>
      <c r="R19" s="217"/>
      <c r="S19" s="217"/>
    </row>
    <row r="20" spans="1:19" ht="41.4" x14ac:dyDescent="0.3">
      <c r="A20" s="217"/>
      <c r="B20" s="226"/>
      <c r="C20" s="227"/>
      <c r="D20" s="227"/>
      <c r="E20" s="227"/>
      <c r="F20" s="227"/>
      <c r="G20" s="234" t="s">
        <v>109</v>
      </c>
      <c r="H20" s="231"/>
      <c r="I20" s="234" t="s">
        <v>110</v>
      </c>
      <c r="J20" s="227"/>
      <c r="K20" s="227"/>
      <c r="L20" s="227"/>
      <c r="M20" s="248" t="s">
        <v>111</v>
      </c>
      <c r="N20" s="227"/>
      <c r="O20" s="227"/>
      <c r="P20" s="227"/>
      <c r="Q20" s="230"/>
      <c r="R20" s="217"/>
      <c r="S20" s="217"/>
    </row>
    <row r="21" spans="1:19" ht="27.6" x14ac:dyDescent="0.3">
      <c r="A21" s="217"/>
      <c r="B21" s="226"/>
      <c r="C21" s="227"/>
      <c r="D21" s="227"/>
      <c r="E21" s="227"/>
      <c r="F21" s="227"/>
      <c r="G21" s="234" t="s">
        <v>112</v>
      </c>
      <c r="H21" s="231"/>
      <c r="I21" s="234" t="s">
        <v>113</v>
      </c>
      <c r="J21" s="227"/>
      <c r="K21" s="227"/>
      <c r="L21" s="227"/>
      <c r="M21" s="248" t="s">
        <v>114</v>
      </c>
      <c r="N21" s="227"/>
      <c r="O21" s="227"/>
      <c r="P21" s="227"/>
      <c r="Q21" s="230"/>
      <c r="R21" s="217"/>
      <c r="S21" s="217"/>
    </row>
    <row r="22" spans="1:19" ht="41.4" x14ac:dyDescent="0.3">
      <c r="A22" s="217"/>
      <c r="B22" s="226"/>
      <c r="C22" s="227"/>
      <c r="D22" s="227"/>
      <c r="E22" s="227"/>
      <c r="F22" s="227"/>
      <c r="G22" s="234" t="s">
        <v>115</v>
      </c>
      <c r="H22" s="231"/>
      <c r="I22" s="234" t="s">
        <v>116</v>
      </c>
      <c r="J22" s="227"/>
      <c r="K22" s="227"/>
      <c r="L22" s="227"/>
      <c r="M22" s="248" t="s">
        <v>117</v>
      </c>
      <c r="N22" s="227"/>
      <c r="O22" s="227"/>
      <c r="P22" s="227"/>
      <c r="Q22" s="230"/>
      <c r="R22" s="217"/>
      <c r="S22" s="217"/>
    </row>
    <row r="23" spans="1:19" ht="27.6" x14ac:dyDescent="0.3">
      <c r="A23" s="217"/>
      <c r="B23" s="226"/>
      <c r="C23" s="227"/>
      <c r="D23" s="227"/>
      <c r="E23" s="227"/>
      <c r="F23" s="227"/>
      <c r="G23" s="234" t="s">
        <v>118</v>
      </c>
      <c r="H23" s="231"/>
      <c r="I23" s="234" t="s">
        <v>119</v>
      </c>
      <c r="J23" s="227"/>
      <c r="K23" s="227"/>
      <c r="L23" s="227"/>
      <c r="M23" s="248" t="s">
        <v>120</v>
      </c>
      <c r="N23" s="227"/>
      <c r="O23" s="227"/>
      <c r="P23" s="227"/>
      <c r="Q23" s="230"/>
      <c r="R23" s="217"/>
      <c r="S23" s="217"/>
    </row>
    <row r="24" spans="1:19" ht="69" x14ac:dyDescent="0.3">
      <c r="A24" s="217"/>
      <c r="B24" s="226"/>
      <c r="C24" s="227"/>
      <c r="D24" s="227"/>
      <c r="E24" s="227"/>
      <c r="F24" s="227"/>
      <c r="G24" s="234" t="s">
        <v>121</v>
      </c>
      <c r="H24" s="231"/>
      <c r="I24" s="234" t="s">
        <v>122</v>
      </c>
      <c r="J24" s="227"/>
      <c r="K24" s="227"/>
      <c r="L24" s="227"/>
      <c r="M24" s="248" t="s">
        <v>123</v>
      </c>
      <c r="N24" s="227"/>
      <c r="O24" s="227"/>
      <c r="P24" s="227"/>
      <c r="Q24" s="230"/>
      <c r="R24" s="217"/>
      <c r="S24" s="217"/>
    </row>
    <row r="25" spans="1:19" ht="41.4" x14ac:dyDescent="0.3">
      <c r="A25" s="217"/>
      <c r="B25" s="226"/>
      <c r="C25" s="227"/>
      <c r="D25" s="227"/>
      <c r="E25" s="227"/>
      <c r="F25" s="227"/>
      <c r="G25" s="234" t="s">
        <v>124</v>
      </c>
      <c r="H25" s="231"/>
      <c r="I25" s="234" t="s">
        <v>125</v>
      </c>
      <c r="J25" s="227"/>
      <c r="K25" s="227"/>
      <c r="L25" s="227"/>
      <c r="M25" s="248" t="s">
        <v>126</v>
      </c>
      <c r="N25" s="227"/>
      <c r="O25" s="227"/>
      <c r="P25" s="227"/>
      <c r="Q25" s="230"/>
      <c r="R25" s="217"/>
      <c r="S25" s="217"/>
    </row>
    <row r="26" spans="1:19" x14ac:dyDescent="0.3">
      <c r="A26" s="217"/>
      <c r="B26" s="226"/>
      <c r="C26" s="227"/>
      <c r="D26" s="227"/>
      <c r="E26" s="227"/>
      <c r="F26" s="227"/>
      <c r="G26" s="228"/>
      <c r="H26" s="227"/>
      <c r="I26" s="228"/>
      <c r="J26" s="227"/>
      <c r="K26" s="227"/>
      <c r="L26" s="227"/>
      <c r="M26" s="248"/>
      <c r="N26" s="227"/>
      <c r="O26" s="227"/>
      <c r="P26" s="227"/>
      <c r="Q26" s="230"/>
      <c r="R26" s="217"/>
      <c r="S26" s="217"/>
    </row>
    <row r="27" spans="1:19" x14ac:dyDescent="0.3">
      <c r="A27" s="217"/>
      <c r="B27" s="226"/>
      <c r="C27" s="227"/>
      <c r="D27" s="227"/>
      <c r="E27" s="227"/>
      <c r="F27" s="227"/>
      <c r="G27" s="228"/>
      <c r="H27" s="227"/>
      <c r="I27" s="228"/>
      <c r="J27" s="227"/>
      <c r="K27" s="227"/>
      <c r="L27" s="227"/>
      <c r="M27" s="229"/>
      <c r="N27" s="227"/>
      <c r="O27" s="227"/>
      <c r="P27" s="227"/>
      <c r="Q27" s="230"/>
      <c r="R27" s="217"/>
      <c r="S27" s="217"/>
    </row>
    <row r="28" spans="1:19" ht="27.6" x14ac:dyDescent="0.3">
      <c r="A28" s="217"/>
      <c r="B28" s="226"/>
      <c r="C28" s="227"/>
      <c r="D28" s="227"/>
      <c r="E28" s="227"/>
      <c r="F28" s="227"/>
      <c r="G28" s="249" t="s">
        <v>127</v>
      </c>
      <c r="H28" s="227"/>
      <c r="I28" s="228"/>
      <c r="J28" s="227"/>
      <c r="K28" s="227"/>
      <c r="L28" s="227"/>
      <c r="M28" s="242" t="s">
        <v>128</v>
      </c>
      <c r="N28" s="227"/>
      <c r="O28" s="227"/>
      <c r="P28" s="227"/>
      <c r="Q28" s="230"/>
      <c r="R28" s="217"/>
      <c r="S28" s="217"/>
    </row>
    <row r="29" spans="1:19" x14ac:dyDescent="0.3">
      <c r="A29" s="217"/>
      <c r="B29" s="226"/>
      <c r="C29" s="227"/>
      <c r="D29" s="227"/>
      <c r="E29" s="227"/>
      <c r="F29" s="227"/>
      <c r="G29" s="228"/>
      <c r="H29" s="227"/>
      <c r="I29" s="228"/>
      <c r="J29" s="227"/>
      <c r="K29" s="227"/>
      <c r="L29" s="227"/>
      <c r="M29" s="250"/>
      <c r="N29" s="227"/>
      <c r="O29" s="227"/>
      <c r="P29" s="227"/>
      <c r="Q29" s="230"/>
      <c r="R29" s="217"/>
      <c r="S29" s="217"/>
    </row>
    <row r="30" spans="1:19" x14ac:dyDescent="0.3">
      <c r="A30" s="217"/>
      <c r="B30" s="226"/>
      <c r="C30" s="227"/>
      <c r="D30" s="227"/>
      <c r="E30" s="227"/>
      <c r="F30" s="227"/>
      <c r="G30" s="228"/>
      <c r="H30" s="227"/>
      <c r="I30" s="228"/>
      <c r="J30" s="227"/>
      <c r="K30" s="227"/>
      <c r="L30" s="227"/>
      <c r="M30" s="248"/>
      <c r="N30" s="227"/>
      <c r="O30" s="227"/>
      <c r="P30" s="227"/>
      <c r="Q30" s="230"/>
      <c r="R30" s="217"/>
      <c r="S30" s="217"/>
    </row>
    <row r="31" spans="1:19" x14ac:dyDescent="0.3">
      <c r="A31" s="217"/>
      <c r="B31" s="226"/>
      <c r="C31" s="227"/>
      <c r="D31" s="227"/>
      <c r="E31" s="227"/>
      <c r="F31" s="227"/>
      <c r="G31" s="228"/>
      <c r="H31" s="227"/>
      <c r="I31" s="228"/>
      <c r="J31" s="227"/>
      <c r="K31" s="227"/>
      <c r="L31" s="227"/>
      <c r="M31" s="251"/>
      <c r="N31" s="227"/>
      <c r="O31" s="227"/>
      <c r="P31" s="227"/>
      <c r="Q31" s="230"/>
      <c r="R31" s="217"/>
      <c r="S31" s="217"/>
    </row>
    <row r="32" spans="1:19" x14ac:dyDescent="0.3">
      <c r="A32" s="217"/>
      <c r="B32" s="226"/>
      <c r="C32" s="227"/>
      <c r="D32" s="227"/>
      <c r="E32" s="227"/>
      <c r="F32" s="227"/>
      <c r="G32" s="252" t="s">
        <v>129</v>
      </c>
      <c r="H32" s="227"/>
      <c r="I32" s="228"/>
      <c r="J32" s="227"/>
      <c r="K32" s="227"/>
      <c r="L32" s="227"/>
      <c r="M32" s="242" t="s">
        <v>105</v>
      </c>
      <c r="N32" s="227"/>
      <c r="O32" s="227"/>
      <c r="P32" s="227"/>
      <c r="Q32" s="230"/>
      <c r="R32" s="217"/>
      <c r="S32" s="217"/>
    </row>
    <row r="33" spans="1:19" x14ac:dyDescent="0.3">
      <c r="A33" s="217"/>
      <c r="B33" s="226"/>
      <c r="C33" s="227"/>
      <c r="D33" s="227"/>
      <c r="E33" s="227"/>
      <c r="F33" s="227"/>
      <c r="G33" s="228"/>
      <c r="H33" s="227"/>
      <c r="I33" s="228"/>
      <c r="J33" s="227"/>
      <c r="K33" s="227"/>
      <c r="L33" s="227"/>
      <c r="M33" s="242" t="s">
        <v>130</v>
      </c>
      <c r="N33" s="227"/>
      <c r="O33" s="227"/>
      <c r="P33" s="227"/>
      <c r="Q33" s="230"/>
      <c r="R33" s="217"/>
      <c r="S33" s="217"/>
    </row>
    <row r="34" spans="1:19" x14ac:dyDescent="0.3">
      <c r="A34" s="217"/>
      <c r="B34" s="226"/>
      <c r="C34" s="227"/>
      <c r="D34" s="227"/>
      <c r="E34" s="227"/>
      <c r="F34" s="227"/>
      <c r="G34" s="228"/>
      <c r="H34" s="227"/>
      <c r="I34" s="228"/>
      <c r="J34" s="227"/>
      <c r="K34" s="227"/>
      <c r="L34" s="227"/>
      <c r="M34" s="250"/>
      <c r="N34" s="227"/>
      <c r="O34" s="227"/>
      <c r="P34" s="227"/>
      <c r="Q34" s="230"/>
      <c r="R34" s="217"/>
      <c r="S34" s="217"/>
    </row>
    <row r="35" spans="1:19" ht="27.6" x14ac:dyDescent="0.3">
      <c r="A35" s="217"/>
      <c r="B35" s="226"/>
      <c r="C35" s="227"/>
      <c r="D35" s="227"/>
      <c r="E35" s="227"/>
      <c r="F35" s="227"/>
      <c r="G35" s="253" t="s">
        <v>131</v>
      </c>
      <c r="H35" s="227"/>
      <c r="I35" s="228"/>
      <c r="J35" s="227"/>
      <c r="K35" s="227"/>
      <c r="L35" s="227"/>
      <c r="M35" s="242" t="s">
        <v>132</v>
      </c>
      <c r="N35" s="227"/>
      <c r="O35" s="227"/>
      <c r="P35" s="227"/>
      <c r="Q35" s="230"/>
      <c r="R35" s="217"/>
      <c r="S35" s="217"/>
    </row>
    <row r="36" spans="1:19" x14ac:dyDescent="0.3">
      <c r="A36" s="217"/>
      <c r="B36" s="226"/>
      <c r="C36" s="227"/>
      <c r="D36" s="227"/>
      <c r="E36" s="227"/>
      <c r="F36" s="227"/>
      <c r="G36" s="228"/>
      <c r="H36" s="227"/>
      <c r="I36" s="228"/>
      <c r="J36" s="227"/>
      <c r="K36" s="227"/>
      <c r="L36" s="227"/>
      <c r="M36" s="254" t="s">
        <v>130</v>
      </c>
      <c r="N36" s="227"/>
      <c r="O36" s="227"/>
      <c r="P36" s="227"/>
      <c r="Q36" s="230"/>
      <c r="R36" s="217"/>
      <c r="S36" s="217"/>
    </row>
    <row r="37" spans="1:19" x14ac:dyDescent="0.3">
      <c r="A37" s="217"/>
      <c r="B37" s="226"/>
      <c r="C37" s="227"/>
      <c r="D37" s="227"/>
      <c r="E37" s="227"/>
      <c r="F37" s="227"/>
      <c r="G37" s="228"/>
      <c r="H37" s="227"/>
      <c r="I37" s="228"/>
      <c r="J37" s="227"/>
      <c r="K37" s="227"/>
      <c r="L37" s="227"/>
      <c r="M37" s="250"/>
      <c r="N37" s="227"/>
      <c r="O37" s="227"/>
      <c r="P37" s="227"/>
      <c r="Q37" s="230"/>
      <c r="R37" s="217"/>
      <c r="S37" s="217"/>
    </row>
    <row r="38" spans="1:19" x14ac:dyDescent="0.3">
      <c r="A38" s="217"/>
      <c r="B38" s="226"/>
      <c r="C38" s="227"/>
      <c r="D38" s="227"/>
      <c r="E38" s="227"/>
      <c r="F38" s="227"/>
      <c r="G38" s="255" t="s">
        <v>133</v>
      </c>
      <c r="H38" s="227"/>
      <c r="I38" s="228"/>
      <c r="J38" s="227"/>
      <c r="K38" s="227"/>
      <c r="L38" s="227"/>
      <c r="M38" s="242" t="s">
        <v>134</v>
      </c>
      <c r="N38" s="227"/>
      <c r="O38" s="227"/>
      <c r="P38" s="227"/>
      <c r="Q38" s="230"/>
      <c r="R38" s="217"/>
      <c r="S38" s="217"/>
    </row>
    <row r="39" spans="1:19" x14ac:dyDescent="0.3">
      <c r="A39" s="217"/>
      <c r="B39" s="226"/>
      <c r="C39" s="227"/>
      <c r="D39" s="227"/>
      <c r="E39" s="227"/>
      <c r="F39" s="227"/>
      <c r="G39" s="228"/>
      <c r="H39" s="227"/>
      <c r="I39" s="228"/>
      <c r="J39" s="227"/>
      <c r="K39" s="227"/>
      <c r="L39" s="227"/>
      <c r="M39" s="242" t="s">
        <v>135</v>
      </c>
      <c r="N39" s="227"/>
      <c r="O39" s="227"/>
      <c r="P39" s="227"/>
      <c r="Q39" s="230"/>
      <c r="R39" s="217"/>
      <c r="S39" s="217"/>
    </row>
    <row r="40" spans="1:19" x14ac:dyDescent="0.3">
      <c r="A40" s="217"/>
      <c r="B40" s="226"/>
      <c r="C40" s="227"/>
      <c r="D40" s="227"/>
      <c r="E40" s="227"/>
      <c r="F40" s="227"/>
      <c r="G40" s="228"/>
      <c r="H40" s="227"/>
      <c r="I40" s="228"/>
      <c r="J40" s="227"/>
      <c r="K40" s="227"/>
      <c r="L40" s="227"/>
      <c r="M40" s="229"/>
      <c r="N40" s="227"/>
      <c r="O40" s="227"/>
      <c r="P40" s="227"/>
      <c r="Q40" s="230"/>
      <c r="R40" s="217"/>
      <c r="S40" s="217"/>
    </row>
    <row r="41" spans="1:19" x14ac:dyDescent="0.3">
      <c r="A41" s="217"/>
      <c r="B41" s="226"/>
      <c r="C41" s="227"/>
      <c r="D41" s="227"/>
      <c r="E41" s="227"/>
      <c r="F41" s="227"/>
      <c r="G41" s="256" t="s">
        <v>136</v>
      </c>
      <c r="H41" s="227"/>
      <c r="I41" s="228"/>
      <c r="J41" s="227"/>
      <c r="K41" s="227"/>
      <c r="L41" s="227"/>
      <c r="M41" s="242" t="s">
        <v>137</v>
      </c>
      <c r="N41" s="227"/>
      <c r="O41" s="227"/>
      <c r="P41" s="227"/>
      <c r="Q41" s="230"/>
      <c r="R41" s="217"/>
      <c r="S41" s="217"/>
    </row>
    <row r="42" spans="1:19" x14ac:dyDescent="0.3">
      <c r="A42" s="217"/>
      <c r="B42" s="226"/>
      <c r="C42" s="227"/>
      <c r="D42" s="227"/>
      <c r="E42" s="227"/>
      <c r="F42" s="227"/>
      <c r="G42" s="228"/>
      <c r="H42" s="227"/>
      <c r="I42" s="228"/>
      <c r="J42" s="227"/>
      <c r="K42" s="227"/>
      <c r="L42" s="227"/>
      <c r="M42" s="242" t="s">
        <v>138</v>
      </c>
      <c r="N42" s="227"/>
      <c r="O42" s="227"/>
      <c r="P42" s="227"/>
      <c r="Q42" s="230"/>
      <c r="R42" s="217"/>
      <c r="S42" s="217"/>
    </row>
    <row r="43" spans="1:19" ht="69" x14ac:dyDescent="0.3">
      <c r="A43" s="217"/>
      <c r="B43" s="226"/>
      <c r="C43" s="227"/>
      <c r="D43" s="227"/>
      <c r="E43" s="227"/>
      <c r="F43" s="227"/>
      <c r="G43" s="228"/>
      <c r="H43" s="227"/>
      <c r="I43" s="228"/>
      <c r="J43" s="227"/>
      <c r="K43" s="227"/>
      <c r="L43" s="227"/>
      <c r="M43" s="250" t="s">
        <v>139</v>
      </c>
      <c r="N43" s="227"/>
      <c r="O43" s="227"/>
      <c r="P43" s="227"/>
      <c r="Q43" s="230"/>
      <c r="R43" s="217"/>
      <c r="S43" s="217"/>
    </row>
    <row r="44" spans="1:19" ht="55.2" x14ac:dyDescent="0.3">
      <c r="A44" s="217"/>
      <c r="B44" s="226"/>
      <c r="C44" s="227"/>
      <c r="D44" s="227"/>
      <c r="E44" s="227"/>
      <c r="F44" s="227"/>
      <c r="G44" s="228"/>
      <c r="H44" s="227"/>
      <c r="I44" s="228"/>
      <c r="J44" s="227"/>
      <c r="K44" s="227"/>
      <c r="L44" s="227"/>
      <c r="M44" s="248" t="s">
        <v>140</v>
      </c>
      <c r="N44" s="227"/>
      <c r="O44" s="227"/>
      <c r="P44" s="227"/>
      <c r="Q44" s="230"/>
      <c r="R44" s="217"/>
      <c r="S44" s="217"/>
    </row>
    <row r="45" spans="1:19" x14ac:dyDescent="0.3">
      <c r="A45" s="217"/>
      <c r="B45" s="226"/>
      <c r="C45" s="227"/>
      <c r="D45" s="227"/>
      <c r="E45" s="227"/>
      <c r="F45" s="227"/>
      <c r="G45" s="228"/>
      <c r="H45" s="227"/>
      <c r="I45" s="228"/>
      <c r="J45" s="227"/>
      <c r="K45" s="227"/>
      <c r="L45" s="227"/>
      <c r="M45" s="227"/>
      <c r="N45" s="227"/>
      <c r="O45" s="227"/>
      <c r="P45" s="227"/>
      <c r="Q45" s="230"/>
      <c r="R45" s="217"/>
      <c r="S45" s="217"/>
    </row>
    <row r="46" spans="1:19" x14ac:dyDescent="0.3">
      <c r="A46" s="217"/>
      <c r="B46" s="226"/>
      <c r="C46" s="227"/>
      <c r="D46" s="227"/>
      <c r="E46" s="227"/>
      <c r="F46" s="227"/>
      <c r="G46" s="228"/>
      <c r="H46" s="227"/>
      <c r="I46" s="228"/>
      <c r="J46" s="227"/>
      <c r="K46" s="227"/>
      <c r="L46" s="227"/>
      <c r="M46" s="227"/>
      <c r="N46" s="227"/>
      <c r="O46" s="227"/>
      <c r="P46" s="227"/>
      <c r="Q46" s="230"/>
      <c r="R46" s="217"/>
      <c r="S46" s="217"/>
    </row>
    <row r="47" spans="1:19" x14ac:dyDescent="0.3">
      <c r="A47" s="217"/>
      <c r="B47" s="226"/>
      <c r="C47" s="227"/>
      <c r="D47" s="227"/>
      <c r="E47" s="227"/>
      <c r="F47" s="227"/>
      <c r="G47" s="228"/>
      <c r="H47" s="227"/>
      <c r="I47" s="228"/>
      <c r="J47" s="227"/>
      <c r="K47" s="227"/>
      <c r="L47" s="227"/>
      <c r="M47" s="229"/>
      <c r="N47" s="227"/>
      <c r="O47" s="227"/>
      <c r="P47" s="227"/>
      <c r="Q47" s="230"/>
      <c r="R47" s="217"/>
      <c r="S47" s="217"/>
    </row>
    <row r="48" spans="1:19" ht="8.1" customHeight="1" x14ac:dyDescent="0.3">
      <c r="A48" s="217"/>
      <c r="B48" s="226"/>
      <c r="C48" s="227"/>
      <c r="D48" s="227"/>
      <c r="E48" s="227"/>
      <c r="F48" s="227"/>
      <c r="G48" s="228"/>
      <c r="H48" s="227"/>
      <c r="I48" s="228"/>
      <c r="J48" s="227"/>
      <c r="K48" s="227"/>
      <c r="L48" s="227"/>
      <c r="M48" s="229"/>
      <c r="N48" s="227"/>
      <c r="O48" s="227"/>
      <c r="P48" s="227"/>
      <c r="Q48" s="230"/>
      <c r="R48" s="217"/>
      <c r="S48" s="217"/>
    </row>
    <row r="49" spans="1:19" ht="5.0999999999999996" customHeight="1" x14ac:dyDescent="0.3">
      <c r="A49" s="217"/>
      <c r="B49" s="257"/>
      <c r="C49" s="258"/>
      <c r="D49" s="258"/>
      <c r="E49" s="258"/>
      <c r="F49" s="258"/>
      <c r="G49" s="259"/>
      <c r="H49" s="258"/>
      <c r="I49" s="259"/>
      <c r="J49" s="258"/>
      <c r="K49" s="258"/>
      <c r="L49" s="258"/>
      <c r="M49" s="260"/>
      <c r="N49" s="258"/>
      <c r="O49" s="258"/>
      <c r="P49" s="258"/>
      <c r="Q49" s="261"/>
      <c r="R49" s="217"/>
      <c r="S49" s="217"/>
    </row>
    <row r="50" spans="1:19" ht="8.1" customHeight="1" x14ac:dyDescent="0.3">
      <c r="A50" s="217"/>
      <c r="B50" s="217"/>
      <c r="C50" s="217"/>
      <c r="D50" s="217"/>
      <c r="E50" s="217"/>
      <c r="F50" s="217"/>
      <c r="G50" s="218"/>
      <c r="H50" s="217"/>
      <c r="I50" s="218"/>
      <c r="J50" s="217"/>
      <c r="K50" s="217"/>
      <c r="L50" s="217"/>
      <c r="M50" s="219"/>
      <c r="N50" s="217"/>
      <c r="O50" s="217"/>
      <c r="P50" s="217"/>
      <c r="Q50" s="217"/>
      <c r="R50" s="217"/>
      <c r="S50" s="217"/>
    </row>
    <row r="51" spans="1:19" x14ac:dyDescent="0.3">
      <c r="A51" s="217"/>
      <c r="B51" s="217"/>
      <c r="C51" s="217"/>
      <c r="D51" s="217"/>
      <c r="E51" s="217"/>
      <c r="F51" s="217"/>
      <c r="G51" s="218"/>
      <c r="H51" s="217"/>
      <c r="I51" s="218"/>
      <c r="J51" s="217"/>
      <c r="K51" s="217"/>
      <c r="L51" s="217"/>
      <c r="M51" s="219"/>
      <c r="N51" s="217"/>
      <c r="O51" s="217"/>
      <c r="P51" s="217"/>
      <c r="Q51" s="217"/>
      <c r="R51" s="217"/>
      <c r="S51" s="217"/>
    </row>
    <row r="52" spans="1:19" x14ac:dyDescent="0.3">
      <c r="A52" s="217"/>
      <c r="B52" s="217"/>
      <c r="C52" s="217"/>
      <c r="D52" s="217"/>
      <c r="E52" s="217"/>
      <c r="F52" s="217"/>
      <c r="G52" s="218"/>
      <c r="H52" s="217"/>
      <c r="I52" s="218"/>
      <c r="J52" s="217"/>
      <c r="K52" s="217"/>
      <c r="L52" s="217"/>
      <c r="M52" s="219"/>
      <c r="N52" s="217"/>
      <c r="O52" s="217"/>
      <c r="P52" s="217"/>
      <c r="Q52" s="217"/>
      <c r="R52" s="217"/>
      <c r="S52" s="217"/>
    </row>
  </sheetData>
  <conditionalFormatting sqref="I12">
    <cfRule type="containsBlanks" dxfId="1" priority="2">
      <formula>LEN(TRIM(I12))=0</formula>
    </cfRule>
  </conditionalFormatting>
  <conditionalFormatting sqref="I14">
    <cfRule type="containsBlanks" dxfId="0" priority="1">
      <formula>LEN(TRIM(I14))=0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P202"/>
  <sheetViews>
    <sheetView showGridLines="0" tabSelected="1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/>
    </sheetView>
  </sheetViews>
  <sheetFormatPr defaultColWidth="9.109375" defaultRowHeight="12" x14ac:dyDescent="0.25"/>
  <cols>
    <col min="1" max="4" width="1.77734375" style="3" customWidth="1"/>
    <col min="5" max="5" width="44.6640625" style="3" bestFit="1" customWidth="1"/>
    <col min="6" max="7" width="1.77734375" style="3" customWidth="1"/>
    <col min="8" max="8" width="9.109375" style="3"/>
    <col min="9" max="9" width="1.77734375" style="3" customWidth="1"/>
    <col min="10" max="10" width="1.77734375" style="14" customWidth="1"/>
    <col min="11" max="11" width="14" style="16" customWidth="1"/>
    <col min="12" max="12" width="1.77734375" style="31" customWidth="1"/>
    <col min="13" max="14" width="0.88671875" style="3" customWidth="1"/>
    <col min="15" max="15" width="10.77734375" style="16" customWidth="1"/>
    <col min="16" max="18" width="0.88671875" style="3" customWidth="1"/>
    <col min="19" max="371" width="9.109375" style="3"/>
    <col min="372" max="372" width="10.5546875" style="3" bestFit="1" customWidth="1"/>
    <col min="373" max="378" width="9.109375" style="3"/>
    <col min="379" max="380" width="2.6640625" style="3" customWidth="1"/>
    <col min="381" max="16384" width="9.109375" style="3"/>
  </cols>
  <sheetData>
    <row r="1" spans="1:380" s="5" customFormat="1" x14ac:dyDescent="0.3">
      <c r="A1" s="4"/>
      <c r="B1" s="4"/>
      <c r="C1" s="4"/>
      <c r="D1" s="4"/>
      <c r="E1" s="4"/>
      <c r="F1" s="4"/>
      <c r="G1" s="4"/>
      <c r="H1" s="4"/>
      <c r="I1" s="4"/>
      <c r="J1" s="13"/>
      <c r="K1" s="37"/>
      <c r="L1" s="30"/>
      <c r="M1" s="4"/>
      <c r="N1" s="4"/>
      <c r="O1" s="37"/>
      <c r="P1" s="4"/>
      <c r="Q1" s="4"/>
      <c r="R1" s="4"/>
      <c r="S1" s="4">
        <v>1</v>
      </c>
      <c r="T1" s="4">
        <f>S1+1</f>
        <v>2</v>
      </c>
      <c r="U1" s="4">
        <f t="shared" ref="U1:CF1" si="0">T1+1</f>
        <v>3</v>
      </c>
      <c r="V1" s="4">
        <f t="shared" si="0"/>
        <v>4</v>
      </c>
      <c r="W1" s="4">
        <f t="shared" si="0"/>
        <v>5</v>
      </c>
      <c r="X1" s="4">
        <f t="shared" si="0"/>
        <v>6</v>
      </c>
      <c r="Y1" s="4">
        <f t="shared" si="0"/>
        <v>7</v>
      </c>
      <c r="Z1" s="4">
        <f t="shared" si="0"/>
        <v>8</v>
      </c>
      <c r="AA1" s="4">
        <f t="shared" si="0"/>
        <v>9</v>
      </c>
      <c r="AB1" s="4">
        <f t="shared" si="0"/>
        <v>10</v>
      </c>
      <c r="AC1" s="4">
        <f t="shared" si="0"/>
        <v>11</v>
      </c>
      <c r="AD1" s="4">
        <f t="shared" si="0"/>
        <v>12</v>
      </c>
      <c r="AE1" s="4">
        <f t="shared" si="0"/>
        <v>13</v>
      </c>
      <c r="AF1" s="4">
        <f t="shared" si="0"/>
        <v>14</v>
      </c>
      <c r="AG1" s="4">
        <f t="shared" si="0"/>
        <v>15</v>
      </c>
      <c r="AH1" s="4">
        <f t="shared" si="0"/>
        <v>16</v>
      </c>
      <c r="AI1" s="4">
        <f t="shared" si="0"/>
        <v>17</v>
      </c>
      <c r="AJ1" s="4">
        <f t="shared" si="0"/>
        <v>18</v>
      </c>
      <c r="AK1" s="4">
        <f t="shared" si="0"/>
        <v>19</v>
      </c>
      <c r="AL1" s="4">
        <f t="shared" si="0"/>
        <v>20</v>
      </c>
      <c r="AM1" s="4">
        <f t="shared" si="0"/>
        <v>21</v>
      </c>
      <c r="AN1" s="4">
        <f t="shared" si="0"/>
        <v>22</v>
      </c>
      <c r="AO1" s="4">
        <f t="shared" si="0"/>
        <v>23</v>
      </c>
      <c r="AP1" s="4">
        <f t="shared" si="0"/>
        <v>24</v>
      </c>
      <c r="AQ1" s="4">
        <f t="shared" si="0"/>
        <v>25</v>
      </c>
      <c r="AR1" s="4">
        <f t="shared" si="0"/>
        <v>26</v>
      </c>
      <c r="AS1" s="4">
        <f t="shared" si="0"/>
        <v>27</v>
      </c>
      <c r="AT1" s="4">
        <f t="shared" si="0"/>
        <v>28</v>
      </c>
      <c r="AU1" s="4">
        <f t="shared" si="0"/>
        <v>29</v>
      </c>
      <c r="AV1" s="4">
        <f t="shared" si="0"/>
        <v>30</v>
      </c>
      <c r="AW1" s="4">
        <f t="shared" si="0"/>
        <v>31</v>
      </c>
      <c r="AX1" s="4">
        <f t="shared" si="0"/>
        <v>32</v>
      </c>
      <c r="AY1" s="4">
        <f t="shared" si="0"/>
        <v>33</v>
      </c>
      <c r="AZ1" s="4">
        <f t="shared" si="0"/>
        <v>34</v>
      </c>
      <c r="BA1" s="4">
        <f t="shared" si="0"/>
        <v>35</v>
      </c>
      <c r="BB1" s="4">
        <f t="shared" si="0"/>
        <v>36</v>
      </c>
      <c r="BC1" s="4">
        <f t="shared" si="0"/>
        <v>37</v>
      </c>
      <c r="BD1" s="4">
        <f t="shared" si="0"/>
        <v>38</v>
      </c>
      <c r="BE1" s="4">
        <f t="shared" si="0"/>
        <v>39</v>
      </c>
      <c r="BF1" s="4">
        <f t="shared" si="0"/>
        <v>40</v>
      </c>
      <c r="BG1" s="4">
        <f t="shared" si="0"/>
        <v>41</v>
      </c>
      <c r="BH1" s="4">
        <f t="shared" si="0"/>
        <v>42</v>
      </c>
      <c r="BI1" s="4">
        <f t="shared" si="0"/>
        <v>43</v>
      </c>
      <c r="BJ1" s="4">
        <f t="shared" si="0"/>
        <v>44</v>
      </c>
      <c r="BK1" s="4">
        <f t="shared" si="0"/>
        <v>45</v>
      </c>
      <c r="BL1" s="4">
        <f t="shared" si="0"/>
        <v>46</v>
      </c>
      <c r="BM1" s="4">
        <f t="shared" si="0"/>
        <v>47</v>
      </c>
      <c r="BN1" s="4">
        <f t="shared" si="0"/>
        <v>48</v>
      </c>
      <c r="BO1" s="4">
        <f t="shared" si="0"/>
        <v>49</v>
      </c>
      <c r="BP1" s="4">
        <f t="shared" si="0"/>
        <v>50</v>
      </c>
      <c r="BQ1" s="4">
        <f t="shared" si="0"/>
        <v>51</v>
      </c>
      <c r="BR1" s="4">
        <f t="shared" si="0"/>
        <v>52</v>
      </c>
      <c r="BS1" s="4">
        <f t="shared" si="0"/>
        <v>53</v>
      </c>
      <c r="BT1" s="4">
        <f t="shared" si="0"/>
        <v>54</v>
      </c>
      <c r="BU1" s="4">
        <f t="shared" si="0"/>
        <v>55</v>
      </c>
      <c r="BV1" s="4">
        <f t="shared" si="0"/>
        <v>56</v>
      </c>
      <c r="BW1" s="4">
        <f t="shared" si="0"/>
        <v>57</v>
      </c>
      <c r="BX1" s="4">
        <f t="shared" si="0"/>
        <v>58</v>
      </c>
      <c r="BY1" s="4">
        <f t="shared" si="0"/>
        <v>59</v>
      </c>
      <c r="BZ1" s="4">
        <f t="shared" si="0"/>
        <v>60</v>
      </c>
      <c r="CA1" s="4">
        <f t="shared" si="0"/>
        <v>61</v>
      </c>
      <c r="CB1" s="4">
        <f t="shared" si="0"/>
        <v>62</v>
      </c>
      <c r="CC1" s="4">
        <f t="shared" si="0"/>
        <v>63</v>
      </c>
      <c r="CD1" s="4">
        <f t="shared" si="0"/>
        <v>64</v>
      </c>
      <c r="CE1" s="4">
        <f t="shared" si="0"/>
        <v>65</v>
      </c>
      <c r="CF1" s="4">
        <f t="shared" si="0"/>
        <v>66</v>
      </c>
      <c r="CG1" s="4">
        <f t="shared" ref="CG1:ER1" si="1">CF1+1</f>
        <v>67</v>
      </c>
      <c r="CH1" s="4">
        <f t="shared" si="1"/>
        <v>68</v>
      </c>
      <c r="CI1" s="4">
        <f t="shared" si="1"/>
        <v>69</v>
      </c>
      <c r="CJ1" s="4">
        <f t="shared" si="1"/>
        <v>70</v>
      </c>
      <c r="CK1" s="4">
        <f t="shared" si="1"/>
        <v>71</v>
      </c>
      <c r="CL1" s="4">
        <f t="shared" si="1"/>
        <v>72</v>
      </c>
      <c r="CM1" s="4">
        <f t="shared" si="1"/>
        <v>73</v>
      </c>
      <c r="CN1" s="4">
        <f t="shared" si="1"/>
        <v>74</v>
      </c>
      <c r="CO1" s="4">
        <f t="shared" si="1"/>
        <v>75</v>
      </c>
      <c r="CP1" s="4">
        <f t="shared" si="1"/>
        <v>76</v>
      </c>
      <c r="CQ1" s="4">
        <f t="shared" si="1"/>
        <v>77</v>
      </c>
      <c r="CR1" s="4">
        <f t="shared" si="1"/>
        <v>78</v>
      </c>
      <c r="CS1" s="4">
        <f t="shared" si="1"/>
        <v>79</v>
      </c>
      <c r="CT1" s="4">
        <f t="shared" si="1"/>
        <v>80</v>
      </c>
      <c r="CU1" s="4">
        <f t="shared" si="1"/>
        <v>81</v>
      </c>
      <c r="CV1" s="4">
        <f t="shared" si="1"/>
        <v>82</v>
      </c>
      <c r="CW1" s="4">
        <f t="shared" si="1"/>
        <v>83</v>
      </c>
      <c r="CX1" s="4">
        <f t="shared" si="1"/>
        <v>84</v>
      </c>
      <c r="CY1" s="4">
        <f t="shared" si="1"/>
        <v>85</v>
      </c>
      <c r="CZ1" s="4">
        <f t="shared" si="1"/>
        <v>86</v>
      </c>
      <c r="DA1" s="4">
        <f t="shared" si="1"/>
        <v>87</v>
      </c>
      <c r="DB1" s="4">
        <f t="shared" si="1"/>
        <v>88</v>
      </c>
      <c r="DC1" s="4">
        <f t="shared" si="1"/>
        <v>89</v>
      </c>
      <c r="DD1" s="4">
        <f t="shared" si="1"/>
        <v>90</v>
      </c>
      <c r="DE1" s="4">
        <f t="shared" si="1"/>
        <v>91</v>
      </c>
      <c r="DF1" s="4">
        <f t="shared" si="1"/>
        <v>92</v>
      </c>
      <c r="DG1" s="4">
        <f t="shared" si="1"/>
        <v>93</v>
      </c>
      <c r="DH1" s="4">
        <f t="shared" si="1"/>
        <v>94</v>
      </c>
      <c r="DI1" s="4">
        <f t="shared" si="1"/>
        <v>95</v>
      </c>
      <c r="DJ1" s="4">
        <f t="shared" si="1"/>
        <v>96</v>
      </c>
      <c r="DK1" s="4">
        <f t="shared" si="1"/>
        <v>97</v>
      </c>
      <c r="DL1" s="4">
        <f t="shared" si="1"/>
        <v>98</v>
      </c>
      <c r="DM1" s="4">
        <f t="shared" si="1"/>
        <v>99</v>
      </c>
      <c r="DN1" s="4">
        <f t="shared" si="1"/>
        <v>100</v>
      </c>
      <c r="DO1" s="4">
        <f t="shared" si="1"/>
        <v>101</v>
      </c>
      <c r="DP1" s="4">
        <f t="shared" si="1"/>
        <v>102</v>
      </c>
      <c r="DQ1" s="4">
        <f t="shared" si="1"/>
        <v>103</v>
      </c>
      <c r="DR1" s="4">
        <f t="shared" si="1"/>
        <v>104</v>
      </c>
      <c r="DS1" s="4">
        <f t="shared" si="1"/>
        <v>105</v>
      </c>
      <c r="DT1" s="4">
        <f t="shared" si="1"/>
        <v>106</v>
      </c>
      <c r="DU1" s="4">
        <f t="shared" si="1"/>
        <v>107</v>
      </c>
      <c r="DV1" s="4">
        <f t="shared" si="1"/>
        <v>108</v>
      </c>
      <c r="DW1" s="4">
        <f t="shared" si="1"/>
        <v>109</v>
      </c>
      <c r="DX1" s="4">
        <f t="shared" si="1"/>
        <v>110</v>
      </c>
      <c r="DY1" s="4">
        <f t="shared" si="1"/>
        <v>111</v>
      </c>
      <c r="DZ1" s="4">
        <f t="shared" si="1"/>
        <v>112</v>
      </c>
      <c r="EA1" s="4">
        <f t="shared" si="1"/>
        <v>113</v>
      </c>
      <c r="EB1" s="4">
        <f t="shared" si="1"/>
        <v>114</v>
      </c>
      <c r="EC1" s="4">
        <f t="shared" si="1"/>
        <v>115</v>
      </c>
      <c r="ED1" s="4">
        <f t="shared" si="1"/>
        <v>116</v>
      </c>
      <c r="EE1" s="4">
        <f t="shared" si="1"/>
        <v>117</v>
      </c>
      <c r="EF1" s="4">
        <f t="shared" si="1"/>
        <v>118</v>
      </c>
      <c r="EG1" s="4">
        <f t="shared" si="1"/>
        <v>119</v>
      </c>
      <c r="EH1" s="4">
        <f t="shared" si="1"/>
        <v>120</v>
      </c>
      <c r="EI1" s="4">
        <f t="shared" si="1"/>
        <v>121</v>
      </c>
      <c r="EJ1" s="4">
        <f t="shared" si="1"/>
        <v>122</v>
      </c>
      <c r="EK1" s="4">
        <f t="shared" si="1"/>
        <v>123</v>
      </c>
      <c r="EL1" s="4">
        <f t="shared" si="1"/>
        <v>124</v>
      </c>
      <c r="EM1" s="4">
        <f t="shared" si="1"/>
        <v>125</v>
      </c>
      <c r="EN1" s="4">
        <f t="shared" si="1"/>
        <v>126</v>
      </c>
      <c r="EO1" s="4">
        <f t="shared" si="1"/>
        <v>127</v>
      </c>
      <c r="EP1" s="4">
        <f t="shared" si="1"/>
        <v>128</v>
      </c>
      <c r="EQ1" s="4">
        <f t="shared" si="1"/>
        <v>129</v>
      </c>
      <c r="ER1" s="4">
        <f t="shared" si="1"/>
        <v>130</v>
      </c>
      <c r="ES1" s="4">
        <f t="shared" ref="ES1:HD1" si="2">ER1+1</f>
        <v>131</v>
      </c>
      <c r="ET1" s="4">
        <f t="shared" si="2"/>
        <v>132</v>
      </c>
      <c r="EU1" s="4">
        <f t="shared" si="2"/>
        <v>133</v>
      </c>
      <c r="EV1" s="4">
        <f t="shared" si="2"/>
        <v>134</v>
      </c>
      <c r="EW1" s="4">
        <f t="shared" si="2"/>
        <v>135</v>
      </c>
      <c r="EX1" s="4">
        <f t="shared" si="2"/>
        <v>136</v>
      </c>
      <c r="EY1" s="4">
        <f t="shared" si="2"/>
        <v>137</v>
      </c>
      <c r="EZ1" s="4">
        <f t="shared" si="2"/>
        <v>138</v>
      </c>
      <c r="FA1" s="4">
        <f t="shared" si="2"/>
        <v>139</v>
      </c>
      <c r="FB1" s="4">
        <f t="shared" si="2"/>
        <v>140</v>
      </c>
      <c r="FC1" s="4">
        <f t="shared" si="2"/>
        <v>141</v>
      </c>
      <c r="FD1" s="4">
        <f t="shared" si="2"/>
        <v>142</v>
      </c>
      <c r="FE1" s="4">
        <f t="shared" si="2"/>
        <v>143</v>
      </c>
      <c r="FF1" s="4">
        <f t="shared" si="2"/>
        <v>144</v>
      </c>
      <c r="FG1" s="4">
        <f t="shared" si="2"/>
        <v>145</v>
      </c>
      <c r="FH1" s="4">
        <f t="shared" si="2"/>
        <v>146</v>
      </c>
      <c r="FI1" s="4">
        <f t="shared" si="2"/>
        <v>147</v>
      </c>
      <c r="FJ1" s="4">
        <f t="shared" si="2"/>
        <v>148</v>
      </c>
      <c r="FK1" s="4">
        <f t="shared" si="2"/>
        <v>149</v>
      </c>
      <c r="FL1" s="4">
        <f t="shared" si="2"/>
        <v>150</v>
      </c>
      <c r="FM1" s="4">
        <f t="shared" si="2"/>
        <v>151</v>
      </c>
      <c r="FN1" s="4">
        <f t="shared" si="2"/>
        <v>152</v>
      </c>
      <c r="FO1" s="4">
        <f t="shared" si="2"/>
        <v>153</v>
      </c>
      <c r="FP1" s="4">
        <f t="shared" si="2"/>
        <v>154</v>
      </c>
      <c r="FQ1" s="4">
        <f t="shared" si="2"/>
        <v>155</v>
      </c>
      <c r="FR1" s="4">
        <f t="shared" si="2"/>
        <v>156</v>
      </c>
      <c r="FS1" s="4">
        <f t="shared" si="2"/>
        <v>157</v>
      </c>
      <c r="FT1" s="4">
        <f t="shared" si="2"/>
        <v>158</v>
      </c>
      <c r="FU1" s="4">
        <f t="shared" si="2"/>
        <v>159</v>
      </c>
      <c r="FV1" s="4">
        <f t="shared" si="2"/>
        <v>160</v>
      </c>
      <c r="FW1" s="4">
        <f t="shared" si="2"/>
        <v>161</v>
      </c>
      <c r="FX1" s="4">
        <f t="shared" si="2"/>
        <v>162</v>
      </c>
      <c r="FY1" s="4">
        <f t="shared" si="2"/>
        <v>163</v>
      </c>
      <c r="FZ1" s="4">
        <f t="shared" si="2"/>
        <v>164</v>
      </c>
      <c r="GA1" s="4">
        <f t="shared" si="2"/>
        <v>165</v>
      </c>
      <c r="GB1" s="4">
        <f t="shared" si="2"/>
        <v>166</v>
      </c>
      <c r="GC1" s="4">
        <f t="shared" si="2"/>
        <v>167</v>
      </c>
      <c r="GD1" s="4">
        <f t="shared" si="2"/>
        <v>168</v>
      </c>
      <c r="GE1" s="4">
        <f t="shared" si="2"/>
        <v>169</v>
      </c>
      <c r="GF1" s="4">
        <f t="shared" si="2"/>
        <v>170</v>
      </c>
      <c r="GG1" s="4">
        <f t="shared" si="2"/>
        <v>171</v>
      </c>
      <c r="GH1" s="4">
        <f t="shared" si="2"/>
        <v>172</v>
      </c>
      <c r="GI1" s="4">
        <f t="shared" si="2"/>
        <v>173</v>
      </c>
      <c r="GJ1" s="4">
        <f t="shared" si="2"/>
        <v>174</v>
      </c>
      <c r="GK1" s="4">
        <f t="shared" si="2"/>
        <v>175</v>
      </c>
      <c r="GL1" s="4">
        <f t="shared" si="2"/>
        <v>176</v>
      </c>
      <c r="GM1" s="4">
        <f t="shared" si="2"/>
        <v>177</v>
      </c>
      <c r="GN1" s="4">
        <f t="shared" si="2"/>
        <v>178</v>
      </c>
      <c r="GO1" s="4">
        <f t="shared" si="2"/>
        <v>179</v>
      </c>
      <c r="GP1" s="4">
        <f t="shared" si="2"/>
        <v>180</v>
      </c>
      <c r="GQ1" s="4">
        <f t="shared" si="2"/>
        <v>181</v>
      </c>
      <c r="GR1" s="4">
        <f t="shared" si="2"/>
        <v>182</v>
      </c>
      <c r="GS1" s="4">
        <f t="shared" si="2"/>
        <v>183</v>
      </c>
      <c r="GT1" s="4">
        <f t="shared" si="2"/>
        <v>184</v>
      </c>
      <c r="GU1" s="4">
        <f t="shared" si="2"/>
        <v>185</v>
      </c>
      <c r="GV1" s="4">
        <f t="shared" si="2"/>
        <v>186</v>
      </c>
      <c r="GW1" s="4">
        <f t="shared" si="2"/>
        <v>187</v>
      </c>
      <c r="GX1" s="4">
        <f t="shared" si="2"/>
        <v>188</v>
      </c>
      <c r="GY1" s="4">
        <f t="shared" si="2"/>
        <v>189</v>
      </c>
      <c r="GZ1" s="4">
        <f t="shared" si="2"/>
        <v>190</v>
      </c>
      <c r="HA1" s="4">
        <f t="shared" si="2"/>
        <v>191</v>
      </c>
      <c r="HB1" s="4">
        <f t="shared" si="2"/>
        <v>192</v>
      </c>
      <c r="HC1" s="4">
        <f t="shared" si="2"/>
        <v>193</v>
      </c>
      <c r="HD1" s="4">
        <f t="shared" si="2"/>
        <v>194</v>
      </c>
      <c r="HE1" s="4">
        <f t="shared" ref="HE1:JP1" si="3">HD1+1</f>
        <v>195</v>
      </c>
      <c r="HF1" s="4">
        <f t="shared" si="3"/>
        <v>196</v>
      </c>
      <c r="HG1" s="4">
        <f t="shared" si="3"/>
        <v>197</v>
      </c>
      <c r="HH1" s="4">
        <f t="shared" si="3"/>
        <v>198</v>
      </c>
      <c r="HI1" s="4">
        <f t="shared" si="3"/>
        <v>199</v>
      </c>
      <c r="HJ1" s="4">
        <f t="shared" si="3"/>
        <v>200</v>
      </c>
      <c r="HK1" s="4">
        <f t="shared" si="3"/>
        <v>201</v>
      </c>
      <c r="HL1" s="4">
        <f t="shared" si="3"/>
        <v>202</v>
      </c>
      <c r="HM1" s="4">
        <f t="shared" si="3"/>
        <v>203</v>
      </c>
      <c r="HN1" s="4">
        <f t="shared" si="3"/>
        <v>204</v>
      </c>
      <c r="HO1" s="4">
        <f t="shared" si="3"/>
        <v>205</v>
      </c>
      <c r="HP1" s="4">
        <f t="shared" si="3"/>
        <v>206</v>
      </c>
      <c r="HQ1" s="4">
        <f t="shared" si="3"/>
        <v>207</v>
      </c>
      <c r="HR1" s="4">
        <f t="shared" si="3"/>
        <v>208</v>
      </c>
      <c r="HS1" s="4">
        <f t="shared" si="3"/>
        <v>209</v>
      </c>
      <c r="HT1" s="4">
        <f t="shared" si="3"/>
        <v>210</v>
      </c>
      <c r="HU1" s="4">
        <f t="shared" si="3"/>
        <v>211</v>
      </c>
      <c r="HV1" s="4">
        <f t="shared" si="3"/>
        <v>212</v>
      </c>
      <c r="HW1" s="4">
        <f t="shared" si="3"/>
        <v>213</v>
      </c>
      <c r="HX1" s="4">
        <f t="shared" si="3"/>
        <v>214</v>
      </c>
      <c r="HY1" s="4">
        <f t="shared" si="3"/>
        <v>215</v>
      </c>
      <c r="HZ1" s="4">
        <f t="shared" si="3"/>
        <v>216</v>
      </c>
      <c r="IA1" s="4">
        <f t="shared" si="3"/>
        <v>217</v>
      </c>
      <c r="IB1" s="4">
        <f t="shared" si="3"/>
        <v>218</v>
      </c>
      <c r="IC1" s="4">
        <f t="shared" si="3"/>
        <v>219</v>
      </c>
      <c r="ID1" s="4">
        <f t="shared" si="3"/>
        <v>220</v>
      </c>
      <c r="IE1" s="4">
        <f t="shared" si="3"/>
        <v>221</v>
      </c>
      <c r="IF1" s="4">
        <f t="shared" si="3"/>
        <v>222</v>
      </c>
      <c r="IG1" s="4">
        <f t="shared" si="3"/>
        <v>223</v>
      </c>
      <c r="IH1" s="4">
        <f t="shared" si="3"/>
        <v>224</v>
      </c>
      <c r="II1" s="4">
        <f t="shared" si="3"/>
        <v>225</v>
      </c>
      <c r="IJ1" s="4">
        <f t="shared" si="3"/>
        <v>226</v>
      </c>
      <c r="IK1" s="4">
        <f t="shared" si="3"/>
        <v>227</v>
      </c>
      <c r="IL1" s="4">
        <f t="shared" si="3"/>
        <v>228</v>
      </c>
      <c r="IM1" s="4">
        <f t="shared" si="3"/>
        <v>229</v>
      </c>
      <c r="IN1" s="4">
        <f t="shared" si="3"/>
        <v>230</v>
      </c>
      <c r="IO1" s="4">
        <f t="shared" si="3"/>
        <v>231</v>
      </c>
      <c r="IP1" s="4">
        <f t="shared" si="3"/>
        <v>232</v>
      </c>
      <c r="IQ1" s="4">
        <f t="shared" si="3"/>
        <v>233</v>
      </c>
      <c r="IR1" s="4">
        <f t="shared" si="3"/>
        <v>234</v>
      </c>
      <c r="IS1" s="4">
        <f t="shared" si="3"/>
        <v>235</v>
      </c>
      <c r="IT1" s="4">
        <f t="shared" si="3"/>
        <v>236</v>
      </c>
      <c r="IU1" s="4">
        <f t="shared" si="3"/>
        <v>237</v>
      </c>
      <c r="IV1" s="4">
        <f t="shared" si="3"/>
        <v>238</v>
      </c>
      <c r="IW1" s="4">
        <f t="shared" si="3"/>
        <v>239</v>
      </c>
      <c r="IX1" s="4">
        <f t="shared" si="3"/>
        <v>240</v>
      </c>
      <c r="IY1" s="4">
        <f t="shared" si="3"/>
        <v>241</v>
      </c>
      <c r="IZ1" s="4">
        <f t="shared" si="3"/>
        <v>242</v>
      </c>
      <c r="JA1" s="4">
        <f t="shared" si="3"/>
        <v>243</v>
      </c>
      <c r="JB1" s="4">
        <f t="shared" si="3"/>
        <v>244</v>
      </c>
      <c r="JC1" s="4">
        <f t="shared" si="3"/>
        <v>245</v>
      </c>
      <c r="JD1" s="4">
        <f t="shared" si="3"/>
        <v>246</v>
      </c>
      <c r="JE1" s="4">
        <f t="shared" si="3"/>
        <v>247</v>
      </c>
      <c r="JF1" s="4">
        <f t="shared" si="3"/>
        <v>248</v>
      </c>
      <c r="JG1" s="4">
        <f t="shared" si="3"/>
        <v>249</v>
      </c>
      <c r="JH1" s="4">
        <f t="shared" si="3"/>
        <v>250</v>
      </c>
      <c r="JI1" s="4">
        <f t="shared" si="3"/>
        <v>251</v>
      </c>
      <c r="JJ1" s="4">
        <f t="shared" si="3"/>
        <v>252</v>
      </c>
      <c r="JK1" s="4">
        <f t="shared" si="3"/>
        <v>253</v>
      </c>
      <c r="JL1" s="4">
        <f t="shared" si="3"/>
        <v>254</v>
      </c>
      <c r="JM1" s="4">
        <f t="shared" si="3"/>
        <v>255</v>
      </c>
      <c r="JN1" s="4">
        <f t="shared" si="3"/>
        <v>256</v>
      </c>
      <c r="JO1" s="4">
        <f t="shared" si="3"/>
        <v>257</v>
      </c>
      <c r="JP1" s="4">
        <f t="shared" si="3"/>
        <v>258</v>
      </c>
      <c r="JQ1" s="4">
        <f t="shared" ref="JQ1:MB1" si="4">JP1+1</f>
        <v>259</v>
      </c>
      <c r="JR1" s="4">
        <f t="shared" si="4"/>
        <v>260</v>
      </c>
      <c r="JS1" s="4">
        <f t="shared" si="4"/>
        <v>261</v>
      </c>
      <c r="JT1" s="4">
        <f t="shared" si="4"/>
        <v>262</v>
      </c>
      <c r="JU1" s="4">
        <f t="shared" si="4"/>
        <v>263</v>
      </c>
      <c r="JV1" s="4">
        <f t="shared" si="4"/>
        <v>264</v>
      </c>
      <c r="JW1" s="4">
        <f t="shared" si="4"/>
        <v>265</v>
      </c>
      <c r="JX1" s="4">
        <f t="shared" si="4"/>
        <v>266</v>
      </c>
      <c r="JY1" s="4">
        <f t="shared" si="4"/>
        <v>267</v>
      </c>
      <c r="JZ1" s="4">
        <f t="shared" si="4"/>
        <v>268</v>
      </c>
      <c r="KA1" s="4">
        <f t="shared" si="4"/>
        <v>269</v>
      </c>
      <c r="KB1" s="4">
        <f t="shared" si="4"/>
        <v>270</v>
      </c>
      <c r="KC1" s="4">
        <f t="shared" si="4"/>
        <v>271</v>
      </c>
      <c r="KD1" s="4">
        <f t="shared" si="4"/>
        <v>272</v>
      </c>
      <c r="KE1" s="4">
        <f t="shared" si="4"/>
        <v>273</v>
      </c>
      <c r="KF1" s="4">
        <f t="shared" si="4"/>
        <v>274</v>
      </c>
      <c r="KG1" s="4">
        <f t="shared" si="4"/>
        <v>275</v>
      </c>
      <c r="KH1" s="4">
        <f t="shared" si="4"/>
        <v>276</v>
      </c>
      <c r="KI1" s="4">
        <f t="shared" si="4"/>
        <v>277</v>
      </c>
      <c r="KJ1" s="4">
        <f t="shared" si="4"/>
        <v>278</v>
      </c>
      <c r="KK1" s="4">
        <f t="shared" si="4"/>
        <v>279</v>
      </c>
      <c r="KL1" s="4">
        <f t="shared" si="4"/>
        <v>280</v>
      </c>
      <c r="KM1" s="4">
        <f t="shared" si="4"/>
        <v>281</v>
      </c>
      <c r="KN1" s="4">
        <f t="shared" si="4"/>
        <v>282</v>
      </c>
      <c r="KO1" s="4">
        <f t="shared" si="4"/>
        <v>283</v>
      </c>
      <c r="KP1" s="4">
        <f t="shared" si="4"/>
        <v>284</v>
      </c>
      <c r="KQ1" s="4">
        <f t="shared" si="4"/>
        <v>285</v>
      </c>
      <c r="KR1" s="4">
        <f t="shared" si="4"/>
        <v>286</v>
      </c>
      <c r="KS1" s="4">
        <f t="shared" si="4"/>
        <v>287</v>
      </c>
      <c r="KT1" s="4">
        <f t="shared" si="4"/>
        <v>288</v>
      </c>
      <c r="KU1" s="4">
        <f t="shared" si="4"/>
        <v>289</v>
      </c>
      <c r="KV1" s="4">
        <f t="shared" si="4"/>
        <v>290</v>
      </c>
      <c r="KW1" s="4">
        <f t="shared" si="4"/>
        <v>291</v>
      </c>
      <c r="KX1" s="4">
        <f t="shared" si="4"/>
        <v>292</v>
      </c>
      <c r="KY1" s="4">
        <f t="shared" si="4"/>
        <v>293</v>
      </c>
      <c r="KZ1" s="4">
        <f t="shared" si="4"/>
        <v>294</v>
      </c>
      <c r="LA1" s="4">
        <f t="shared" si="4"/>
        <v>295</v>
      </c>
      <c r="LB1" s="4">
        <f t="shared" si="4"/>
        <v>296</v>
      </c>
      <c r="LC1" s="4">
        <f t="shared" si="4"/>
        <v>297</v>
      </c>
      <c r="LD1" s="4">
        <f t="shared" si="4"/>
        <v>298</v>
      </c>
      <c r="LE1" s="4">
        <f t="shared" si="4"/>
        <v>299</v>
      </c>
      <c r="LF1" s="4">
        <f t="shared" si="4"/>
        <v>300</v>
      </c>
      <c r="LG1" s="4">
        <f t="shared" si="4"/>
        <v>301</v>
      </c>
      <c r="LH1" s="4">
        <f t="shared" si="4"/>
        <v>302</v>
      </c>
      <c r="LI1" s="4">
        <f t="shared" si="4"/>
        <v>303</v>
      </c>
      <c r="LJ1" s="4">
        <f t="shared" si="4"/>
        <v>304</v>
      </c>
      <c r="LK1" s="4">
        <f t="shared" si="4"/>
        <v>305</v>
      </c>
      <c r="LL1" s="4">
        <f t="shared" si="4"/>
        <v>306</v>
      </c>
      <c r="LM1" s="4">
        <f t="shared" si="4"/>
        <v>307</v>
      </c>
      <c r="LN1" s="4">
        <f t="shared" si="4"/>
        <v>308</v>
      </c>
      <c r="LO1" s="4">
        <f t="shared" si="4"/>
        <v>309</v>
      </c>
      <c r="LP1" s="4">
        <f t="shared" si="4"/>
        <v>310</v>
      </c>
      <c r="LQ1" s="4">
        <f t="shared" si="4"/>
        <v>311</v>
      </c>
      <c r="LR1" s="4">
        <f t="shared" si="4"/>
        <v>312</v>
      </c>
      <c r="LS1" s="4">
        <f t="shared" si="4"/>
        <v>313</v>
      </c>
      <c r="LT1" s="4">
        <f t="shared" si="4"/>
        <v>314</v>
      </c>
      <c r="LU1" s="4">
        <f t="shared" si="4"/>
        <v>315</v>
      </c>
      <c r="LV1" s="4">
        <f t="shared" si="4"/>
        <v>316</v>
      </c>
      <c r="LW1" s="4">
        <f t="shared" si="4"/>
        <v>317</v>
      </c>
      <c r="LX1" s="4">
        <f t="shared" si="4"/>
        <v>318</v>
      </c>
      <c r="LY1" s="4">
        <f t="shared" si="4"/>
        <v>319</v>
      </c>
      <c r="LZ1" s="4">
        <f t="shared" si="4"/>
        <v>320</v>
      </c>
      <c r="MA1" s="4">
        <f t="shared" si="4"/>
        <v>321</v>
      </c>
      <c r="MB1" s="4">
        <f t="shared" si="4"/>
        <v>322</v>
      </c>
      <c r="MC1" s="4">
        <f t="shared" ref="MC1:NN1" si="5">MB1+1</f>
        <v>323</v>
      </c>
      <c r="MD1" s="4">
        <f t="shared" si="5"/>
        <v>324</v>
      </c>
      <c r="ME1" s="4">
        <f t="shared" si="5"/>
        <v>325</v>
      </c>
      <c r="MF1" s="4">
        <f t="shared" si="5"/>
        <v>326</v>
      </c>
      <c r="MG1" s="4">
        <f t="shared" si="5"/>
        <v>327</v>
      </c>
      <c r="MH1" s="4">
        <f t="shared" si="5"/>
        <v>328</v>
      </c>
      <c r="MI1" s="4">
        <f t="shared" si="5"/>
        <v>329</v>
      </c>
      <c r="MJ1" s="4">
        <f t="shared" si="5"/>
        <v>330</v>
      </c>
      <c r="MK1" s="4">
        <f t="shared" si="5"/>
        <v>331</v>
      </c>
      <c r="ML1" s="4">
        <f t="shared" si="5"/>
        <v>332</v>
      </c>
      <c r="MM1" s="4">
        <f t="shared" si="5"/>
        <v>333</v>
      </c>
      <c r="MN1" s="4">
        <f t="shared" si="5"/>
        <v>334</v>
      </c>
      <c r="MO1" s="4">
        <f t="shared" si="5"/>
        <v>335</v>
      </c>
      <c r="MP1" s="4">
        <f t="shared" si="5"/>
        <v>336</v>
      </c>
      <c r="MQ1" s="4">
        <f t="shared" si="5"/>
        <v>337</v>
      </c>
      <c r="MR1" s="4">
        <f t="shared" si="5"/>
        <v>338</v>
      </c>
      <c r="MS1" s="4">
        <f t="shared" si="5"/>
        <v>339</v>
      </c>
      <c r="MT1" s="4">
        <f t="shared" si="5"/>
        <v>340</v>
      </c>
      <c r="MU1" s="4">
        <f t="shared" si="5"/>
        <v>341</v>
      </c>
      <c r="MV1" s="4">
        <f t="shared" si="5"/>
        <v>342</v>
      </c>
      <c r="MW1" s="4">
        <f t="shared" si="5"/>
        <v>343</v>
      </c>
      <c r="MX1" s="4">
        <f t="shared" si="5"/>
        <v>344</v>
      </c>
      <c r="MY1" s="4">
        <f t="shared" si="5"/>
        <v>345</v>
      </c>
      <c r="MZ1" s="4">
        <f t="shared" si="5"/>
        <v>346</v>
      </c>
      <c r="NA1" s="4">
        <f t="shared" si="5"/>
        <v>347</v>
      </c>
      <c r="NB1" s="4">
        <f t="shared" si="5"/>
        <v>348</v>
      </c>
      <c r="NC1" s="4">
        <f t="shared" si="5"/>
        <v>349</v>
      </c>
      <c r="ND1" s="4">
        <f t="shared" si="5"/>
        <v>350</v>
      </c>
      <c r="NE1" s="4">
        <f t="shared" si="5"/>
        <v>351</v>
      </c>
      <c r="NF1" s="4">
        <f t="shared" si="5"/>
        <v>352</v>
      </c>
      <c r="NG1" s="4">
        <f t="shared" si="5"/>
        <v>353</v>
      </c>
      <c r="NH1" s="4">
        <f t="shared" si="5"/>
        <v>354</v>
      </c>
      <c r="NI1" s="4">
        <f t="shared" si="5"/>
        <v>355</v>
      </c>
      <c r="NJ1" s="4">
        <f t="shared" si="5"/>
        <v>356</v>
      </c>
      <c r="NK1" s="4">
        <f t="shared" si="5"/>
        <v>357</v>
      </c>
      <c r="NL1" s="4">
        <f t="shared" si="5"/>
        <v>358</v>
      </c>
      <c r="NM1" s="4">
        <f t="shared" si="5"/>
        <v>359</v>
      </c>
      <c r="NN1" s="4">
        <f t="shared" si="5"/>
        <v>360</v>
      </c>
      <c r="NO1" s="4"/>
      <c r="NP1" s="4"/>
    </row>
    <row r="2" spans="1:380" s="10" customFormat="1" x14ac:dyDescent="0.25">
      <c r="A2" s="9"/>
      <c r="B2" s="23" t="s">
        <v>90</v>
      </c>
      <c r="C2" s="9"/>
      <c r="D2" s="9"/>
      <c r="E2" s="9"/>
      <c r="F2" s="9"/>
      <c r="G2" s="9"/>
      <c r="H2" s="9"/>
      <c r="I2" s="9"/>
      <c r="J2" s="103"/>
      <c r="K2" s="17"/>
      <c r="L2" s="103"/>
      <c r="M2" s="9"/>
      <c r="N2" s="9"/>
      <c r="O2" s="17"/>
      <c r="P2" s="9"/>
      <c r="Q2" s="9"/>
      <c r="R2" s="102" t="str">
        <f>S7</f>
        <v/>
      </c>
      <c r="S2" s="11" t="str">
        <f>IF(S8="",R2,S8)</f>
        <v/>
      </c>
      <c r="T2" s="11" t="str">
        <f t="shared" ref="T2:CE2" si="6">IF(T8="",S2,T8)</f>
        <v/>
      </c>
      <c r="U2" s="11" t="str">
        <f t="shared" si="6"/>
        <v/>
      </c>
      <c r="V2" s="11" t="str">
        <f t="shared" si="6"/>
        <v/>
      </c>
      <c r="W2" s="11" t="str">
        <f t="shared" si="6"/>
        <v/>
      </c>
      <c r="X2" s="11" t="str">
        <f t="shared" si="6"/>
        <v/>
      </c>
      <c r="Y2" s="11" t="str">
        <f t="shared" si="6"/>
        <v/>
      </c>
      <c r="Z2" s="11" t="str">
        <f t="shared" si="6"/>
        <v/>
      </c>
      <c r="AA2" s="11" t="str">
        <f t="shared" si="6"/>
        <v/>
      </c>
      <c r="AB2" s="11" t="str">
        <f t="shared" si="6"/>
        <v/>
      </c>
      <c r="AC2" s="11" t="str">
        <f t="shared" si="6"/>
        <v/>
      </c>
      <c r="AD2" s="11" t="str">
        <f t="shared" si="6"/>
        <v/>
      </c>
      <c r="AE2" s="11" t="str">
        <f t="shared" si="6"/>
        <v/>
      </c>
      <c r="AF2" s="11" t="str">
        <f t="shared" si="6"/>
        <v/>
      </c>
      <c r="AG2" s="11" t="str">
        <f t="shared" si="6"/>
        <v/>
      </c>
      <c r="AH2" s="11" t="str">
        <f t="shared" si="6"/>
        <v/>
      </c>
      <c r="AI2" s="11" t="str">
        <f t="shared" si="6"/>
        <v/>
      </c>
      <c r="AJ2" s="11" t="str">
        <f t="shared" si="6"/>
        <v/>
      </c>
      <c r="AK2" s="11" t="str">
        <f t="shared" si="6"/>
        <v/>
      </c>
      <c r="AL2" s="11" t="str">
        <f t="shared" si="6"/>
        <v/>
      </c>
      <c r="AM2" s="11" t="str">
        <f t="shared" si="6"/>
        <v/>
      </c>
      <c r="AN2" s="11" t="str">
        <f t="shared" si="6"/>
        <v/>
      </c>
      <c r="AO2" s="11" t="str">
        <f t="shared" si="6"/>
        <v/>
      </c>
      <c r="AP2" s="11" t="str">
        <f t="shared" si="6"/>
        <v/>
      </c>
      <c r="AQ2" s="11" t="str">
        <f t="shared" si="6"/>
        <v/>
      </c>
      <c r="AR2" s="11" t="str">
        <f t="shared" si="6"/>
        <v/>
      </c>
      <c r="AS2" s="11" t="str">
        <f t="shared" si="6"/>
        <v/>
      </c>
      <c r="AT2" s="11" t="str">
        <f t="shared" si="6"/>
        <v/>
      </c>
      <c r="AU2" s="11" t="str">
        <f t="shared" si="6"/>
        <v/>
      </c>
      <c r="AV2" s="11" t="str">
        <f t="shared" si="6"/>
        <v/>
      </c>
      <c r="AW2" s="11" t="str">
        <f t="shared" si="6"/>
        <v/>
      </c>
      <c r="AX2" s="11" t="str">
        <f t="shared" si="6"/>
        <v/>
      </c>
      <c r="AY2" s="11" t="str">
        <f t="shared" si="6"/>
        <v/>
      </c>
      <c r="AZ2" s="11" t="str">
        <f t="shared" si="6"/>
        <v/>
      </c>
      <c r="BA2" s="11" t="str">
        <f t="shared" si="6"/>
        <v/>
      </c>
      <c r="BB2" s="11" t="str">
        <f t="shared" si="6"/>
        <v/>
      </c>
      <c r="BC2" s="11" t="str">
        <f t="shared" si="6"/>
        <v/>
      </c>
      <c r="BD2" s="11" t="str">
        <f t="shared" si="6"/>
        <v/>
      </c>
      <c r="BE2" s="11" t="str">
        <f t="shared" si="6"/>
        <v/>
      </c>
      <c r="BF2" s="11" t="str">
        <f t="shared" si="6"/>
        <v/>
      </c>
      <c r="BG2" s="11" t="str">
        <f t="shared" si="6"/>
        <v/>
      </c>
      <c r="BH2" s="11" t="str">
        <f t="shared" si="6"/>
        <v/>
      </c>
      <c r="BI2" s="11" t="str">
        <f t="shared" si="6"/>
        <v/>
      </c>
      <c r="BJ2" s="11" t="str">
        <f t="shared" si="6"/>
        <v/>
      </c>
      <c r="BK2" s="11" t="str">
        <f t="shared" si="6"/>
        <v/>
      </c>
      <c r="BL2" s="11" t="str">
        <f t="shared" si="6"/>
        <v/>
      </c>
      <c r="BM2" s="11" t="str">
        <f t="shared" si="6"/>
        <v/>
      </c>
      <c r="BN2" s="11" t="str">
        <f t="shared" si="6"/>
        <v/>
      </c>
      <c r="BO2" s="11" t="str">
        <f t="shared" si="6"/>
        <v/>
      </c>
      <c r="BP2" s="11" t="str">
        <f t="shared" si="6"/>
        <v/>
      </c>
      <c r="BQ2" s="11" t="str">
        <f t="shared" si="6"/>
        <v/>
      </c>
      <c r="BR2" s="11" t="str">
        <f t="shared" si="6"/>
        <v/>
      </c>
      <c r="BS2" s="11" t="str">
        <f t="shared" si="6"/>
        <v/>
      </c>
      <c r="BT2" s="11" t="str">
        <f t="shared" si="6"/>
        <v/>
      </c>
      <c r="BU2" s="11" t="str">
        <f t="shared" si="6"/>
        <v/>
      </c>
      <c r="BV2" s="11" t="str">
        <f t="shared" si="6"/>
        <v/>
      </c>
      <c r="BW2" s="11" t="str">
        <f t="shared" si="6"/>
        <v/>
      </c>
      <c r="BX2" s="11" t="str">
        <f t="shared" si="6"/>
        <v/>
      </c>
      <c r="BY2" s="11" t="str">
        <f t="shared" si="6"/>
        <v/>
      </c>
      <c r="BZ2" s="11" t="str">
        <f t="shared" si="6"/>
        <v/>
      </c>
      <c r="CA2" s="11" t="str">
        <f t="shared" si="6"/>
        <v/>
      </c>
      <c r="CB2" s="11" t="str">
        <f t="shared" si="6"/>
        <v/>
      </c>
      <c r="CC2" s="11" t="str">
        <f t="shared" si="6"/>
        <v/>
      </c>
      <c r="CD2" s="11" t="str">
        <f t="shared" si="6"/>
        <v/>
      </c>
      <c r="CE2" s="11" t="str">
        <f t="shared" si="6"/>
        <v/>
      </c>
      <c r="CF2" s="11" t="str">
        <f t="shared" ref="CF2:EQ2" si="7">IF(CF8="",CE2,CF8)</f>
        <v/>
      </c>
      <c r="CG2" s="11" t="str">
        <f t="shared" si="7"/>
        <v/>
      </c>
      <c r="CH2" s="11" t="str">
        <f t="shared" si="7"/>
        <v/>
      </c>
      <c r="CI2" s="11" t="str">
        <f t="shared" si="7"/>
        <v/>
      </c>
      <c r="CJ2" s="11" t="str">
        <f t="shared" si="7"/>
        <v/>
      </c>
      <c r="CK2" s="11" t="str">
        <f t="shared" si="7"/>
        <v/>
      </c>
      <c r="CL2" s="11" t="str">
        <f t="shared" si="7"/>
        <v/>
      </c>
      <c r="CM2" s="11" t="str">
        <f t="shared" si="7"/>
        <v/>
      </c>
      <c r="CN2" s="11" t="str">
        <f t="shared" si="7"/>
        <v/>
      </c>
      <c r="CO2" s="11" t="str">
        <f t="shared" si="7"/>
        <v/>
      </c>
      <c r="CP2" s="11" t="str">
        <f t="shared" si="7"/>
        <v/>
      </c>
      <c r="CQ2" s="11" t="str">
        <f t="shared" si="7"/>
        <v/>
      </c>
      <c r="CR2" s="11" t="str">
        <f t="shared" si="7"/>
        <v/>
      </c>
      <c r="CS2" s="11" t="str">
        <f t="shared" si="7"/>
        <v/>
      </c>
      <c r="CT2" s="11" t="str">
        <f t="shared" si="7"/>
        <v/>
      </c>
      <c r="CU2" s="11" t="str">
        <f t="shared" si="7"/>
        <v/>
      </c>
      <c r="CV2" s="11" t="str">
        <f t="shared" si="7"/>
        <v/>
      </c>
      <c r="CW2" s="11" t="str">
        <f t="shared" si="7"/>
        <v/>
      </c>
      <c r="CX2" s="11" t="str">
        <f t="shared" si="7"/>
        <v/>
      </c>
      <c r="CY2" s="11" t="str">
        <f t="shared" si="7"/>
        <v/>
      </c>
      <c r="CZ2" s="11" t="str">
        <f t="shared" si="7"/>
        <v/>
      </c>
      <c r="DA2" s="11" t="str">
        <f t="shared" si="7"/>
        <v/>
      </c>
      <c r="DB2" s="11" t="str">
        <f t="shared" si="7"/>
        <v/>
      </c>
      <c r="DC2" s="11" t="str">
        <f t="shared" si="7"/>
        <v/>
      </c>
      <c r="DD2" s="11" t="str">
        <f t="shared" si="7"/>
        <v/>
      </c>
      <c r="DE2" s="11" t="str">
        <f t="shared" si="7"/>
        <v/>
      </c>
      <c r="DF2" s="11" t="str">
        <f t="shared" si="7"/>
        <v/>
      </c>
      <c r="DG2" s="11" t="str">
        <f t="shared" si="7"/>
        <v/>
      </c>
      <c r="DH2" s="11" t="str">
        <f t="shared" si="7"/>
        <v/>
      </c>
      <c r="DI2" s="11" t="str">
        <f t="shared" si="7"/>
        <v/>
      </c>
      <c r="DJ2" s="11" t="str">
        <f t="shared" si="7"/>
        <v/>
      </c>
      <c r="DK2" s="11" t="str">
        <f t="shared" si="7"/>
        <v/>
      </c>
      <c r="DL2" s="11" t="str">
        <f t="shared" si="7"/>
        <v/>
      </c>
      <c r="DM2" s="11" t="str">
        <f t="shared" si="7"/>
        <v/>
      </c>
      <c r="DN2" s="11" t="str">
        <f t="shared" si="7"/>
        <v/>
      </c>
      <c r="DO2" s="11" t="str">
        <f t="shared" si="7"/>
        <v/>
      </c>
      <c r="DP2" s="11" t="str">
        <f t="shared" si="7"/>
        <v/>
      </c>
      <c r="DQ2" s="11" t="str">
        <f t="shared" si="7"/>
        <v/>
      </c>
      <c r="DR2" s="11" t="str">
        <f t="shared" si="7"/>
        <v/>
      </c>
      <c r="DS2" s="11" t="str">
        <f t="shared" si="7"/>
        <v/>
      </c>
      <c r="DT2" s="11" t="str">
        <f t="shared" si="7"/>
        <v/>
      </c>
      <c r="DU2" s="11" t="str">
        <f t="shared" si="7"/>
        <v/>
      </c>
      <c r="DV2" s="11" t="str">
        <f t="shared" si="7"/>
        <v/>
      </c>
      <c r="DW2" s="11" t="str">
        <f t="shared" si="7"/>
        <v/>
      </c>
      <c r="DX2" s="11" t="str">
        <f t="shared" si="7"/>
        <v/>
      </c>
      <c r="DY2" s="11" t="str">
        <f t="shared" si="7"/>
        <v/>
      </c>
      <c r="DZ2" s="11" t="str">
        <f t="shared" si="7"/>
        <v/>
      </c>
      <c r="EA2" s="11" t="str">
        <f t="shared" si="7"/>
        <v/>
      </c>
      <c r="EB2" s="11" t="str">
        <f t="shared" si="7"/>
        <v/>
      </c>
      <c r="EC2" s="11" t="str">
        <f t="shared" si="7"/>
        <v/>
      </c>
      <c r="ED2" s="11" t="str">
        <f t="shared" si="7"/>
        <v/>
      </c>
      <c r="EE2" s="11" t="str">
        <f t="shared" si="7"/>
        <v/>
      </c>
      <c r="EF2" s="11" t="str">
        <f t="shared" si="7"/>
        <v/>
      </c>
      <c r="EG2" s="11" t="str">
        <f t="shared" si="7"/>
        <v/>
      </c>
      <c r="EH2" s="11" t="str">
        <f t="shared" si="7"/>
        <v/>
      </c>
      <c r="EI2" s="11" t="str">
        <f t="shared" si="7"/>
        <v/>
      </c>
      <c r="EJ2" s="11" t="str">
        <f t="shared" si="7"/>
        <v/>
      </c>
      <c r="EK2" s="11" t="str">
        <f t="shared" si="7"/>
        <v/>
      </c>
      <c r="EL2" s="11" t="str">
        <f t="shared" si="7"/>
        <v/>
      </c>
      <c r="EM2" s="11" t="str">
        <f t="shared" si="7"/>
        <v/>
      </c>
      <c r="EN2" s="11" t="str">
        <f t="shared" si="7"/>
        <v/>
      </c>
      <c r="EO2" s="11" t="str">
        <f t="shared" si="7"/>
        <v/>
      </c>
      <c r="EP2" s="11" t="str">
        <f t="shared" si="7"/>
        <v/>
      </c>
      <c r="EQ2" s="11" t="str">
        <f t="shared" si="7"/>
        <v/>
      </c>
      <c r="ER2" s="11" t="str">
        <f t="shared" ref="ER2:HC2" si="8">IF(ER8="",EQ2,ER8)</f>
        <v/>
      </c>
      <c r="ES2" s="11" t="str">
        <f t="shared" si="8"/>
        <v/>
      </c>
      <c r="ET2" s="11" t="str">
        <f t="shared" si="8"/>
        <v/>
      </c>
      <c r="EU2" s="11" t="str">
        <f t="shared" si="8"/>
        <v/>
      </c>
      <c r="EV2" s="11" t="str">
        <f t="shared" si="8"/>
        <v/>
      </c>
      <c r="EW2" s="11" t="str">
        <f t="shared" si="8"/>
        <v/>
      </c>
      <c r="EX2" s="11" t="str">
        <f t="shared" si="8"/>
        <v/>
      </c>
      <c r="EY2" s="11" t="str">
        <f t="shared" si="8"/>
        <v/>
      </c>
      <c r="EZ2" s="11" t="str">
        <f t="shared" si="8"/>
        <v/>
      </c>
      <c r="FA2" s="11" t="str">
        <f t="shared" si="8"/>
        <v/>
      </c>
      <c r="FB2" s="11" t="str">
        <f t="shared" si="8"/>
        <v/>
      </c>
      <c r="FC2" s="11" t="str">
        <f t="shared" si="8"/>
        <v/>
      </c>
      <c r="FD2" s="11" t="str">
        <f t="shared" si="8"/>
        <v/>
      </c>
      <c r="FE2" s="11" t="str">
        <f t="shared" si="8"/>
        <v/>
      </c>
      <c r="FF2" s="11" t="str">
        <f t="shared" si="8"/>
        <v/>
      </c>
      <c r="FG2" s="11" t="str">
        <f t="shared" si="8"/>
        <v/>
      </c>
      <c r="FH2" s="11" t="str">
        <f t="shared" si="8"/>
        <v/>
      </c>
      <c r="FI2" s="11" t="str">
        <f t="shared" si="8"/>
        <v/>
      </c>
      <c r="FJ2" s="11" t="str">
        <f t="shared" si="8"/>
        <v/>
      </c>
      <c r="FK2" s="11" t="str">
        <f t="shared" si="8"/>
        <v/>
      </c>
      <c r="FL2" s="11" t="str">
        <f t="shared" si="8"/>
        <v/>
      </c>
      <c r="FM2" s="11" t="str">
        <f t="shared" si="8"/>
        <v/>
      </c>
      <c r="FN2" s="11" t="str">
        <f t="shared" si="8"/>
        <v/>
      </c>
      <c r="FO2" s="11" t="str">
        <f t="shared" si="8"/>
        <v/>
      </c>
      <c r="FP2" s="11" t="str">
        <f t="shared" si="8"/>
        <v/>
      </c>
      <c r="FQ2" s="11" t="str">
        <f t="shared" si="8"/>
        <v/>
      </c>
      <c r="FR2" s="11" t="str">
        <f t="shared" si="8"/>
        <v/>
      </c>
      <c r="FS2" s="11" t="str">
        <f t="shared" si="8"/>
        <v/>
      </c>
      <c r="FT2" s="11" t="str">
        <f t="shared" si="8"/>
        <v/>
      </c>
      <c r="FU2" s="11" t="str">
        <f t="shared" si="8"/>
        <v/>
      </c>
      <c r="FV2" s="11" t="str">
        <f t="shared" si="8"/>
        <v/>
      </c>
      <c r="FW2" s="11" t="str">
        <f t="shared" si="8"/>
        <v/>
      </c>
      <c r="FX2" s="11" t="str">
        <f t="shared" si="8"/>
        <v/>
      </c>
      <c r="FY2" s="11" t="str">
        <f t="shared" si="8"/>
        <v/>
      </c>
      <c r="FZ2" s="11" t="str">
        <f t="shared" si="8"/>
        <v/>
      </c>
      <c r="GA2" s="11" t="str">
        <f t="shared" si="8"/>
        <v/>
      </c>
      <c r="GB2" s="11" t="str">
        <f t="shared" si="8"/>
        <v/>
      </c>
      <c r="GC2" s="11" t="str">
        <f t="shared" si="8"/>
        <v/>
      </c>
      <c r="GD2" s="11" t="str">
        <f t="shared" si="8"/>
        <v/>
      </c>
      <c r="GE2" s="11" t="str">
        <f t="shared" si="8"/>
        <v/>
      </c>
      <c r="GF2" s="11" t="str">
        <f t="shared" si="8"/>
        <v/>
      </c>
      <c r="GG2" s="11" t="str">
        <f t="shared" si="8"/>
        <v/>
      </c>
      <c r="GH2" s="11" t="str">
        <f t="shared" si="8"/>
        <v/>
      </c>
      <c r="GI2" s="11" t="str">
        <f t="shared" si="8"/>
        <v/>
      </c>
      <c r="GJ2" s="11" t="str">
        <f t="shared" si="8"/>
        <v/>
      </c>
      <c r="GK2" s="11" t="str">
        <f t="shared" si="8"/>
        <v/>
      </c>
      <c r="GL2" s="11" t="str">
        <f t="shared" si="8"/>
        <v/>
      </c>
      <c r="GM2" s="11" t="str">
        <f t="shared" si="8"/>
        <v/>
      </c>
      <c r="GN2" s="11" t="str">
        <f t="shared" si="8"/>
        <v/>
      </c>
      <c r="GO2" s="11" t="str">
        <f t="shared" si="8"/>
        <v/>
      </c>
      <c r="GP2" s="11" t="str">
        <f t="shared" si="8"/>
        <v/>
      </c>
      <c r="GQ2" s="11" t="str">
        <f t="shared" si="8"/>
        <v/>
      </c>
      <c r="GR2" s="11" t="str">
        <f t="shared" si="8"/>
        <v/>
      </c>
      <c r="GS2" s="11" t="str">
        <f t="shared" si="8"/>
        <v/>
      </c>
      <c r="GT2" s="11" t="str">
        <f t="shared" si="8"/>
        <v/>
      </c>
      <c r="GU2" s="11" t="str">
        <f t="shared" si="8"/>
        <v/>
      </c>
      <c r="GV2" s="11" t="str">
        <f t="shared" si="8"/>
        <v/>
      </c>
      <c r="GW2" s="11" t="str">
        <f t="shared" si="8"/>
        <v/>
      </c>
      <c r="GX2" s="11" t="str">
        <f t="shared" si="8"/>
        <v/>
      </c>
      <c r="GY2" s="11" t="str">
        <f t="shared" si="8"/>
        <v/>
      </c>
      <c r="GZ2" s="11" t="str">
        <f t="shared" si="8"/>
        <v/>
      </c>
      <c r="HA2" s="11" t="str">
        <f t="shared" si="8"/>
        <v/>
      </c>
      <c r="HB2" s="11" t="str">
        <f t="shared" si="8"/>
        <v/>
      </c>
      <c r="HC2" s="11" t="str">
        <f t="shared" si="8"/>
        <v/>
      </c>
      <c r="HD2" s="11" t="str">
        <f t="shared" ref="HD2:JO2" si="9">IF(HD8="",HC2,HD8)</f>
        <v/>
      </c>
      <c r="HE2" s="11" t="str">
        <f t="shared" si="9"/>
        <v/>
      </c>
      <c r="HF2" s="11" t="str">
        <f t="shared" si="9"/>
        <v/>
      </c>
      <c r="HG2" s="11" t="str">
        <f t="shared" si="9"/>
        <v/>
      </c>
      <c r="HH2" s="11" t="str">
        <f t="shared" si="9"/>
        <v/>
      </c>
      <c r="HI2" s="11" t="str">
        <f t="shared" si="9"/>
        <v/>
      </c>
      <c r="HJ2" s="11" t="str">
        <f t="shared" si="9"/>
        <v/>
      </c>
      <c r="HK2" s="11" t="str">
        <f t="shared" si="9"/>
        <v/>
      </c>
      <c r="HL2" s="11" t="str">
        <f t="shared" si="9"/>
        <v/>
      </c>
      <c r="HM2" s="11" t="str">
        <f t="shared" si="9"/>
        <v/>
      </c>
      <c r="HN2" s="11" t="str">
        <f t="shared" si="9"/>
        <v/>
      </c>
      <c r="HO2" s="11" t="str">
        <f t="shared" si="9"/>
        <v/>
      </c>
      <c r="HP2" s="11" t="str">
        <f t="shared" si="9"/>
        <v/>
      </c>
      <c r="HQ2" s="11" t="str">
        <f t="shared" si="9"/>
        <v/>
      </c>
      <c r="HR2" s="11" t="str">
        <f t="shared" si="9"/>
        <v/>
      </c>
      <c r="HS2" s="11" t="str">
        <f t="shared" si="9"/>
        <v/>
      </c>
      <c r="HT2" s="11" t="str">
        <f t="shared" si="9"/>
        <v/>
      </c>
      <c r="HU2" s="11" t="str">
        <f t="shared" si="9"/>
        <v/>
      </c>
      <c r="HV2" s="11" t="str">
        <f t="shared" si="9"/>
        <v/>
      </c>
      <c r="HW2" s="11" t="str">
        <f t="shared" si="9"/>
        <v/>
      </c>
      <c r="HX2" s="11" t="str">
        <f t="shared" si="9"/>
        <v/>
      </c>
      <c r="HY2" s="11" t="str">
        <f t="shared" si="9"/>
        <v/>
      </c>
      <c r="HZ2" s="11" t="str">
        <f t="shared" si="9"/>
        <v/>
      </c>
      <c r="IA2" s="11" t="str">
        <f t="shared" si="9"/>
        <v/>
      </c>
      <c r="IB2" s="11" t="str">
        <f t="shared" si="9"/>
        <v/>
      </c>
      <c r="IC2" s="11" t="str">
        <f t="shared" si="9"/>
        <v/>
      </c>
      <c r="ID2" s="11" t="str">
        <f t="shared" si="9"/>
        <v/>
      </c>
      <c r="IE2" s="11" t="str">
        <f t="shared" si="9"/>
        <v/>
      </c>
      <c r="IF2" s="11" t="str">
        <f t="shared" si="9"/>
        <v/>
      </c>
      <c r="IG2" s="11" t="str">
        <f t="shared" si="9"/>
        <v/>
      </c>
      <c r="IH2" s="11" t="str">
        <f t="shared" si="9"/>
        <v/>
      </c>
      <c r="II2" s="11" t="str">
        <f t="shared" si="9"/>
        <v/>
      </c>
      <c r="IJ2" s="11" t="str">
        <f t="shared" si="9"/>
        <v/>
      </c>
      <c r="IK2" s="11" t="str">
        <f t="shared" si="9"/>
        <v/>
      </c>
      <c r="IL2" s="11" t="str">
        <f t="shared" si="9"/>
        <v/>
      </c>
      <c r="IM2" s="11" t="str">
        <f t="shared" si="9"/>
        <v/>
      </c>
      <c r="IN2" s="11" t="str">
        <f t="shared" si="9"/>
        <v/>
      </c>
      <c r="IO2" s="11" t="str">
        <f t="shared" si="9"/>
        <v/>
      </c>
      <c r="IP2" s="11" t="str">
        <f t="shared" si="9"/>
        <v/>
      </c>
      <c r="IQ2" s="11" t="str">
        <f t="shared" si="9"/>
        <v/>
      </c>
      <c r="IR2" s="11" t="str">
        <f t="shared" si="9"/>
        <v/>
      </c>
      <c r="IS2" s="11" t="str">
        <f t="shared" si="9"/>
        <v/>
      </c>
      <c r="IT2" s="11" t="str">
        <f t="shared" si="9"/>
        <v/>
      </c>
      <c r="IU2" s="11" t="str">
        <f t="shared" si="9"/>
        <v/>
      </c>
      <c r="IV2" s="11" t="str">
        <f t="shared" si="9"/>
        <v/>
      </c>
      <c r="IW2" s="11" t="str">
        <f t="shared" si="9"/>
        <v/>
      </c>
      <c r="IX2" s="11" t="str">
        <f t="shared" si="9"/>
        <v/>
      </c>
      <c r="IY2" s="11" t="str">
        <f t="shared" si="9"/>
        <v/>
      </c>
      <c r="IZ2" s="11" t="str">
        <f t="shared" si="9"/>
        <v/>
      </c>
      <c r="JA2" s="11" t="str">
        <f t="shared" si="9"/>
        <v/>
      </c>
      <c r="JB2" s="11" t="str">
        <f t="shared" si="9"/>
        <v/>
      </c>
      <c r="JC2" s="11" t="str">
        <f t="shared" si="9"/>
        <v/>
      </c>
      <c r="JD2" s="11" t="str">
        <f t="shared" si="9"/>
        <v/>
      </c>
      <c r="JE2" s="11" t="str">
        <f t="shared" si="9"/>
        <v/>
      </c>
      <c r="JF2" s="11" t="str">
        <f t="shared" si="9"/>
        <v/>
      </c>
      <c r="JG2" s="11" t="str">
        <f t="shared" si="9"/>
        <v/>
      </c>
      <c r="JH2" s="11" t="str">
        <f t="shared" si="9"/>
        <v/>
      </c>
      <c r="JI2" s="11" t="str">
        <f t="shared" si="9"/>
        <v/>
      </c>
      <c r="JJ2" s="11" t="str">
        <f t="shared" si="9"/>
        <v/>
      </c>
      <c r="JK2" s="11" t="str">
        <f t="shared" si="9"/>
        <v/>
      </c>
      <c r="JL2" s="11" t="str">
        <f t="shared" si="9"/>
        <v/>
      </c>
      <c r="JM2" s="11" t="str">
        <f t="shared" si="9"/>
        <v/>
      </c>
      <c r="JN2" s="11" t="str">
        <f t="shared" si="9"/>
        <v/>
      </c>
      <c r="JO2" s="11" t="str">
        <f t="shared" si="9"/>
        <v/>
      </c>
      <c r="JP2" s="11" t="str">
        <f t="shared" ref="JP2:MA2" si="10">IF(JP8="",JO2,JP8)</f>
        <v/>
      </c>
      <c r="JQ2" s="11" t="str">
        <f t="shared" si="10"/>
        <v/>
      </c>
      <c r="JR2" s="11" t="str">
        <f t="shared" si="10"/>
        <v/>
      </c>
      <c r="JS2" s="11" t="str">
        <f t="shared" si="10"/>
        <v/>
      </c>
      <c r="JT2" s="11" t="str">
        <f t="shared" si="10"/>
        <v/>
      </c>
      <c r="JU2" s="11" t="str">
        <f t="shared" si="10"/>
        <v/>
      </c>
      <c r="JV2" s="11" t="str">
        <f t="shared" si="10"/>
        <v/>
      </c>
      <c r="JW2" s="11" t="str">
        <f t="shared" si="10"/>
        <v/>
      </c>
      <c r="JX2" s="11" t="str">
        <f t="shared" si="10"/>
        <v/>
      </c>
      <c r="JY2" s="11" t="str">
        <f t="shared" si="10"/>
        <v/>
      </c>
      <c r="JZ2" s="11" t="str">
        <f t="shared" si="10"/>
        <v/>
      </c>
      <c r="KA2" s="11" t="str">
        <f t="shared" si="10"/>
        <v/>
      </c>
      <c r="KB2" s="11" t="str">
        <f t="shared" si="10"/>
        <v/>
      </c>
      <c r="KC2" s="11" t="str">
        <f t="shared" si="10"/>
        <v/>
      </c>
      <c r="KD2" s="11" t="str">
        <f t="shared" si="10"/>
        <v/>
      </c>
      <c r="KE2" s="11" t="str">
        <f t="shared" si="10"/>
        <v/>
      </c>
      <c r="KF2" s="11" t="str">
        <f t="shared" si="10"/>
        <v/>
      </c>
      <c r="KG2" s="11" t="str">
        <f t="shared" si="10"/>
        <v/>
      </c>
      <c r="KH2" s="11" t="str">
        <f t="shared" si="10"/>
        <v/>
      </c>
      <c r="KI2" s="11" t="str">
        <f t="shared" si="10"/>
        <v/>
      </c>
      <c r="KJ2" s="11" t="str">
        <f t="shared" si="10"/>
        <v/>
      </c>
      <c r="KK2" s="11" t="str">
        <f t="shared" si="10"/>
        <v/>
      </c>
      <c r="KL2" s="11" t="str">
        <f t="shared" si="10"/>
        <v/>
      </c>
      <c r="KM2" s="11" t="str">
        <f t="shared" si="10"/>
        <v/>
      </c>
      <c r="KN2" s="11" t="str">
        <f t="shared" si="10"/>
        <v/>
      </c>
      <c r="KO2" s="11" t="str">
        <f t="shared" si="10"/>
        <v/>
      </c>
      <c r="KP2" s="11" t="str">
        <f t="shared" si="10"/>
        <v/>
      </c>
      <c r="KQ2" s="11" t="str">
        <f t="shared" si="10"/>
        <v/>
      </c>
      <c r="KR2" s="11" t="str">
        <f t="shared" si="10"/>
        <v/>
      </c>
      <c r="KS2" s="11" t="str">
        <f t="shared" si="10"/>
        <v/>
      </c>
      <c r="KT2" s="11" t="str">
        <f t="shared" si="10"/>
        <v/>
      </c>
      <c r="KU2" s="11" t="str">
        <f t="shared" si="10"/>
        <v/>
      </c>
      <c r="KV2" s="11" t="str">
        <f t="shared" si="10"/>
        <v/>
      </c>
      <c r="KW2" s="11" t="str">
        <f t="shared" si="10"/>
        <v/>
      </c>
      <c r="KX2" s="11" t="str">
        <f t="shared" si="10"/>
        <v/>
      </c>
      <c r="KY2" s="11" t="str">
        <f t="shared" si="10"/>
        <v/>
      </c>
      <c r="KZ2" s="11" t="str">
        <f t="shared" si="10"/>
        <v/>
      </c>
      <c r="LA2" s="11" t="str">
        <f t="shared" si="10"/>
        <v/>
      </c>
      <c r="LB2" s="11" t="str">
        <f t="shared" si="10"/>
        <v/>
      </c>
      <c r="LC2" s="11" t="str">
        <f t="shared" si="10"/>
        <v/>
      </c>
      <c r="LD2" s="11" t="str">
        <f t="shared" si="10"/>
        <v/>
      </c>
      <c r="LE2" s="11" t="str">
        <f t="shared" si="10"/>
        <v/>
      </c>
      <c r="LF2" s="11" t="str">
        <f t="shared" si="10"/>
        <v/>
      </c>
      <c r="LG2" s="11" t="str">
        <f t="shared" si="10"/>
        <v/>
      </c>
      <c r="LH2" s="11" t="str">
        <f t="shared" si="10"/>
        <v/>
      </c>
      <c r="LI2" s="11" t="str">
        <f t="shared" si="10"/>
        <v/>
      </c>
      <c r="LJ2" s="11" t="str">
        <f t="shared" si="10"/>
        <v/>
      </c>
      <c r="LK2" s="11" t="str">
        <f t="shared" si="10"/>
        <v/>
      </c>
      <c r="LL2" s="11" t="str">
        <f t="shared" si="10"/>
        <v/>
      </c>
      <c r="LM2" s="11" t="str">
        <f t="shared" si="10"/>
        <v/>
      </c>
      <c r="LN2" s="11" t="str">
        <f t="shared" si="10"/>
        <v/>
      </c>
      <c r="LO2" s="11" t="str">
        <f t="shared" si="10"/>
        <v/>
      </c>
      <c r="LP2" s="11" t="str">
        <f t="shared" si="10"/>
        <v/>
      </c>
      <c r="LQ2" s="11" t="str">
        <f t="shared" si="10"/>
        <v/>
      </c>
      <c r="LR2" s="11" t="str">
        <f t="shared" si="10"/>
        <v/>
      </c>
      <c r="LS2" s="11" t="str">
        <f t="shared" si="10"/>
        <v/>
      </c>
      <c r="LT2" s="11" t="str">
        <f t="shared" si="10"/>
        <v/>
      </c>
      <c r="LU2" s="11" t="str">
        <f t="shared" si="10"/>
        <v/>
      </c>
      <c r="LV2" s="11" t="str">
        <f t="shared" si="10"/>
        <v/>
      </c>
      <c r="LW2" s="11" t="str">
        <f t="shared" si="10"/>
        <v/>
      </c>
      <c r="LX2" s="11" t="str">
        <f t="shared" si="10"/>
        <v/>
      </c>
      <c r="LY2" s="11" t="str">
        <f t="shared" si="10"/>
        <v/>
      </c>
      <c r="LZ2" s="11" t="str">
        <f t="shared" si="10"/>
        <v/>
      </c>
      <c r="MA2" s="11" t="str">
        <f t="shared" si="10"/>
        <v/>
      </c>
      <c r="MB2" s="11" t="str">
        <f t="shared" ref="MB2:NN2" si="11">IF(MB8="",MA2,MB8)</f>
        <v/>
      </c>
      <c r="MC2" s="11" t="str">
        <f t="shared" si="11"/>
        <v/>
      </c>
      <c r="MD2" s="11" t="str">
        <f t="shared" si="11"/>
        <v/>
      </c>
      <c r="ME2" s="11" t="str">
        <f t="shared" si="11"/>
        <v/>
      </c>
      <c r="MF2" s="11" t="str">
        <f t="shared" si="11"/>
        <v/>
      </c>
      <c r="MG2" s="11" t="str">
        <f t="shared" si="11"/>
        <v/>
      </c>
      <c r="MH2" s="11" t="str">
        <f t="shared" si="11"/>
        <v/>
      </c>
      <c r="MI2" s="11" t="str">
        <f t="shared" si="11"/>
        <v/>
      </c>
      <c r="MJ2" s="11" t="str">
        <f t="shared" si="11"/>
        <v/>
      </c>
      <c r="MK2" s="11" t="str">
        <f t="shared" si="11"/>
        <v/>
      </c>
      <c r="ML2" s="11" t="str">
        <f t="shared" si="11"/>
        <v/>
      </c>
      <c r="MM2" s="11" t="str">
        <f t="shared" si="11"/>
        <v/>
      </c>
      <c r="MN2" s="11" t="str">
        <f t="shared" si="11"/>
        <v/>
      </c>
      <c r="MO2" s="11" t="str">
        <f t="shared" si="11"/>
        <v/>
      </c>
      <c r="MP2" s="11" t="str">
        <f t="shared" si="11"/>
        <v/>
      </c>
      <c r="MQ2" s="11" t="str">
        <f t="shared" si="11"/>
        <v/>
      </c>
      <c r="MR2" s="11" t="str">
        <f t="shared" si="11"/>
        <v/>
      </c>
      <c r="MS2" s="11" t="str">
        <f t="shared" si="11"/>
        <v/>
      </c>
      <c r="MT2" s="11" t="str">
        <f t="shared" si="11"/>
        <v/>
      </c>
      <c r="MU2" s="11" t="str">
        <f t="shared" si="11"/>
        <v/>
      </c>
      <c r="MV2" s="11" t="str">
        <f t="shared" si="11"/>
        <v/>
      </c>
      <c r="MW2" s="11" t="str">
        <f t="shared" si="11"/>
        <v/>
      </c>
      <c r="MX2" s="11" t="str">
        <f t="shared" si="11"/>
        <v/>
      </c>
      <c r="MY2" s="11" t="str">
        <f t="shared" si="11"/>
        <v/>
      </c>
      <c r="MZ2" s="11" t="str">
        <f t="shared" si="11"/>
        <v/>
      </c>
      <c r="NA2" s="11" t="str">
        <f t="shared" si="11"/>
        <v/>
      </c>
      <c r="NB2" s="11" t="str">
        <f t="shared" si="11"/>
        <v/>
      </c>
      <c r="NC2" s="11" t="str">
        <f t="shared" si="11"/>
        <v/>
      </c>
      <c r="ND2" s="11" t="str">
        <f t="shared" si="11"/>
        <v/>
      </c>
      <c r="NE2" s="11" t="str">
        <f t="shared" si="11"/>
        <v/>
      </c>
      <c r="NF2" s="11" t="str">
        <f t="shared" si="11"/>
        <v/>
      </c>
      <c r="NG2" s="11" t="str">
        <f t="shared" si="11"/>
        <v/>
      </c>
      <c r="NH2" s="11" t="str">
        <f t="shared" si="11"/>
        <v/>
      </c>
      <c r="NI2" s="11" t="str">
        <f t="shared" si="11"/>
        <v/>
      </c>
      <c r="NJ2" s="11" t="str">
        <f t="shared" si="11"/>
        <v/>
      </c>
      <c r="NK2" s="11" t="str">
        <f t="shared" si="11"/>
        <v/>
      </c>
      <c r="NL2" s="11" t="str">
        <f t="shared" si="11"/>
        <v/>
      </c>
      <c r="NM2" s="11" t="str">
        <f t="shared" si="11"/>
        <v/>
      </c>
      <c r="NN2" s="11" t="str">
        <f t="shared" si="11"/>
        <v/>
      </c>
      <c r="NO2" s="9"/>
      <c r="NP2" s="9"/>
    </row>
    <row r="3" spans="1:380" s="26" customFormat="1" x14ac:dyDescent="0.25">
      <c r="A3" s="23"/>
      <c r="B3" s="23" t="s">
        <v>70</v>
      </c>
      <c r="C3" s="23"/>
      <c r="D3" s="23"/>
      <c r="E3" s="23"/>
      <c r="F3" s="23"/>
      <c r="G3" s="23"/>
      <c r="H3" s="23"/>
      <c r="I3" s="23"/>
      <c r="J3" s="13"/>
      <c r="K3" s="38"/>
      <c r="L3" s="30"/>
      <c r="M3" s="23"/>
      <c r="N3" s="23"/>
      <c r="O3" s="3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</row>
    <row r="4" spans="1:380" s="26" customFormat="1" x14ac:dyDescent="0.25">
      <c r="A4" s="23"/>
      <c r="B4" s="2" t="s">
        <v>71</v>
      </c>
      <c r="C4" s="23"/>
      <c r="D4" s="23"/>
      <c r="E4" s="23"/>
      <c r="F4" s="23"/>
      <c r="G4" s="23"/>
      <c r="H4" s="23"/>
      <c r="I4" s="23"/>
      <c r="J4" s="13"/>
      <c r="K4" s="215"/>
      <c r="L4" s="30"/>
      <c r="M4" s="23"/>
      <c r="N4" s="23"/>
      <c r="O4" s="3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</row>
    <row r="5" spans="1:380" x14ac:dyDescent="0.25">
      <c r="A5" s="2"/>
      <c r="B5" s="2" t="s">
        <v>94</v>
      </c>
      <c r="C5" s="2"/>
      <c r="D5" s="2"/>
      <c r="E5" s="2"/>
      <c r="F5" s="2"/>
      <c r="G5" s="2"/>
      <c r="H5" s="2"/>
      <c r="I5" s="2"/>
      <c r="J5" s="13"/>
      <c r="K5" s="15"/>
      <c r="L5" s="30"/>
      <c r="M5" s="2"/>
      <c r="N5" s="2"/>
      <c r="O5" s="1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</row>
    <row r="6" spans="1:380" x14ac:dyDescent="0.25">
      <c r="A6" s="2"/>
      <c r="B6" s="2"/>
      <c r="C6" s="2"/>
      <c r="D6" s="13" t="s">
        <v>1</v>
      </c>
      <c r="E6" s="39"/>
      <c r="F6" s="104" t="s">
        <v>72</v>
      </c>
      <c r="G6" s="12"/>
      <c r="H6" s="12" t="s">
        <v>73</v>
      </c>
      <c r="I6" s="2"/>
      <c r="J6" s="13"/>
      <c r="K6" s="15"/>
      <c r="L6" s="30"/>
      <c r="M6" s="2"/>
      <c r="N6" s="2"/>
      <c r="O6" s="216" t="s">
        <v>97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</row>
    <row r="7" spans="1:380" x14ac:dyDescent="0.25">
      <c r="A7" s="2"/>
      <c r="B7" s="2"/>
      <c r="C7" s="2"/>
      <c r="D7" s="213" t="s">
        <v>30</v>
      </c>
      <c r="E7" s="214">
        <f>SUMIFS(O:O,K:K,D7)</f>
        <v>0</v>
      </c>
      <c r="F7" s="2"/>
      <c r="G7" s="2"/>
      <c r="H7" s="2"/>
      <c r="I7" s="2"/>
      <c r="J7" s="13"/>
      <c r="K7" s="15"/>
      <c r="L7" s="30"/>
      <c r="M7" s="2"/>
      <c r="N7" s="2"/>
      <c r="O7" s="15"/>
      <c r="P7" s="2"/>
      <c r="Q7" s="2"/>
      <c r="R7" s="2"/>
      <c r="S7" s="33" t="str">
        <f>IF($K$11="","",$K$11)</f>
        <v/>
      </c>
      <c r="T7" s="34" t="str">
        <f>IF(S8="","",IF(T$1&gt;$K$14,"",S8+1))</f>
        <v/>
      </c>
      <c r="U7" s="34" t="str">
        <f t="shared" ref="U7:CF7" si="12">IF(T8="","",IF(U$1&gt;$K$14,"",T8+1))</f>
        <v/>
      </c>
      <c r="V7" s="34" t="str">
        <f t="shared" si="12"/>
        <v/>
      </c>
      <c r="W7" s="34" t="str">
        <f t="shared" si="12"/>
        <v/>
      </c>
      <c r="X7" s="34" t="str">
        <f t="shared" si="12"/>
        <v/>
      </c>
      <c r="Y7" s="34" t="str">
        <f t="shared" si="12"/>
        <v/>
      </c>
      <c r="Z7" s="34" t="str">
        <f t="shared" si="12"/>
        <v/>
      </c>
      <c r="AA7" s="34" t="str">
        <f t="shared" si="12"/>
        <v/>
      </c>
      <c r="AB7" s="34" t="str">
        <f t="shared" si="12"/>
        <v/>
      </c>
      <c r="AC7" s="34" t="str">
        <f t="shared" si="12"/>
        <v/>
      </c>
      <c r="AD7" s="34" t="str">
        <f t="shared" si="12"/>
        <v/>
      </c>
      <c r="AE7" s="34" t="str">
        <f t="shared" si="12"/>
        <v/>
      </c>
      <c r="AF7" s="34" t="str">
        <f t="shared" si="12"/>
        <v/>
      </c>
      <c r="AG7" s="34" t="str">
        <f t="shared" si="12"/>
        <v/>
      </c>
      <c r="AH7" s="34" t="str">
        <f t="shared" si="12"/>
        <v/>
      </c>
      <c r="AI7" s="34" t="str">
        <f t="shared" si="12"/>
        <v/>
      </c>
      <c r="AJ7" s="34" t="str">
        <f t="shared" si="12"/>
        <v/>
      </c>
      <c r="AK7" s="34" t="str">
        <f t="shared" si="12"/>
        <v/>
      </c>
      <c r="AL7" s="34" t="str">
        <f t="shared" si="12"/>
        <v/>
      </c>
      <c r="AM7" s="34" t="str">
        <f t="shared" si="12"/>
        <v/>
      </c>
      <c r="AN7" s="34" t="str">
        <f t="shared" si="12"/>
        <v/>
      </c>
      <c r="AO7" s="34" t="str">
        <f t="shared" si="12"/>
        <v/>
      </c>
      <c r="AP7" s="34" t="str">
        <f t="shared" si="12"/>
        <v/>
      </c>
      <c r="AQ7" s="34" t="str">
        <f t="shared" si="12"/>
        <v/>
      </c>
      <c r="AR7" s="34" t="str">
        <f t="shared" si="12"/>
        <v/>
      </c>
      <c r="AS7" s="34" t="str">
        <f t="shared" si="12"/>
        <v/>
      </c>
      <c r="AT7" s="34" t="str">
        <f t="shared" si="12"/>
        <v/>
      </c>
      <c r="AU7" s="34" t="str">
        <f t="shared" si="12"/>
        <v/>
      </c>
      <c r="AV7" s="34" t="str">
        <f t="shared" si="12"/>
        <v/>
      </c>
      <c r="AW7" s="34" t="str">
        <f t="shared" si="12"/>
        <v/>
      </c>
      <c r="AX7" s="34" t="str">
        <f t="shared" si="12"/>
        <v/>
      </c>
      <c r="AY7" s="34" t="str">
        <f t="shared" si="12"/>
        <v/>
      </c>
      <c r="AZ7" s="34" t="str">
        <f t="shared" si="12"/>
        <v/>
      </c>
      <c r="BA7" s="34" t="str">
        <f t="shared" si="12"/>
        <v/>
      </c>
      <c r="BB7" s="34" t="str">
        <f t="shared" si="12"/>
        <v/>
      </c>
      <c r="BC7" s="34" t="str">
        <f t="shared" si="12"/>
        <v/>
      </c>
      <c r="BD7" s="34" t="str">
        <f t="shared" si="12"/>
        <v/>
      </c>
      <c r="BE7" s="34" t="str">
        <f t="shared" si="12"/>
        <v/>
      </c>
      <c r="BF7" s="34" t="str">
        <f t="shared" si="12"/>
        <v/>
      </c>
      <c r="BG7" s="34" t="str">
        <f t="shared" si="12"/>
        <v/>
      </c>
      <c r="BH7" s="34" t="str">
        <f t="shared" si="12"/>
        <v/>
      </c>
      <c r="BI7" s="34" t="str">
        <f t="shared" si="12"/>
        <v/>
      </c>
      <c r="BJ7" s="34" t="str">
        <f t="shared" si="12"/>
        <v/>
      </c>
      <c r="BK7" s="34" t="str">
        <f t="shared" si="12"/>
        <v/>
      </c>
      <c r="BL7" s="34" t="str">
        <f t="shared" si="12"/>
        <v/>
      </c>
      <c r="BM7" s="34" t="str">
        <f t="shared" si="12"/>
        <v/>
      </c>
      <c r="BN7" s="34" t="str">
        <f t="shared" si="12"/>
        <v/>
      </c>
      <c r="BO7" s="34" t="str">
        <f t="shared" si="12"/>
        <v/>
      </c>
      <c r="BP7" s="34" t="str">
        <f t="shared" si="12"/>
        <v/>
      </c>
      <c r="BQ7" s="34" t="str">
        <f t="shared" si="12"/>
        <v/>
      </c>
      <c r="BR7" s="34" t="str">
        <f t="shared" si="12"/>
        <v/>
      </c>
      <c r="BS7" s="34" t="str">
        <f t="shared" si="12"/>
        <v/>
      </c>
      <c r="BT7" s="34" t="str">
        <f t="shared" si="12"/>
        <v/>
      </c>
      <c r="BU7" s="34" t="str">
        <f t="shared" si="12"/>
        <v/>
      </c>
      <c r="BV7" s="34" t="str">
        <f t="shared" si="12"/>
        <v/>
      </c>
      <c r="BW7" s="34" t="str">
        <f t="shared" si="12"/>
        <v/>
      </c>
      <c r="BX7" s="34" t="str">
        <f t="shared" si="12"/>
        <v/>
      </c>
      <c r="BY7" s="34" t="str">
        <f t="shared" si="12"/>
        <v/>
      </c>
      <c r="BZ7" s="34" t="str">
        <f t="shared" si="12"/>
        <v/>
      </c>
      <c r="CA7" s="34" t="str">
        <f t="shared" si="12"/>
        <v/>
      </c>
      <c r="CB7" s="34" t="str">
        <f t="shared" si="12"/>
        <v/>
      </c>
      <c r="CC7" s="34" t="str">
        <f t="shared" si="12"/>
        <v/>
      </c>
      <c r="CD7" s="34" t="str">
        <f t="shared" si="12"/>
        <v/>
      </c>
      <c r="CE7" s="34" t="str">
        <f t="shared" si="12"/>
        <v/>
      </c>
      <c r="CF7" s="34" t="str">
        <f t="shared" si="12"/>
        <v/>
      </c>
      <c r="CG7" s="34" t="str">
        <f t="shared" ref="CG7:ER7" si="13">IF(CF8="","",IF(CG$1&gt;$K$14,"",CF8+1))</f>
        <v/>
      </c>
      <c r="CH7" s="34" t="str">
        <f t="shared" si="13"/>
        <v/>
      </c>
      <c r="CI7" s="34" t="str">
        <f t="shared" si="13"/>
        <v/>
      </c>
      <c r="CJ7" s="34" t="str">
        <f t="shared" si="13"/>
        <v/>
      </c>
      <c r="CK7" s="34" t="str">
        <f t="shared" si="13"/>
        <v/>
      </c>
      <c r="CL7" s="34" t="str">
        <f t="shared" si="13"/>
        <v/>
      </c>
      <c r="CM7" s="34" t="str">
        <f t="shared" si="13"/>
        <v/>
      </c>
      <c r="CN7" s="34" t="str">
        <f t="shared" si="13"/>
        <v/>
      </c>
      <c r="CO7" s="34" t="str">
        <f t="shared" si="13"/>
        <v/>
      </c>
      <c r="CP7" s="34" t="str">
        <f t="shared" si="13"/>
        <v/>
      </c>
      <c r="CQ7" s="34" t="str">
        <f t="shared" si="13"/>
        <v/>
      </c>
      <c r="CR7" s="34" t="str">
        <f t="shared" si="13"/>
        <v/>
      </c>
      <c r="CS7" s="34" t="str">
        <f t="shared" si="13"/>
        <v/>
      </c>
      <c r="CT7" s="34" t="str">
        <f t="shared" si="13"/>
        <v/>
      </c>
      <c r="CU7" s="34" t="str">
        <f t="shared" si="13"/>
        <v/>
      </c>
      <c r="CV7" s="34" t="str">
        <f t="shared" si="13"/>
        <v/>
      </c>
      <c r="CW7" s="34" t="str">
        <f t="shared" si="13"/>
        <v/>
      </c>
      <c r="CX7" s="34" t="str">
        <f t="shared" si="13"/>
        <v/>
      </c>
      <c r="CY7" s="34" t="str">
        <f t="shared" si="13"/>
        <v/>
      </c>
      <c r="CZ7" s="34" t="str">
        <f t="shared" si="13"/>
        <v/>
      </c>
      <c r="DA7" s="34" t="str">
        <f t="shared" si="13"/>
        <v/>
      </c>
      <c r="DB7" s="34" t="str">
        <f t="shared" si="13"/>
        <v/>
      </c>
      <c r="DC7" s="34" t="str">
        <f t="shared" si="13"/>
        <v/>
      </c>
      <c r="DD7" s="34" t="str">
        <f t="shared" si="13"/>
        <v/>
      </c>
      <c r="DE7" s="34" t="str">
        <f t="shared" si="13"/>
        <v/>
      </c>
      <c r="DF7" s="34" t="str">
        <f t="shared" si="13"/>
        <v/>
      </c>
      <c r="DG7" s="34" t="str">
        <f t="shared" si="13"/>
        <v/>
      </c>
      <c r="DH7" s="34" t="str">
        <f t="shared" si="13"/>
        <v/>
      </c>
      <c r="DI7" s="34" t="str">
        <f t="shared" si="13"/>
        <v/>
      </c>
      <c r="DJ7" s="34" t="str">
        <f t="shared" si="13"/>
        <v/>
      </c>
      <c r="DK7" s="34" t="str">
        <f t="shared" si="13"/>
        <v/>
      </c>
      <c r="DL7" s="34" t="str">
        <f t="shared" si="13"/>
        <v/>
      </c>
      <c r="DM7" s="34" t="str">
        <f t="shared" si="13"/>
        <v/>
      </c>
      <c r="DN7" s="34" t="str">
        <f t="shared" si="13"/>
        <v/>
      </c>
      <c r="DO7" s="34" t="str">
        <f t="shared" si="13"/>
        <v/>
      </c>
      <c r="DP7" s="34" t="str">
        <f t="shared" si="13"/>
        <v/>
      </c>
      <c r="DQ7" s="34" t="str">
        <f t="shared" si="13"/>
        <v/>
      </c>
      <c r="DR7" s="34" t="str">
        <f t="shared" si="13"/>
        <v/>
      </c>
      <c r="DS7" s="34" t="str">
        <f t="shared" si="13"/>
        <v/>
      </c>
      <c r="DT7" s="34" t="str">
        <f t="shared" si="13"/>
        <v/>
      </c>
      <c r="DU7" s="34" t="str">
        <f t="shared" si="13"/>
        <v/>
      </c>
      <c r="DV7" s="34" t="str">
        <f t="shared" si="13"/>
        <v/>
      </c>
      <c r="DW7" s="34" t="str">
        <f t="shared" si="13"/>
        <v/>
      </c>
      <c r="DX7" s="34" t="str">
        <f t="shared" si="13"/>
        <v/>
      </c>
      <c r="DY7" s="34" t="str">
        <f t="shared" si="13"/>
        <v/>
      </c>
      <c r="DZ7" s="34" t="str">
        <f t="shared" si="13"/>
        <v/>
      </c>
      <c r="EA7" s="34" t="str">
        <f t="shared" si="13"/>
        <v/>
      </c>
      <c r="EB7" s="34" t="str">
        <f t="shared" si="13"/>
        <v/>
      </c>
      <c r="EC7" s="34" t="str">
        <f t="shared" si="13"/>
        <v/>
      </c>
      <c r="ED7" s="34" t="str">
        <f t="shared" si="13"/>
        <v/>
      </c>
      <c r="EE7" s="34" t="str">
        <f t="shared" si="13"/>
        <v/>
      </c>
      <c r="EF7" s="34" t="str">
        <f t="shared" si="13"/>
        <v/>
      </c>
      <c r="EG7" s="34" t="str">
        <f t="shared" si="13"/>
        <v/>
      </c>
      <c r="EH7" s="34" t="str">
        <f t="shared" si="13"/>
        <v/>
      </c>
      <c r="EI7" s="34" t="str">
        <f t="shared" si="13"/>
        <v/>
      </c>
      <c r="EJ7" s="34" t="str">
        <f t="shared" si="13"/>
        <v/>
      </c>
      <c r="EK7" s="34" t="str">
        <f t="shared" si="13"/>
        <v/>
      </c>
      <c r="EL7" s="34" t="str">
        <f t="shared" si="13"/>
        <v/>
      </c>
      <c r="EM7" s="34" t="str">
        <f t="shared" si="13"/>
        <v/>
      </c>
      <c r="EN7" s="34" t="str">
        <f t="shared" si="13"/>
        <v/>
      </c>
      <c r="EO7" s="34" t="str">
        <f t="shared" si="13"/>
        <v/>
      </c>
      <c r="EP7" s="34" t="str">
        <f t="shared" si="13"/>
        <v/>
      </c>
      <c r="EQ7" s="34" t="str">
        <f t="shared" si="13"/>
        <v/>
      </c>
      <c r="ER7" s="34" t="str">
        <f t="shared" si="13"/>
        <v/>
      </c>
      <c r="ES7" s="34" t="str">
        <f t="shared" ref="ES7:HD7" si="14">IF(ER8="","",IF(ES$1&gt;$K$14,"",ER8+1))</f>
        <v/>
      </c>
      <c r="ET7" s="34" t="str">
        <f t="shared" si="14"/>
        <v/>
      </c>
      <c r="EU7" s="34" t="str">
        <f t="shared" si="14"/>
        <v/>
      </c>
      <c r="EV7" s="34" t="str">
        <f t="shared" si="14"/>
        <v/>
      </c>
      <c r="EW7" s="34" t="str">
        <f t="shared" si="14"/>
        <v/>
      </c>
      <c r="EX7" s="34" t="str">
        <f t="shared" si="14"/>
        <v/>
      </c>
      <c r="EY7" s="34" t="str">
        <f t="shared" si="14"/>
        <v/>
      </c>
      <c r="EZ7" s="34" t="str">
        <f t="shared" si="14"/>
        <v/>
      </c>
      <c r="FA7" s="34" t="str">
        <f t="shared" si="14"/>
        <v/>
      </c>
      <c r="FB7" s="34" t="str">
        <f t="shared" si="14"/>
        <v/>
      </c>
      <c r="FC7" s="34" t="str">
        <f t="shared" si="14"/>
        <v/>
      </c>
      <c r="FD7" s="34" t="str">
        <f t="shared" si="14"/>
        <v/>
      </c>
      <c r="FE7" s="34" t="str">
        <f t="shared" si="14"/>
        <v/>
      </c>
      <c r="FF7" s="34" t="str">
        <f t="shared" si="14"/>
        <v/>
      </c>
      <c r="FG7" s="34" t="str">
        <f t="shared" si="14"/>
        <v/>
      </c>
      <c r="FH7" s="34" t="str">
        <f t="shared" si="14"/>
        <v/>
      </c>
      <c r="FI7" s="34" t="str">
        <f t="shared" si="14"/>
        <v/>
      </c>
      <c r="FJ7" s="34" t="str">
        <f t="shared" si="14"/>
        <v/>
      </c>
      <c r="FK7" s="34" t="str">
        <f t="shared" si="14"/>
        <v/>
      </c>
      <c r="FL7" s="34" t="str">
        <f t="shared" si="14"/>
        <v/>
      </c>
      <c r="FM7" s="34" t="str">
        <f t="shared" si="14"/>
        <v/>
      </c>
      <c r="FN7" s="34" t="str">
        <f t="shared" si="14"/>
        <v/>
      </c>
      <c r="FO7" s="34" t="str">
        <f t="shared" si="14"/>
        <v/>
      </c>
      <c r="FP7" s="34" t="str">
        <f t="shared" si="14"/>
        <v/>
      </c>
      <c r="FQ7" s="34" t="str">
        <f t="shared" si="14"/>
        <v/>
      </c>
      <c r="FR7" s="34" t="str">
        <f t="shared" si="14"/>
        <v/>
      </c>
      <c r="FS7" s="34" t="str">
        <f t="shared" si="14"/>
        <v/>
      </c>
      <c r="FT7" s="34" t="str">
        <f t="shared" si="14"/>
        <v/>
      </c>
      <c r="FU7" s="34" t="str">
        <f t="shared" si="14"/>
        <v/>
      </c>
      <c r="FV7" s="34" t="str">
        <f t="shared" si="14"/>
        <v/>
      </c>
      <c r="FW7" s="34" t="str">
        <f t="shared" si="14"/>
        <v/>
      </c>
      <c r="FX7" s="34" t="str">
        <f t="shared" si="14"/>
        <v/>
      </c>
      <c r="FY7" s="34" t="str">
        <f t="shared" si="14"/>
        <v/>
      </c>
      <c r="FZ7" s="34" t="str">
        <f t="shared" si="14"/>
        <v/>
      </c>
      <c r="GA7" s="34" t="str">
        <f t="shared" si="14"/>
        <v/>
      </c>
      <c r="GB7" s="34" t="str">
        <f t="shared" si="14"/>
        <v/>
      </c>
      <c r="GC7" s="34" t="str">
        <f t="shared" si="14"/>
        <v/>
      </c>
      <c r="GD7" s="34" t="str">
        <f t="shared" si="14"/>
        <v/>
      </c>
      <c r="GE7" s="34" t="str">
        <f t="shared" si="14"/>
        <v/>
      </c>
      <c r="GF7" s="34" t="str">
        <f t="shared" si="14"/>
        <v/>
      </c>
      <c r="GG7" s="34" t="str">
        <f t="shared" si="14"/>
        <v/>
      </c>
      <c r="GH7" s="34" t="str">
        <f t="shared" si="14"/>
        <v/>
      </c>
      <c r="GI7" s="34" t="str">
        <f t="shared" si="14"/>
        <v/>
      </c>
      <c r="GJ7" s="34" t="str">
        <f t="shared" si="14"/>
        <v/>
      </c>
      <c r="GK7" s="34" t="str">
        <f t="shared" si="14"/>
        <v/>
      </c>
      <c r="GL7" s="34" t="str">
        <f t="shared" si="14"/>
        <v/>
      </c>
      <c r="GM7" s="34" t="str">
        <f t="shared" si="14"/>
        <v/>
      </c>
      <c r="GN7" s="34" t="str">
        <f t="shared" si="14"/>
        <v/>
      </c>
      <c r="GO7" s="34" t="str">
        <f t="shared" si="14"/>
        <v/>
      </c>
      <c r="GP7" s="34" t="str">
        <f t="shared" si="14"/>
        <v/>
      </c>
      <c r="GQ7" s="34" t="str">
        <f t="shared" si="14"/>
        <v/>
      </c>
      <c r="GR7" s="34" t="str">
        <f t="shared" si="14"/>
        <v/>
      </c>
      <c r="GS7" s="34" t="str">
        <f t="shared" si="14"/>
        <v/>
      </c>
      <c r="GT7" s="34" t="str">
        <f t="shared" si="14"/>
        <v/>
      </c>
      <c r="GU7" s="34" t="str">
        <f t="shared" si="14"/>
        <v/>
      </c>
      <c r="GV7" s="34" t="str">
        <f t="shared" si="14"/>
        <v/>
      </c>
      <c r="GW7" s="34" t="str">
        <f t="shared" si="14"/>
        <v/>
      </c>
      <c r="GX7" s="34" t="str">
        <f t="shared" si="14"/>
        <v/>
      </c>
      <c r="GY7" s="34" t="str">
        <f t="shared" si="14"/>
        <v/>
      </c>
      <c r="GZ7" s="34" t="str">
        <f t="shared" si="14"/>
        <v/>
      </c>
      <c r="HA7" s="34" t="str">
        <f t="shared" si="14"/>
        <v/>
      </c>
      <c r="HB7" s="34" t="str">
        <f t="shared" si="14"/>
        <v/>
      </c>
      <c r="HC7" s="34" t="str">
        <f t="shared" si="14"/>
        <v/>
      </c>
      <c r="HD7" s="34" t="str">
        <f t="shared" si="14"/>
        <v/>
      </c>
      <c r="HE7" s="34" t="str">
        <f t="shared" ref="HE7:JP7" si="15">IF(HD8="","",IF(HE$1&gt;$K$14,"",HD8+1))</f>
        <v/>
      </c>
      <c r="HF7" s="34" t="str">
        <f t="shared" si="15"/>
        <v/>
      </c>
      <c r="HG7" s="34" t="str">
        <f t="shared" si="15"/>
        <v/>
      </c>
      <c r="HH7" s="34" t="str">
        <f t="shared" si="15"/>
        <v/>
      </c>
      <c r="HI7" s="34" t="str">
        <f t="shared" si="15"/>
        <v/>
      </c>
      <c r="HJ7" s="34" t="str">
        <f t="shared" si="15"/>
        <v/>
      </c>
      <c r="HK7" s="34" t="str">
        <f t="shared" si="15"/>
        <v/>
      </c>
      <c r="HL7" s="34" t="str">
        <f t="shared" si="15"/>
        <v/>
      </c>
      <c r="HM7" s="34" t="str">
        <f t="shared" si="15"/>
        <v/>
      </c>
      <c r="HN7" s="34" t="str">
        <f t="shared" si="15"/>
        <v/>
      </c>
      <c r="HO7" s="34" t="str">
        <f t="shared" si="15"/>
        <v/>
      </c>
      <c r="HP7" s="34" t="str">
        <f t="shared" si="15"/>
        <v/>
      </c>
      <c r="HQ7" s="34" t="str">
        <f t="shared" si="15"/>
        <v/>
      </c>
      <c r="HR7" s="34" t="str">
        <f t="shared" si="15"/>
        <v/>
      </c>
      <c r="HS7" s="34" t="str">
        <f t="shared" si="15"/>
        <v/>
      </c>
      <c r="HT7" s="34" t="str">
        <f t="shared" si="15"/>
        <v/>
      </c>
      <c r="HU7" s="34" t="str">
        <f t="shared" si="15"/>
        <v/>
      </c>
      <c r="HV7" s="34" t="str">
        <f t="shared" si="15"/>
        <v/>
      </c>
      <c r="HW7" s="34" t="str">
        <f t="shared" si="15"/>
        <v/>
      </c>
      <c r="HX7" s="34" t="str">
        <f t="shared" si="15"/>
        <v/>
      </c>
      <c r="HY7" s="34" t="str">
        <f t="shared" si="15"/>
        <v/>
      </c>
      <c r="HZ7" s="34" t="str">
        <f t="shared" si="15"/>
        <v/>
      </c>
      <c r="IA7" s="34" t="str">
        <f t="shared" si="15"/>
        <v/>
      </c>
      <c r="IB7" s="34" t="str">
        <f t="shared" si="15"/>
        <v/>
      </c>
      <c r="IC7" s="34" t="str">
        <f t="shared" si="15"/>
        <v/>
      </c>
      <c r="ID7" s="34" t="str">
        <f t="shared" si="15"/>
        <v/>
      </c>
      <c r="IE7" s="34" t="str">
        <f t="shared" si="15"/>
        <v/>
      </c>
      <c r="IF7" s="34" t="str">
        <f t="shared" si="15"/>
        <v/>
      </c>
      <c r="IG7" s="34" t="str">
        <f t="shared" si="15"/>
        <v/>
      </c>
      <c r="IH7" s="34" t="str">
        <f t="shared" si="15"/>
        <v/>
      </c>
      <c r="II7" s="34" t="str">
        <f t="shared" si="15"/>
        <v/>
      </c>
      <c r="IJ7" s="34" t="str">
        <f t="shared" si="15"/>
        <v/>
      </c>
      <c r="IK7" s="34" t="str">
        <f t="shared" si="15"/>
        <v/>
      </c>
      <c r="IL7" s="34" t="str">
        <f t="shared" si="15"/>
        <v/>
      </c>
      <c r="IM7" s="34" t="str">
        <f t="shared" si="15"/>
        <v/>
      </c>
      <c r="IN7" s="34" t="str">
        <f t="shared" si="15"/>
        <v/>
      </c>
      <c r="IO7" s="34" t="str">
        <f t="shared" si="15"/>
        <v/>
      </c>
      <c r="IP7" s="34" t="str">
        <f t="shared" si="15"/>
        <v/>
      </c>
      <c r="IQ7" s="34" t="str">
        <f t="shared" si="15"/>
        <v/>
      </c>
      <c r="IR7" s="34" t="str">
        <f t="shared" si="15"/>
        <v/>
      </c>
      <c r="IS7" s="34" t="str">
        <f t="shared" si="15"/>
        <v/>
      </c>
      <c r="IT7" s="34" t="str">
        <f t="shared" si="15"/>
        <v/>
      </c>
      <c r="IU7" s="34" t="str">
        <f t="shared" si="15"/>
        <v/>
      </c>
      <c r="IV7" s="34" t="str">
        <f t="shared" si="15"/>
        <v/>
      </c>
      <c r="IW7" s="34" t="str">
        <f t="shared" si="15"/>
        <v/>
      </c>
      <c r="IX7" s="34" t="str">
        <f t="shared" si="15"/>
        <v/>
      </c>
      <c r="IY7" s="34" t="str">
        <f t="shared" si="15"/>
        <v/>
      </c>
      <c r="IZ7" s="34" t="str">
        <f t="shared" si="15"/>
        <v/>
      </c>
      <c r="JA7" s="34" t="str">
        <f t="shared" si="15"/>
        <v/>
      </c>
      <c r="JB7" s="34" t="str">
        <f t="shared" si="15"/>
        <v/>
      </c>
      <c r="JC7" s="34" t="str">
        <f t="shared" si="15"/>
        <v/>
      </c>
      <c r="JD7" s="34" t="str">
        <f t="shared" si="15"/>
        <v/>
      </c>
      <c r="JE7" s="34" t="str">
        <f t="shared" si="15"/>
        <v/>
      </c>
      <c r="JF7" s="34" t="str">
        <f t="shared" si="15"/>
        <v/>
      </c>
      <c r="JG7" s="34" t="str">
        <f t="shared" si="15"/>
        <v/>
      </c>
      <c r="JH7" s="34" t="str">
        <f t="shared" si="15"/>
        <v/>
      </c>
      <c r="JI7" s="34" t="str">
        <f t="shared" si="15"/>
        <v/>
      </c>
      <c r="JJ7" s="34" t="str">
        <f t="shared" si="15"/>
        <v/>
      </c>
      <c r="JK7" s="34" t="str">
        <f t="shared" si="15"/>
        <v/>
      </c>
      <c r="JL7" s="34" t="str">
        <f t="shared" si="15"/>
        <v/>
      </c>
      <c r="JM7" s="34" t="str">
        <f t="shared" si="15"/>
        <v/>
      </c>
      <c r="JN7" s="34" t="str">
        <f t="shared" si="15"/>
        <v/>
      </c>
      <c r="JO7" s="34" t="str">
        <f t="shared" si="15"/>
        <v/>
      </c>
      <c r="JP7" s="34" t="str">
        <f t="shared" si="15"/>
        <v/>
      </c>
      <c r="JQ7" s="34" t="str">
        <f t="shared" ref="JQ7:MB7" si="16">IF(JP8="","",IF(JQ$1&gt;$K$14,"",JP8+1))</f>
        <v/>
      </c>
      <c r="JR7" s="34" t="str">
        <f t="shared" si="16"/>
        <v/>
      </c>
      <c r="JS7" s="34" t="str">
        <f t="shared" si="16"/>
        <v/>
      </c>
      <c r="JT7" s="34" t="str">
        <f t="shared" si="16"/>
        <v/>
      </c>
      <c r="JU7" s="34" t="str">
        <f t="shared" si="16"/>
        <v/>
      </c>
      <c r="JV7" s="34" t="str">
        <f t="shared" si="16"/>
        <v/>
      </c>
      <c r="JW7" s="34" t="str">
        <f t="shared" si="16"/>
        <v/>
      </c>
      <c r="JX7" s="34" t="str">
        <f t="shared" si="16"/>
        <v/>
      </c>
      <c r="JY7" s="34" t="str">
        <f t="shared" si="16"/>
        <v/>
      </c>
      <c r="JZ7" s="34" t="str">
        <f t="shared" si="16"/>
        <v/>
      </c>
      <c r="KA7" s="34" t="str">
        <f t="shared" si="16"/>
        <v/>
      </c>
      <c r="KB7" s="34" t="str">
        <f t="shared" si="16"/>
        <v/>
      </c>
      <c r="KC7" s="34" t="str">
        <f t="shared" si="16"/>
        <v/>
      </c>
      <c r="KD7" s="34" t="str">
        <f t="shared" si="16"/>
        <v/>
      </c>
      <c r="KE7" s="34" t="str">
        <f t="shared" si="16"/>
        <v/>
      </c>
      <c r="KF7" s="34" t="str">
        <f t="shared" si="16"/>
        <v/>
      </c>
      <c r="KG7" s="34" t="str">
        <f t="shared" si="16"/>
        <v/>
      </c>
      <c r="KH7" s="34" t="str">
        <f t="shared" si="16"/>
        <v/>
      </c>
      <c r="KI7" s="34" t="str">
        <f t="shared" si="16"/>
        <v/>
      </c>
      <c r="KJ7" s="34" t="str">
        <f t="shared" si="16"/>
        <v/>
      </c>
      <c r="KK7" s="34" t="str">
        <f t="shared" si="16"/>
        <v/>
      </c>
      <c r="KL7" s="34" t="str">
        <f t="shared" si="16"/>
        <v/>
      </c>
      <c r="KM7" s="34" t="str">
        <f t="shared" si="16"/>
        <v/>
      </c>
      <c r="KN7" s="34" t="str">
        <f t="shared" si="16"/>
        <v/>
      </c>
      <c r="KO7" s="34" t="str">
        <f t="shared" si="16"/>
        <v/>
      </c>
      <c r="KP7" s="34" t="str">
        <f t="shared" si="16"/>
        <v/>
      </c>
      <c r="KQ7" s="34" t="str">
        <f t="shared" si="16"/>
        <v/>
      </c>
      <c r="KR7" s="34" t="str">
        <f t="shared" si="16"/>
        <v/>
      </c>
      <c r="KS7" s="34" t="str">
        <f t="shared" si="16"/>
        <v/>
      </c>
      <c r="KT7" s="34" t="str">
        <f t="shared" si="16"/>
        <v/>
      </c>
      <c r="KU7" s="34" t="str">
        <f t="shared" si="16"/>
        <v/>
      </c>
      <c r="KV7" s="34" t="str">
        <f t="shared" si="16"/>
        <v/>
      </c>
      <c r="KW7" s="34" t="str">
        <f t="shared" si="16"/>
        <v/>
      </c>
      <c r="KX7" s="34" t="str">
        <f t="shared" si="16"/>
        <v/>
      </c>
      <c r="KY7" s="34" t="str">
        <f t="shared" si="16"/>
        <v/>
      </c>
      <c r="KZ7" s="34" t="str">
        <f t="shared" si="16"/>
        <v/>
      </c>
      <c r="LA7" s="34" t="str">
        <f t="shared" si="16"/>
        <v/>
      </c>
      <c r="LB7" s="34" t="str">
        <f t="shared" si="16"/>
        <v/>
      </c>
      <c r="LC7" s="34" t="str">
        <f t="shared" si="16"/>
        <v/>
      </c>
      <c r="LD7" s="34" t="str">
        <f t="shared" si="16"/>
        <v/>
      </c>
      <c r="LE7" s="34" t="str">
        <f t="shared" si="16"/>
        <v/>
      </c>
      <c r="LF7" s="34" t="str">
        <f t="shared" si="16"/>
        <v/>
      </c>
      <c r="LG7" s="34" t="str">
        <f t="shared" si="16"/>
        <v/>
      </c>
      <c r="LH7" s="34" t="str">
        <f t="shared" si="16"/>
        <v/>
      </c>
      <c r="LI7" s="34" t="str">
        <f t="shared" si="16"/>
        <v/>
      </c>
      <c r="LJ7" s="34" t="str">
        <f t="shared" si="16"/>
        <v/>
      </c>
      <c r="LK7" s="34" t="str">
        <f t="shared" si="16"/>
        <v/>
      </c>
      <c r="LL7" s="34" t="str">
        <f t="shared" si="16"/>
        <v/>
      </c>
      <c r="LM7" s="34" t="str">
        <f t="shared" si="16"/>
        <v/>
      </c>
      <c r="LN7" s="34" t="str">
        <f t="shared" si="16"/>
        <v/>
      </c>
      <c r="LO7" s="34" t="str">
        <f t="shared" si="16"/>
        <v/>
      </c>
      <c r="LP7" s="34" t="str">
        <f t="shared" si="16"/>
        <v/>
      </c>
      <c r="LQ7" s="34" t="str">
        <f t="shared" si="16"/>
        <v/>
      </c>
      <c r="LR7" s="34" t="str">
        <f t="shared" si="16"/>
        <v/>
      </c>
      <c r="LS7" s="34" t="str">
        <f t="shared" si="16"/>
        <v/>
      </c>
      <c r="LT7" s="34" t="str">
        <f t="shared" si="16"/>
        <v/>
      </c>
      <c r="LU7" s="34" t="str">
        <f t="shared" si="16"/>
        <v/>
      </c>
      <c r="LV7" s="34" t="str">
        <f t="shared" si="16"/>
        <v/>
      </c>
      <c r="LW7" s="34" t="str">
        <f t="shared" si="16"/>
        <v/>
      </c>
      <c r="LX7" s="34" t="str">
        <f t="shared" si="16"/>
        <v/>
      </c>
      <c r="LY7" s="34" t="str">
        <f t="shared" si="16"/>
        <v/>
      </c>
      <c r="LZ7" s="34" t="str">
        <f t="shared" si="16"/>
        <v/>
      </c>
      <c r="MA7" s="34" t="str">
        <f t="shared" si="16"/>
        <v/>
      </c>
      <c r="MB7" s="34" t="str">
        <f t="shared" si="16"/>
        <v/>
      </c>
      <c r="MC7" s="34" t="str">
        <f t="shared" ref="MC7:NN7" si="17">IF(MB8="","",IF(MC$1&gt;$K$14,"",MB8+1))</f>
        <v/>
      </c>
      <c r="MD7" s="34" t="str">
        <f t="shared" si="17"/>
        <v/>
      </c>
      <c r="ME7" s="34" t="str">
        <f t="shared" si="17"/>
        <v/>
      </c>
      <c r="MF7" s="34" t="str">
        <f t="shared" si="17"/>
        <v/>
      </c>
      <c r="MG7" s="34" t="str">
        <f t="shared" si="17"/>
        <v/>
      </c>
      <c r="MH7" s="34" t="str">
        <f t="shared" si="17"/>
        <v/>
      </c>
      <c r="MI7" s="34" t="str">
        <f t="shared" si="17"/>
        <v/>
      </c>
      <c r="MJ7" s="34" t="str">
        <f t="shared" si="17"/>
        <v/>
      </c>
      <c r="MK7" s="34" t="str">
        <f t="shared" si="17"/>
        <v/>
      </c>
      <c r="ML7" s="34" t="str">
        <f t="shared" si="17"/>
        <v/>
      </c>
      <c r="MM7" s="34" t="str">
        <f t="shared" si="17"/>
        <v/>
      </c>
      <c r="MN7" s="34" t="str">
        <f t="shared" si="17"/>
        <v/>
      </c>
      <c r="MO7" s="34" t="str">
        <f t="shared" si="17"/>
        <v/>
      </c>
      <c r="MP7" s="34" t="str">
        <f t="shared" si="17"/>
        <v/>
      </c>
      <c r="MQ7" s="34" t="str">
        <f t="shared" si="17"/>
        <v/>
      </c>
      <c r="MR7" s="34" t="str">
        <f t="shared" si="17"/>
        <v/>
      </c>
      <c r="MS7" s="34" t="str">
        <f t="shared" si="17"/>
        <v/>
      </c>
      <c r="MT7" s="34" t="str">
        <f t="shared" si="17"/>
        <v/>
      </c>
      <c r="MU7" s="34" t="str">
        <f t="shared" si="17"/>
        <v/>
      </c>
      <c r="MV7" s="34" t="str">
        <f t="shared" si="17"/>
        <v/>
      </c>
      <c r="MW7" s="34" t="str">
        <f t="shared" si="17"/>
        <v/>
      </c>
      <c r="MX7" s="34" t="str">
        <f t="shared" si="17"/>
        <v/>
      </c>
      <c r="MY7" s="34" t="str">
        <f t="shared" si="17"/>
        <v/>
      </c>
      <c r="MZ7" s="34" t="str">
        <f t="shared" si="17"/>
        <v/>
      </c>
      <c r="NA7" s="34" t="str">
        <f t="shared" si="17"/>
        <v/>
      </c>
      <c r="NB7" s="34" t="str">
        <f t="shared" si="17"/>
        <v/>
      </c>
      <c r="NC7" s="34" t="str">
        <f t="shared" si="17"/>
        <v/>
      </c>
      <c r="ND7" s="34" t="str">
        <f t="shared" si="17"/>
        <v/>
      </c>
      <c r="NE7" s="34" t="str">
        <f t="shared" si="17"/>
        <v/>
      </c>
      <c r="NF7" s="34" t="str">
        <f t="shared" si="17"/>
        <v/>
      </c>
      <c r="NG7" s="34" t="str">
        <f t="shared" si="17"/>
        <v/>
      </c>
      <c r="NH7" s="34" t="str">
        <f t="shared" si="17"/>
        <v/>
      </c>
      <c r="NI7" s="34" t="str">
        <f t="shared" si="17"/>
        <v/>
      </c>
      <c r="NJ7" s="34" t="str">
        <f t="shared" si="17"/>
        <v/>
      </c>
      <c r="NK7" s="34" t="str">
        <f t="shared" si="17"/>
        <v/>
      </c>
      <c r="NL7" s="34" t="str">
        <f t="shared" si="17"/>
        <v/>
      </c>
      <c r="NM7" s="34" t="str">
        <f t="shared" si="17"/>
        <v/>
      </c>
      <c r="NN7" s="35" t="str">
        <f t="shared" si="17"/>
        <v/>
      </c>
      <c r="NO7" s="2"/>
      <c r="NP7" s="2"/>
    </row>
    <row r="8" spans="1:380" s="26" customFormat="1" x14ac:dyDescent="0.25">
      <c r="A8" s="23"/>
      <c r="B8" s="23"/>
      <c r="C8" s="23"/>
      <c r="D8" s="23"/>
      <c r="E8" s="23" t="s">
        <v>25</v>
      </c>
      <c r="F8" s="23"/>
      <c r="G8" s="23"/>
      <c r="H8" s="23" t="str">
        <f>структура!H7</f>
        <v>ед.изм.</v>
      </c>
      <c r="I8" s="23"/>
      <c r="J8" s="13"/>
      <c r="K8" s="38" t="s">
        <v>26</v>
      </c>
      <c r="L8" s="30"/>
      <c r="M8" s="23"/>
      <c r="N8" s="23"/>
      <c r="O8" s="212" t="s">
        <v>27</v>
      </c>
      <c r="P8" s="23"/>
      <c r="Q8" s="23"/>
      <c r="R8" s="101" t="str">
        <f>S7</f>
        <v/>
      </c>
      <c r="S8" s="36" t="str">
        <f>IF(S7="","",IF(S$1&gt;$K$14,"",EOMONTH(S7,0)))</f>
        <v/>
      </c>
      <c r="T8" s="36" t="str">
        <f t="shared" ref="T8:CE8" si="18">IF(T7="","",IF(T$1&gt;$K$14,"",EOMONTH(T7,0)))</f>
        <v/>
      </c>
      <c r="U8" s="36" t="str">
        <f t="shared" si="18"/>
        <v/>
      </c>
      <c r="V8" s="36" t="str">
        <f t="shared" si="18"/>
        <v/>
      </c>
      <c r="W8" s="36" t="str">
        <f t="shared" si="18"/>
        <v/>
      </c>
      <c r="X8" s="36" t="str">
        <f t="shared" si="18"/>
        <v/>
      </c>
      <c r="Y8" s="36" t="str">
        <f t="shared" si="18"/>
        <v/>
      </c>
      <c r="Z8" s="36" t="str">
        <f t="shared" si="18"/>
        <v/>
      </c>
      <c r="AA8" s="36" t="str">
        <f t="shared" si="18"/>
        <v/>
      </c>
      <c r="AB8" s="36" t="str">
        <f t="shared" si="18"/>
        <v/>
      </c>
      <c r="AC8" s="36" t="str">
        <f t="shared" si="18"/>
        <v/>
      </c>
      <c r="AD8" s="36" t="str">
        <f t="shared" si="18"/>
        <v/>
      </c>
      <c r="AE8" s="36" t="str">
        <f t="shared" si="18"/>
        <v/>
      </c>
      <c r="AF8" s="36" t="str">
        <f t="shared" si="18"/>
        <v/>
      </c>
      <c r="AG8" s="36" t="str">
        <f t="shared" si="18"/>
        <v/>
      </c>
      <c r="AH8" s="36" t="str">
        <f t="shared" si="18"/>
        <v/>
      </c>
      <c r="AI8" s="36" t="str">
        <f t="shared" si="18"/>
        <v/>
      </c>
      <c r="AJ8" s="36" t="str">
        <f t="shared" si="18"/>
        <v/>
      </c>
      <c r="AK8" s="36" t="str">
        <f t="shared" si="18"/>
        <v/>
      </c>
      <c r="AL8" s="36" t="str">
        <f t="shared" si="18"/>
        <v/>
      </c>
      <c r="AM8" s="36" t="str">
        <f t="shared" si="18"/>
        <v/>
      </c>
      <c r="AN8" s="36" t="str">
        <f t="shared" si="18"/>
        <v/>
      </c>
      <c r="AO8" s="36" t="str">
        <f t="shared" si="18"/>
        <v/>
      </c>
      <c r="AP8" s="36" t="str">
        <f t="shared" si="18"/>
        <v/>
      </c>
      <c r="AQ8" s="36" t="str">
        <f t="shared" si="18"/>
        <v/>
      </c>
      <c r="AR8" s="36" t="str">
        <f t="shared" si="18"/>
        <v/>
      </c>
      <c r="AS8" s="36" t="str">
        <f t="shared" si="18"/>
        <v/>
      </c>
      <c r="AT8" s="36" t="str">
        <f t="shared" si="18"/>
        <v/>
      </c>
      <c r="AU8" s="36" t="str">
        <f t="shared" si="18"/>
        <v/>
      </c>
      <c r="AV8" s="36" t="str">
        <f t="shared" si="18"/>
        <v/>
      </c>
      <c r="AW8" s="36" t="str">
        <f t="shared" si="18"/>
        <v/>
      </c>
      <c r="AX8" s="36" t="str">
        <f t="shared" si="18"/>
        <v/>
      </c>
      <c r="AY8" s="36" t="str">
        <f t="shared" si="18"/>
        <v/>
      </c>
      <c r="AZ8" s="36" t="str">
        <f t="shared" si="18"/>
        <v/>
      </c>
      <c r="BA8" s="36" t="str">
        <f t="shared" si="18"/>
        <v/>
      </c>
      <c r="BB8" s="36" t="str">
        <f t="shared" si="18"/>
        <v/>
      </c>
      <c r="BC8" s="36" t="str">
        <f t="shared" si="18"/>
        <v/>
      </c>
      <c r="BD8" s="36" t="str">
        <f t="shared" si="18"/>
        <v/>
      </c>
      <c r="BE8" s="36" t="str">
        <f t="shared" si="18"/>
        <v/>
      </c>
      <c r="BF8" s="36" t="str">
        <f t="shared" si="18"/>
        <v/>
      </c>
      <c r="BG8" s="36" t="str">
        <f t="shared" si="18"/>
        <v/>
      </c>
      <c r="BH8" s="36" t="str">
        <f t="shared" si="18"/>
        <v/>
      </c>
      <c r="BI8" s="36" t="str">
        <f t="shared" si="18"/>
        <v/>
      </c>
      <c r="BJ8" s="36" t="str">
        <f t="shared" si="18"/>
        <v/>
      </c>
      <c r="BK8" s="36" t="str">
        <f t="shared" si="18"/>
        <v/>
      </c>
      <c r="BL8" s="36" t="str">
        <f t="shared" si="18"/>
        <v/>
      </c>
      <c r="BM8" s="36" t="str">
        <f t="shared" si="18"/>
        <v/>
      </c>
      <c r="BN8" s="36" t="str">
        <f t="shared" si="18"/>
        <v/>
      </c>
      <c r="BO8" s="36" t="str">
        <f t="shared" si="18"/>
        <v/>
      </c>
      <c r="BP8" s="36" t="str">
        <f t="shared" si="18"/>
        <v/>
      </c>
      <c r="BQ8" s="36" t="str">
        <f t="shared" si="18"/>
        <v/>
      </c>
      <c r="BR8" s="36" t="str">
        <f t="shared" si="18"/>
        <v/>
      </c>
      <c r="BS8" s="36" t="str">
        <f t="shared" si="18"/>
        <v/>
      </c>
      <c r="BT8" s="36" t="str">
        <f t="shared" si="18"/>
        <v/>
      </c>
      <c r="BU8" s="36" t="str">
        <f t="shared" si="18"/>
        <v/>
      </c>
      <c r="BV8" s="36" t="str">
        <f t="shared" si="18"/>
        <v/>
      </c>
      <c r="BW8" s="36" t="str">
        <f t="shared" si="18"/>
        <v/>
      </c>
      <c r="BX8" s="36" t="str">
        <f t="shared" si="18"/>
        <v/>
      </c>
      <c r="BY8" s="36" t="str">
        <f t="shared" si="18"/>
        <v/>
      </c>
      <c r="BZ8" s="36" t="str">
        <f t="shared" si="18"/>
        <v/>
      </c>
      <c r="CA8" s="36" t="str">
        <f t="shared" si="18"/>
        <v/>
      </c>
      <c r="CB8" s="36" t="str">
        <f t="shared" si="18"/>
        <v/>
      </c>
      <c r="CC8" s="36" t="str">
        <f t="shared" si="18"/>
        <v/>
      </c>
      <c r="CD8" s="36" t="str">
        <f t="shared" si="18"/>
        <v/>
      </c>
      <c r="CE8" s="36" t="str">
        <f t="shared" si="18"/>
        <v/>
      </c>
      <c r="CF8" s="36" t="str">
        <f t="shared" ref="CF8:EQ8" si="19">IF(CF7="","",IF(CF$1&gt;$K$14,"",EOMONTH(CF7,0)))</f>
        <v/>
      </c>
      <c r="CG8" s="36" t="str">
        <f t="shared" si="19"/>
        <v/>
      </c>
      <c r="CH8" s="36" t="str">
        <f t="shared" si="19"/>
        <v/>
      </c>
      <c r="CI8" s="36" t="str">
        <f t="shared" si="19"/>
        <v/>
      </c>
      <c r="CJ8" s="36" t="str">
        <f t="shared" si="19"/>
        <v/>
      </c>
      <c r="CK8" s="36" t="str">
        <f t="shared" si="19"/>
        <v/>
      </c>
      <c r="CL8" s="36" t="str">
        <f t="shared" si="19"/>
        <v/>
      </c>
      <c r="CM8" s="36" t="str">
        <f t="shared" si="19"/>
        <v/>
      </c>
      <c r="CN8" s="36" t="str">
        <f t="shared" si="19"/>
        <v/>
      </c>
      <c r="CO8" s="36" t="str">
        <f t="shared" si="19"/>
        <v/>
      </c>
      <c r="CP8" s="36" t="str">
        <f t="shared" si="19"/>
        <v/>
      </c>
      <c r="CQ8" s="36" t="str">
        <f t="shared" si="19"/>
        <v/>
      </c>
      <c r="CR8" s="36" t="str">
        <f t="shared" si="19"/>
        <v/>
      </c>
      <c r="CS8" s="36" t="str">
        <f t="shared" si="19"/>
        <v/>
      </c>
      <c r="CT8" s="36" t="str">
        <f t="shared" si="19"/>
        <v/>
      </c>
      <c r="CU8" s="36" t="str">
        <f t="shared" si="19"/>
        <v/>
      </c>
      <c r="CV8" s="36" t="str">
        <f t="shared" si="19"/>
        <v/>
      </c>
      <c r="CW8" s="36" t="str">
        <f t="shared" si="19"/>
        <v/>
      </c>
      <c r="CX8" s="36" t="str">
        <f t="shared" si="19"/>
        <v/>
      </c>
      <c r="CY8" s="36" t="str">
        <f t="shared" si="19"/>
        <v/>
      </c>
      <c r="CZ8" s="36" t="str">
        <f t="shared" si="19"/>
        <v/>
      </c>
      <c r="DA8" s="36" t="str">
        <f t="shared" si="19"/>
        <v/>
      </c>
      <c r="DB8" s="36" t="str">
        <f t="shared" si="19"/>
        <v/>
      </c>
      <c r="DC8" s="36" t="str">
        <f t="shared" si="19"/>
        <v/>
      </c>
      <c r="DD8" s="36" t="str">
        <f t="shared" si="19"/>
        <v/>
      </c>
      <c r="DE8" s="36" t="str">
        <f t="shared" si="19"/>
        <v/>
      </c>
      <c r="DF8" s="36" t="str">
        <f t="shared" si="19"/>
        <v/>
      </c>
      <c r="DG8" s="36" t="str">
        <f t="shared" si="19"/>
        <v/>
      </c>
      <c r="DH8" s="36" t="str">
        <f t="shared" si="19"/>
        <v/>
      </c>
      <c r="DI8" s="36" t="str">
        <f t="shared" si="19"/>
        <v/>
      </c>
      <c r="DJ8" s="36" t="str">
        <f t="shared" si="19"/>
        <v/>
      </c>
      <c r="DK8" s="36" t="str">
        <f t="shared" si="19"/>
        <v/>
      </c>
      <c r="DL8" s="36" t="str">
        <f t="shared" si="19"/>
        <v/>
      </c>
      <c r="DM8" s="36" t="str">
        <f t="shared" si="19"/>
        <v/>
      </c>
      <c r="DN8" s="36" t="str">
        <f t="shared" si="19"/>
        <v/>
      </c>
      <c r="DO8" s="36" t="str">
        <f t="shared" si="19"/>
        <v/>
      </c>
      <c r="DP8" s="36" t="str">
        <f t="shared" si="19"/>
        <v/>
      </c>
      <c r="DQ8" s="36" t="str">
        <f t="shared" si="19"/>
        <v/>
      </c>
      <c r="DR8" s="36" t="str">
        <f t="shared" si="19"/>
        <v/>
      </c>
      <c r="DS8" s="36" t="str">
        <f t="shared" si="19"/>
        <v/>
      </c>
      <c r="DT8" s="36" t="str">
        <f t="shared" si="19"/>
        <v/>
      </c>
      <c r="DU8" s="36" t="str">
        <f t="shared" si="19"/>
        <v/>
      </c>
      <c r="DV8" s="36" t="str">
        <f t="shared" si="19"/>
        <v/>
      </c>
      <c r="DW8" s="36" t="str">
        <f t="shared" si="19"/>
        <v/>
      </c>
      <c r="DX8" s="36" t="str">
        <f t="shared" si="19"/>
        <v/>
      </c>
      <c r="DY8" s="36" t="str">
        <f t="shared" si="19"/>
        <v/>
      </c>
      <c r="DZ8" s="36" t="str">
        <f t="shared" si="19"/>
        <v/>
      </c>
      <c r="EA8" s="36" t="str">
        <f t="shared" si="19"/>
        <v/>
      </c>
      <c r="EB8" s="36" t="str">
        <f t="shared" si="19"/>
        <v/>
      </c>
      <c r="EC8" s="36" t="str">
        <f t="shared" si="19"/>
        <v/>
      </c>
      <c r="ED8" s="36" t="str">
        <f t="shared" si="19"/>
        <v/>
      </c>
      <c r="EE8" s="36" t="str">
        <f t="shared" si="19"/>
        <v/>
      </c>
      <c r="EF8" s="36" t="str">
        <f t="shared" si="19"/>
        <v/>
      </c>
      <c r="EG8" s="36" t="str">
        <f t="shared" si="19"/>
        <v/>
      </c>
      <c r="EH8" s="36" t="str">
        <f t="shared" si="19"/>
        <v/>
      </c>
      <c r="EI8" s="36" t="str">
        <f t="shared" si="19"/>
        <v/>
      </c>
      <c r="EJ8" s="36" t="str">
        <f t="shared" si="19"/>
        <v/>
      </c>
      <c r="EK8" s="36" t="str">
        <f t="shared" si="19"/>
        <v/>
      </c>
      <c r="EL8" s="36" t="str">
        <f t="shared" si="19"/>
        <v/>
      </c>
      <c r="EM8" s="36" t="str">
        <f t="shared" si="19"/>
        <v/>
      </c>
      <c r="EN8" s="36" t="str">
        <f t="shared" si="19"/>
        <v/>
      </c>
      <c r="EO8" s="36" t="str">
        <f t="shared" si="19"/>
        <v/>
      </c>
      <c r="EP8" s="36" t="str">
        <f t="shared" si="19"/>
        <v/>
      </c>
      <c r="EQ8" s="36" t="str">
        <f t="shared" si="19"/>
        <v/>
      </c>
      <c r="ER8" s="36" t="str">
        <f t="shared" ref="ER8:HC8" si="20">IF(ER7="","",IF(ER$1&gt;$K$14,"",EOMONTH(ER7,0)))</f>
        <v/>
      </c>
      <c r="ES8" s="36" t="str">
        <f t="shared" si="20"/>
        <v/>
      </c>
      <c r="ET8" s="36" t="str">
        <f t="shared" si="20"/>
        <v/>
      </c>
      <c r="EU8" s="36" t="str">
        <f t="shared" si="20"/>
        <v/>
      </c>
      <c r="EV8" s="36" t="str">
        <f t="shared" si="20"/>
        <v/>
      </c>
      <c r="EW8" s="36" t="str">
        <f t="shared" si="20"/>
        <v/>
      </c>
      <c r="EX8" s="36" t="str">
        <f t="shared" si="20"/>
        <v/>
      </c>
      <c r="EY8" s="36" t="str">
        <f t="shared" si="20"/>
        <v/>
      </c>
      <c r="EZ8" s="36" t="str">
        <f t="shared" si="20"/>
        <v/>
      </c>
      <c r="FA8" s="36" t="str">
        <f t="shared" si="20"/>
        <v/>
      </c>
      <c r="FB8" s="36" t="str">
        <f t="shared" si="20"/>
        <v/>
      </c>
      <c r="FC8" s="36" t="str">
        <f t="shared" si="20"/>
        <v/>
      </c>
      <c r="FD8" s="36" t="str">
        <f t="shared" si="20"/>
        <v/>
      </c>
      <c r="FE8" s="36" t="str">
        <f t="shared" si="20"/>
        <v/>
      </c>
      <c r="FF8" s="36" t="str">
        <f t="shared" si="20"/>
        <v/>
      </c>
      <c r="FG8" s="36" t="str">
        <f t="shared" si="20"/>
        <v/>
      </c>
      <c r="FH8" s="36" t="str">
        <f t="shared" si="20"/>
        <v/>
      </c>
      <c r="FI8" s="36" t="str">
        <f t="shared" si="20"/>
        <v/>
      </c>
      <c r="FJ8" s="36" t="str">
        <f t="shared" si="20"/>
        <v/>
      </c>
      <c r="FK8" s="36" t="str">
        <f t="shared" si="20"/>
        <v/>
      </c>
      <c r="FL8" s="36" t="str">
        <f t="shared" si="20"/>
        <v/>
      </c>
      <c r="FM8" s="36" t="str">
        <f t="shared" si="20"/>
        <v/>
      </c>
      <c r="FN8" s="36" t="str">
        <f t="shared" si="20"/>
        <v/>
      </c>
      <c r="FO8" s="36" t="str">
        <f t="shared" si="20"/>
        <v/>
      </c>
      <c r="FP8" s="36" t="str">
        <f t="shared" si="20"/>
        <v/>
      </c>
      <c r="FQ8" s="36" t="str">
        <f t="shared" si="20"/>
        <v/>
      </c>
      <c r="FR8" s="36" t="str">
        <f t="shared" si="20"/>
        <v/>
      </c>
      <c r="FS8" s="36" t="str">
        <f t="shared" si="20"/>
        <v/>
      </c>
      <c r="FT8" s="36" t="str">
        <f t="shared" si="20"/>
        <v/>
      </c>
      <c r="FU8" s="36" t="str">
        <f t="shared" si="20"/>
        <v/>
      </c>
      <c r="FV8" s="36" t="str">
        <f t="shared" si="20"/>
        <v/>
      </c>
      <c r="FW8" s="36" t="str">
        <f t="shared" si="20"/>
        <v/>
      </c>
      <c r="FX8" s="36" t="str">
        <f t="shared" si="20"/>
        <v/>
      </c>
      <c r="FY8" s="36" t="str">
        <f t="shared" si="20"/>
        <v/>
      </c>
      <c r="FZ8" s="36" t="str">
        <f t="shared" si="20"/>
        <v/>
      </c>
      <c r="GA8" s="36" t="str">
        <f t="shared" si="20"/>
        <v/>
      </c>
      <c r="GB8" s="36" t="str">
        <f t="shared" si="20"/>
        <v/>
      </c>
      <c r="GC8" s="36" t="str">
        <f t="shared" si="20"/>
        <v/>
      </c>
      <c r="GD8" s="36" t="str">
        <f t="shared" si="20"/>
        <v/>
      </c>
      <c r="GE8" s="36" t="str">
        <f t="shared" si="20"/>
        <v/>
      </c>
      <c r="GF8" s="36" t="str">
        <f t="shared" si="20"/>
        <v/>
      </c>
      <c r="GG8" s="36" t="str">
        <f t="shared" si="20"/>
        <v/>
      </c>
      <c r="GH8" s="36" t="str">
        <f t="shared" si="20"/>
        <v/>
      </c>
      <c r="GI8" s="36" t="str">
        <f t="shared" si="20"/>
        <v/>
      </c>
      <c r="GJ8" s="36" t="str">
        <f t="shared" si="20"/>
        <v/>
      </c>
      <c r="GK8" s="36" t="str">
        <f t="shared" si="20"/>
        <v/>
      </c>
      <c r="GL8" s="36" t="str">
        <f t="shared" si="20"/>
        <v/>
      </c>
      <c r="GM8" s="36" t="str">
        <f t="shared" si="20"/>
        <v/>
      </c>
      <c r="GN8" s="36" t="str">
        <f t="shared" si="20"/>
        <v/>
      </c>
      <c r="GO8" s="36" t="str">
        <f t="shared" si="20"/>
        <v/>
      </c>
      <c r="GP8" s="36" t="str">
        <f t="shared" si="20"/>
        <v/>
      </c>
      <c r="GQ8" s="36" t="str">
        <f t="shared" si="20"/>
        <v/>
      </c>
      <c r="GR8" s="36" t="str">
        <f t="shared" si="20"/>
        <v/>
      </c>
      <c r="GS8" s="36" t="str">
        <f t="shared" si="20"/>
        <v/>
      </c>
      <c r="GT8" s="36" t="str">
        <f t="shared" si="20"/>
        <v/>
      </c>
      <c r="GU8" s="36" t="str">
        <f t="shared" si="20"/>
        <v/>
      </c>
      <c r="GV8" s="36" t="str">
        <f t="shared" si="20"/>
        <v/>
      </c>
      <c r="GW8" s="36" t="str">
        <f t="shared" si="20"/>
        <v/>
      </c>
      <c r="GX8" s="36" t="str">
        <f t="shared" si="20"/>
        <v/>
      </c>
      <c r="GY8" s="36" t="str">
        <f t="shared" si="20"/>
        <v/>
      </c>
      <c r="GZ8" s="36" t="str">
        <f t="shared" si="20"/>
        <v/>
      </c>
      <c r="HA8" s="36" t="str">
        <f t="shared" si="20"/>
        <v/>
      </c>
      <c r="HB8" s="36" t="str">
        <f t="shared" si="20"/>
        <v/>
      </c>
      <c r="HC8" s="36" t="str">
        <f t="shared" si="20"/>
        <v/>
      </c>
      <c r="HD8" s="36" t="str">
        <f t="shared" ref="HD8:JO8" si="21">IF(HD7="","",IF(HD$1&gt;$K$14,"",EOMONTH(HD7,0)))</f>
        <v/>
      </c>
      <c r="HE8" s="36" t="str">
        <f t="shared" si="21"/>
        <v/>
      </c>
      <c r="HF8" s="36" t="str">
        <f t="shared" si="21"/>
        <v/>
      </c>
      <c r="HG8" s="36" t="str">
        <f t="shared" si="21"/>
        <v/>
      </c>
      <c r="HH8" s="36" t="str">
        <f t="shared" si="21"/>
        <v/>
      </c>
      <c r="HI8" s="36" t="str">
        <f t="shared" si="21"/>
        <v/>
      </c>
      <c r="HJ8" s="36" t="str">
        <f t="shared" si="21"/>
        <v/>
      </c>
      <c r="HK8" s="36" t="str">
        <f t="shared" si="21"/>
        <v/>
      </c>
      <c r="HL8" s="36" t="str">
        <f t="shared" si="21"/>
        <v/>
      </c>
      <c r="HM8" s="36" t="str">
        <f t="shared" si="21"/>
        <v/>
      </c>
      <c r="HN8" s="36" t="str">
        <f t="shared" si="21"/>
        <v/>
      </c>
      <c r="HO8" s="36" t="str">
        <f t="shared" si="21"/>
        <v/>
      </c>
      <c r="HP8" s="36" t="str">
        <f t="shared" si="21"/>
        <v/>
      </c>
      <c r="HQ8" s="36" t="str">
        <f t="shared" si="21"/>
        <v/>
      </c>
      <c r="HR8" s="36" t="str">
        <f t="shared" si="21"/>
        <v/>
      </c>
      <c r="HS8" s="36" t="str">
        <f t="shared" si="21"/>
        <v/>
      </c>
      <c r="HT8" s="36" t="str">
        <f t="shared" si="21"/>
        <v/>
      </c>
      <c r="HU8" s="36" t="str">
        <f t="shared" si="21"/>
        <v/>
      </c>
      <c r="HV8" s="36" t="str">
        <f t="shared" si="21"/>
        <v/>
      </c>
      <c r="HW8" s="36" t="str">
        <f t="shared" si="21"/>
        <v/>
      </c>
      <c r="HX8" s="36" t="str">
        <f t="shared" si="21"/>
        <v/>
      </c>
      <c r="HY8" s="36" t="str">
        <f t="shared" si="21"/>
        <v/>
      </c>
      <c r="HZ8" s="36" t="str">
        <f t="shared" si="21"/>
        <v/>
      </c>
      <c r="IA8" s="36" t="str">
        <f t="shared" si="21"/>
        <v/>
      </c>
      <c r="IB8" s="36" t="str">
        <f t="shared" si="21"/>
        <v/>
      </c>
      <c r="IC8" s="36" t="str">
        <f t="shared" si="21"/>
        <v/>
      </c>
      <c r="ID8" s="36" t="str">
        <f t="shared" si="21"/>
        <v/>
      </c>
      <c r="IE8" s="36" t="str">
        <f t="shared" si="21"/>
        <v/>
      </c>
      <c r="IF8" s="36" t="str">
        <f t="shared" si="21"/>
        <v/>
      </c>
      <c r="IG8" s="36" t="str">
        <f t="shared" si="21"/>
        <v/>
      </c>
      <c r="IH8" s="36" t="str">
        <f t="shared" si="21"/>
        <v/>
      </c>
      <c r="II8" s="36" t="str">
        <f t="shared" si="21"/>
        <v/>
      </c>
      <c r="IJ8" s="36" t="str">
        <f t="shared" si="21"/>
        <v/>
      </c>
      <c r="IK8" s="36" t="str">
        <f t="shared" si="21"/>
        <v/>
      </c>
      <c r="IL8" s="36" t="str">
        <f t="shared" si="21"/>
        <v/>
      </c>
      <c r="IM8" s="36" t="str">
        <f t="shared" si="21"/>
        <v/>
      </c>
      <c r="IN8" s="36" t="str">
        <f t="shared" si="21"/>
        <v/>
      </c>
      <c r="IO8" s="36" t="str">
        <f t="shared" si="21"/>
        <v/>
      </c>
      <c r="IP8" s="36" t="str">
        <f t="shared" si="21"/>
        <v/>
      </c>
      <c r="IQ8" s="36" t="str">
        <f t="shared" si="21"/>
        <v/>
      </c>
      <c r="IR8" s="36" t="str">
        <f t="shared" si="21"/>
        <v/>
      </c>
      <c r="IS8" s="36" t="str">
        <f t="shared" si="21"/>
        <v/>
      </c>
      <c r="IT8" s="36" t="str">
        <f t="shared" si="21"/>
        <v/>
      </c>
      <c r="IU8" s="36" t="str">
        <f t="shared" si="21"/>
        <v/>
      </c>
      <c r="IV8" s="36" t="str">
        <f t="shared" si="21"/>
        <v/>
      </c>
      <c r="IW8" s="36" t="str">
        <f t="shared" si="21"/>
        <v/>
      </c>
      <c r="IX8" s="36" t="str">
        <f t="shared" si="21"/>
        <v/>
      </c>
      <c r="IY8" s="36" t="str">
        <f t="shared" si="21"/>
        <v/>
      </c>
      <c r="IZ8" s="36" t="str">
        <f t="shared" si="21"/>
        <v/>
      </c>
      <c r="JA8" s="36" t="str">
        <f t="shared" si="21"/>
        <v/>
      </c>
      <c r="JB8" s="36" t="str">
        <f t="shared" si="21"/>
        <v/>
      </c>
      <c r="JC8" s="36" t="str">
        <f t="shared" si="21"/>
        <v/>
      </c>
      <c r="JD8" s="36" t="str">
        <f t="shared" si="21"/>
        <v/>
      </c>
      <c r="JE8" s="36" t="str">
        <f t="shared" si="21"/>
        <v/>
      </c>
      <c r="JF8" s="36" t="str">
        <f t="shared" si="21"/>
        <v/>
      </c>
      <c r="JG8" s="36" t="str">
        <f t="shared" si="21"/>
        <v/>
      </c>
      <c r="JH8" s="36" t="str">
        <f t="shared" si="21"/>
        <v/>
      </c>
      <c r="JI8" s="36" t="str">
        <f t="shared" si="21"/>
        <v/>
      </c>
      <c r="JJ8" s="36" t="str">
        <f t="shared" si="21"/>
        <v/>
      </c>
      <c r="JK8" s="36" t="str">
        <f t="shared" si="21"/>
        <v/>
      </c>
      <c r="JL8" s="36" t="str">
        <f t="shared" si="21"/>
        <v/>
      </c>
      <c r="JM8" s="36" t="str">
        <f t="shared" si="21"/>
        <v/>
      </c>
      <c r="JN8" s="36" t="str">
        <f t="shared" si="21"/>
        <v/>
      </c>
      <c r="JO8" s="36" t="str">
        <f t="shared" si="21"/>
        <v/>
      </c>
      <c r="JP8" s="36" t="str">
        <f t="shared" ref="JP8:MA8" si="22">IF(JP7="","",IF(JP$1&gt;$K$14,"",EOMONTH(JP7,0)))</f>
        <v/>
      </c>
      <c r="JQ8" s="36" t="str">
        <f t="shared" si="22"/>
        <v/>
      </c>
      <c r="JR8" s="36" t="str">
        <f t="shared" si="22"/>
        <v/>
      </c>
      <c r="JS8" s="36" t="str">
        <f t="shared" si="22"/>
        <v/>
      </c>
      <c r="JT8" s="36" t="str">
        <f t="shared" si="22"/>
        <v/>
      </c>
      <c r="JU8" s="36" t="str">
        <f t="shared" si="22"/>
        <v/>
      </c>
      <c r="JV8" s="36" t="str">
        <f t="shared" si="22"/>
        <v/>
      </c>
      <c r="JW8" s="36" t="str">
        <f t="shared" si="22"/>
        <v/>
      </c>
      <c r="JX8" s="36" t="str">
        <f t="shared" si="22"/>
        <v/>
      </c>
      <c r="JY8" s="36" t="str">
        <f t="shared" si="22"/>
        <v/>
      </c>
      <c r="JZ8" s="36" t="str">
        <f t="shared" si="22"/>
        <v/>
      </c>
      <c r="KA8" s="36" t="str">
        <f t="shared" si="22"/>
        <v/>
      </c>
      <c r="KB8" s="36" t="str">
        <f t="shared" si="22"/>
        <v/>
      </c>
      <c r="KC8" s="36" t="str">
        <f t="shared" si="22"/>
        <v/>
      </c>
      <c r="KD8" s="36" t="str">
        <f t="shared" si="22"/>
        <v/>
      </c>
      <c r="KE8" s="36" t="str">
        <f t="shared" si="22"/>
        <v/>
      </c>
      <c r="KF8" s="36" t="str">
        <f t="shared" si="22"/>
        <v/>
      </c>
      <c r="KG8" s="36" t="str">
        <f t="shared" si="22"/>
        <v/>
      </c>
      <c r="KH8" s="36" t="str">
        <f t="shared" si="22"/>
        <v/>
      </c>
      <c r="KI8" s="36" t="str">
        <f t="shared" si="22"/>
        <v/>
      </c>
      <c r="KJ8" s="36" t="str">
        <f t="shared" si="22"/>
        <v/>
      </c>
      <c r="KK8" s="36" t="str">
        <f t="shared" si="22"/>
        <v/>
      </c>
      <c r="KL8" s="36" t="str">
        <f t="shared" si="22"/>
        <v/>
      </c>
      <c r="KM8" s="36" t="str">
        <f t="shared" si="22"/>
        <v/>
      </c>
      <c r="KN8" s="36" t="str">
        <f t="shared" si="22"/>
        <v/>
      </c>
      <c r="KO8" s="36" t="str">
        <f t="shared" si="22"/>
        <v/>
      </c>
      <c r="KP8" s="36" t="str">
        <f t="shared" si="22"/>
        <v/>
      </c>
      <c r="KQ8" s="36" t="str">
        <f t="shared" si="22"/>
        <v/>
      </c>
      <c r="KR8" s="36" t="str">
        <f t="shared" si="22"/>
        <v/>
      </c>
      <c r="KS8" s="36" t="str">
        <f t="shared" si="22"/>
        <v/>
      </c>
      <c r="KT8" s="36" t="str">
        <f t="shared" si="22"/>
        <v/>
      </c>
      <c r="KU8" s="36" t="str">
        <f t="shared" si="22"/>
        <v/>
      </c>
      <c r="KV8" s="36" t="str">
        <f t="shared" si="22"/>
        <v/>
      </c>
      <c r="KW8" s="36" t="str">
        <f t="shared" si="22"/>
        <v/>
      </c>
      <c r="KX8" s="36" t="str">
        <f t="shared" si="22"/>
        <v/>
      </c>
      <c r="KY8" s="36" t="str">
        <f t="shared" si="22"/>
        <v/>
      </c>
      <c r="KZ8" s="36" t="str">
        <f t="shared" si="22"/>
        <v/>
      </c>
      <c r="LA8" s="36" t="str">
        <f t="shared" si="22"/>
        <v/>
      </c>
      <c r="LB8" s="36" t="str">
        <f t="shared" si="22"/>
        <v/>
      </c>
      <c r="LC8" s="36" t="str">
        <f t="shared" si="22"/>
        <v/>
      </c>
      <c r="LD8" s="36" t="str">
        <f t="shared" si="22"/>
        <v/>
      </c>
      <c r="LE8" s="36" t="str">
        <f t="shared" si="22"/>
        <v/>
      </c>
      <c r="LF8" s="36" t="str">
        <f t="shared" si="22"/>
        <v/>
      </c>
      <c r="LG8" s="36" t="str">
        <f t="shared" si="22"/>
        <v/>
      </c>
      <c r="LH8" s="36" t="str">
        <f t="shared" si="22"/>
        <v/>
      </c>
      <c r="LI8" s="36" t="str">
        <f t="shared" si="22"/>
        <v/>
      </c>
      <c r="LJ8" s="36" t="str">
        <f t="shared" si="22"/>
        <v/>
      </c>
      <c r="LK8" s="36" t="str">
        <f t="shared" si="22"/>
        <v/>
      </c>
      <c r="LL8" s="36" t="str">
        <f t="shared" si="22"/>
        <v/>
      </c>
      <c r="LM8" s="36" t="str">
        <f t="shared" si="22"/>
        <v/>
      </c>
      <c r="LN8" s="36" t="str">
        <f t="shared" si="22"/>
        <v/>
      </c>
      <c r="LO8" s="36" t="str">
        <f t="shared" si="22"/>
        <v/>
      </c>
      <c r="LP8" s="36" t="str">
        <f t="shared" si="22"/>
        <v/>
      </c>
      <c r="LQ8" s="36" t="str">
        <f t="shared" si="22"/>
        <v/>
      </c>
      <c r="LR8" s="36" t="str">
        <f t="shared" si="22"/>
        <v/>
      </c>
      <c r="LS8" s="36" t="str">
        <f t="shared" si="22"/>
        <v/>
      </c>
      <c r="LT8" s="36" t="str">
        <f t="shared" si="22"/>
        <v/>
      </c>
      <c r="LU8" s="36" t="str">
        <f t="shared" si="22"/>
        <v/>
      </c>
      <c r="LV8" s="36" t="str">
        <f t="shared" si="22"/>
        <v/>
      </c>
      <c r="LW8" s="36" t="str">
        <f t="shared" si="22"/>
        <v/>
      </c>
      <c r="LX8" s="36" t="str">
        <f t="shared" si="22"/>
        <v/>
      </c>
      <c r="LY8" s="36" t="str">
        <f t="shared" si="22"/>
        <v/>
      </c>
      <c r="LZ8" s="36" t="str">
        <f t="shared" si="22"/>
        <v/>
      </c>
      <c r="MA8" s="36" t="str">
        <f t="shared" si="22"/>
        <v/>
      </c>
      <c r="MB8" s="36" t="str">
        <f t="shared" ref="MB8:NN8" si="23">IF(MB7="","",IF(MB$1&gt;$K$14,"",EOMONTH(MB7,0)))</f>
        <v/>
      </c>
      <c r="MC8" s="36" t="str">
        <f t="shared" si="23"/>
        <v/>
      </c>
      <c r="MD8" s="36" t="str">
        <f t="shared" si="23"/>
        <v/>
      </c>
      <c r="ME8" s="36" t="str">
        <f t="shared" si="23"/>
        <v/>
      </c>
      <c r="MF8" s="36" t="str">
        <f t="shared" si="23"/>
        <v/>
      </c>
      <c r="MG8" s="36" t="str">
        <f t="shared" si="23"/>
        <v/>
      </c>
      <c r="MH8" s="36" t="str">
        <f t="shared" si="23"/>
        <v/>
      </c>
      <c r="MI8" s="36" t="str">
        <f t="shared" si="23"/>
        <v/>
      </c>
      <c r="MJ8" s="36" t="str">
        <f t="shared" si="23"/>
        <v/>
      </c>
      <c r="MK8" s="36" t="str">
        <f t="shared" si="23"/>
        <v/>
      </c>
      <c r="ML8" s="36" t="str">
        <f t="shared" si="23"/>
        <v/>
      </c>
      <c r="MM8" s="36" t="str">
        <f t="shared" si="23"/>
        <v/>
      </c>
      <c r="MN8" s="36" t="str">
        <f t="shared" si="23"/>
        <v/>
      </c>
      <c r="MO8" s="36" t="str">
        <f t="shared" si="23"/>
        <v/>
      </c>
      <c r="MP8" s="36" t="str">
        <f t="shared" si="23"/>
        <v/>
      </c>
      <c r="MQ8" s="36" t="str">
        <f t="shared" si="23"/>
        <v/>
      </c>
      <c r="MR8" s="36" t="str">
        <f t="shared" si="23"/>
        <v/>
      </c>
      <c r="MS8" s="36" t="str">
        <f t="shared" si="23"/>
        <v/>
      </c>
      <c r="MT8" s="36" t="str">
        <f t="shared" si="23"/>
        <v/>
      </c>
      <c r="MU8" s="36" t="str">
        <f t="shared" si="23"/>
        <v/>
      </c>
      <c r="MV8" s="36" t="str">
        <f t="shared" si="23"/>
        <v/>
      </c>
      <c r="MW8" s="36" t="str">
        <f t="shared" si="23"/>
        <v/>
      </c>
      <c r="MX8" s="36" t="str">
        <f t="shared" si="23"/>
        <v/>
      </c>
      <c r="MY8" s="36" t="str">
        <f t="shared" si="23"/>
        <v/>
      </c>
      <c r="MZ8" s="36" t="str">
        <f t="shared" si="23"/>
        <v/>
      </c>
      <c r="NA8" s="36" t="str">
        <f t="shared" si="23"/>
        <v/>
      </c>
      <c r="NB8" s="36" t="str">
        <f t="shared" si="23"/>
        <v/>
      </c>
      <c r="NC8" s="36" t="str">
        <f t="shared" si="23"/>
        <v/>
      </c>
      <c r="ND8" s="36" t="str">
        <f t="shared" si="23"/>
        <v/>
      </c>
      <c r="NE8" s="36" t="str">
        <f t="shared" si="23"/>
        <v/>
      </c>
      <c r="NF8" s="36" t="str">
        <f t="shared" si="23"/>
        <v/>
      </c>
      <c r="NG8" s="36" t="str">
        <f t="shared" si="23"/>
        <v/>
      </c>
      <c r="NH8" s="36" t="str">
        <f t="shared" si="23"/>
        <v/>
      </c>
      <c r="NI8" s="36" t="str">
        <f t="shared" si="23"/>
        <v/>
      </c>
      <c r="NJ8" s="36" t="str">
        <f t="shared" si="23"/>
        <v/>
      </c>
      <c r="NK8" s="36" t="str">
        <f t="shared" si="23"/>
        <v/>
      </c>
      <c r="NL8" s="36" t="str">
        <f t="shared" si="23"/>
        <v/>
      </c>
      <c r="NM8" s="36" t="str">
        <f t="shared" si="23"/>
        <v/>
      </c>
      <c r="NN8" s="36" t="str">
        <f t="shared" si="23"/>
        <v/>
      </c>
      <c r="NO8" s="23"/>
      <c r="NP8" s="23"/>
    </row>
    <row r="9" spans="1:380" ht="3.9" customHeight="1" x14ac:dyDescent="0.25">
      <c r="A9" s="2"/>
      <c r="B9" s="2"/>
      <c r="C9" s="2"/>
      <c r="D9" s="2"/>
      <c r="E9" s="58"/>
      <c r="F9" s="2"/>
      <c r="G9" s="2"/>
      <c r="H9" s="58"/>
      <c r="I9" s="2"/>
      <c r="J9" s="13"/>
      <c r="K9" s="59"/>
      <c r="L9" s="30"/>
      <c r="M9" s="2"/>
      <c r="N9" s="2"/>
      <c r="O9" s="59"/>
      <c r="P9" s="2"/>
      <c r="Q9" s="2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9"/>
      <c r="NO9" s="2"/>
      <c r="NP9" s="2"/>
    </row>
    <row r="10" spans="1:380" x14ac:dyDescent="0.25">
      <c r="A10" s="2"/>
      <c r="B10" s="2"/>
      <c r="C10" s="2"/>
      <c r="D10" s="2"/>
      <c r="E10" s="2"/>
      <c r="F10" s="2"/>
      <c r="G10" s="2"/>
      <c r="H10" s="2"/>
      <c r="I10" s="2"/>
      <c r="J10" s="13"/>
      <c r="K10" s="15"/>
      <c r="L10" s="30"/>
      <c r="M10" s="2"/>
      <c r="N10" s="2"/>
      <c r="O10" s="15"/>
      <c r="P10" s="2"/>
      <c r="Q10" s="2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9"/>
      <c r="NO10" s="2"/>
      <c r="NP10" s="2"/>
    </row>
    <row r="11" spans="1:380" s="26" customFormat="1" x14ac:dyDescent="0.25">
      <c r="A11" s="23"/>
      <c r="B11" s="23"/>
      <c r="C11" s="23"/>
      <c r="D11" s="23"/>
      <c r="E11" s="23" t="str">
        <f>структура!$K$7</f>
        <v>дата договора</v>
      </c>
      <c r="F11" s="23"/>
      <c r="G11" s="23"/>
      <c r="H11" s="23" t="str">
        <f>структура!$K$9</f>
        <v>вып/список</v>
      </c>
      <c r="I11" s="23"/>
      <c r="J11" s="13" t="s">
        <v>1</v>
      </c>
      <c r="K11" s="39"/>
      <c r="L11" s="30" t="s">
        <v>6</v>
      </c>
      <c r="M11" s="23"/>
      <c r="N11" s="23"/>
      <c r="O11" s="38"/>
      <c r="P11" s="23"/>
      <c r="Q11" s="23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2"/>
      <c r="NO11" s="23"/>
      <c r="NP11" s="23"/>
    </row>
    <row r="12" spans="1:380" ht="3.9" customHeight="1" x14ac:dyDescent="0.25">
      <c r="A12" s="2"/>
      <c r="B12" s="2"/>
      <c r="C12" s="2"/>
      <c r="D12" s="2"/>
      <c r="E12" s="27"/>
      <c r="F12" s="2"/>
      <c r="G12" s="2"/>
      <c r="H12" s="2"/>
      <c r="I12" s="2"/>
      <c r="J12" s="13"/>
      <c r="K12" s="40"/>
      <c r="L12" s="30"/>
      <c r="M12" s="2"/>
      <c r="N12" s="2"/>
      <c r="O12" s="15"/>
      <c r="P12" s="2"/>
      <c r="Q12" s="2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9"/>
      <c r="NO12" s="2"/>
      <c r="NP12" s="2"/>
    </row>
    <row r="13" spans="1:380" ht="8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13"/>
      <c r="K13" s="15"/>
      <c r="L13" s="30"/>
      <c r="M13" s="2"/>
      <c r="N13" s="2"/>
      <c r="O13" s="15"/>
      <c r="P13" s="2"/>
      <c r="Q13" s="2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9"/>
      <c r="NO13" s="2"/>
      <c r="NP13" s="2"/>
    </row>
    <row r="14" spans="1:380" s="26" customFormat="1" x14ac:dyDescent="0.25">
      <c r="A14" s="23"/>
      <c r="B14" s="23"/>
      <c r="C14" s="23"/>
      <c r="D14" s="23"/>
      <c r="E14" s="23" t="str">
        <f>структура!$E$10</f>
        <v>срок договора</v>
      </c>
      <c r="F14" s="23"/>
      <c r="G14" s="23"/>
      <c r="H14" s="23" t="str">
        <f>IF($E14="","",INDEX(структура!$H:$H,SUMIFS(структура!$C:$C,структура!$E:$E,$E14)))</f>
        <v>мес.</v>
      </c>
      <c r="I14" s="23"/>
      <c r="J14" s="13" t="str">
        <f>IF($E14="","","*")</f>
        <v>*</v>
      </c>
      <c r="K14" s="41"/>
      <c r="L14" s="30"/>
      <c r="M14" s="23"/>
      <c r="N14" s="23"/>
      <c r="O14" s="38"/>
      <c r="P14" s="23"/>
      <c r="Q14" s="23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2"/>
      <c r="NO14" s="23"/>
      <c r="NP14" s="23"/>
    </row>
    <row r="15" spans="1:380" ht="3.9" customHeight="1" x14ac:dyDescent="0.25">
      <c r="A15" s="2"/>
      <c r="B15" s="2"/>
      <c r="C15" s="2"/>
      <c r="D15" s="2"/>
      <c r="E15" s="27"/>
      <c r="F15" s="2"/>
      <c r="G15" s="2"/>
      <c r="H15" s="2"/>
      <c r="I15" s="2"/>
      <c r="J15" s="13"/>
      <c r="K15" s="40"/>
      <c r="L15" s="30"/>
      <c r="M15" s="2"/>
      <c r="N15" s="2"/>
      <c r="O15" s="15"/>
      <c r="P15" s="2"/>
      <c r="Q15" s="2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9"/>
      <c r="NO15" s="2"/>
      <c r="NP15" s="2"/>
    </row>
    <row r="16" spans="1:380" ht="8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13"/>
      <c r="K16" s="15"/>
      <c r="L16" s="30"/>
      <c r="M16" s="2"/>
      <c r="N16" s="2"/>
      <c r="O16" s="15"/>
      <c r="P16" s="2"/>
      <c r="Q16" s="2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9"/>
      <c r="NO16" s="2"/>
      <c r="NP16" s="2"/>
    </row>
    <row r="17" spans="1:380" s="26" customFormat="1" x14ac:dyDescent="0.25">
      <c r="A17" s="23"/>
      <c r="B17" s="23"/>
      <c r="C17" s="23"/>
      <c r="D17" s="23"/>
      <c r="E17" s="23" t="str">
        <f>структура!$N$7</f>
        <v>базовая валюта</v>
      </c>
      <c r="F17" s="23"/>
      <c r="G17" s="23"/>
      <c r="H17" s="23" t="str">
        <f>структура!$N$9</f>
        <v>вып/список</v>
      </c>
      <c r="I17" s="23"/>
      <c r="J17" s="13" t="s">
        <v>1</v>
      </c>
      <c r="K17" s="42"/>
      <c r="L17" s="30" t="s">
        <v>6</v>
      </c>
      <c r="M17" s="23"/>
      <c r="N17" s="23"/>
      <c r="O17" s="38"/>
      <c r="P17" s="23"/>
      <c r="Q17" s="23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2"/>
      <c r="NO17" s="23"/>
      <c r="NP17" s="23"/>
    </row>
    <row r="18" spans="1:380" ht="3.9" customHeight="1" x14ac:dyDescent="0.25">
      <c r="A18" s="2"/>
      <c r="B18" s="2"/>
      <c r="C18" s="2"/>
      <c r="D18" s="2"/>
      <c r="E18" s="27"/>
      <c r="F18" s="2"/>
      <c r="G18" s="2"/>
      <c r="H18" s="2"/>
      <c r="I18" s="2"/>
      <c r="J18" s="13"/>
      <c r="K18" s="40"/>
      <c r="L18" s="30"/>
      <c r="M18" s="2"/>
      <c r="N18" s="2"/>
      <c r="O18" s="15"/>
      <c r="P18" s="2"/>
      <c r="Q18" s="2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9"/>
      <c r="NO18" s="2"/>
      <c r="NP18" s="2"/>
    </row>
    <row r="19" spans="1:380" ht="8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3"/>
      <c r="K19" s="15"/>
      <c r="L19" s="30"/>
      <c r="M19" s="2"/>
      <c r="N19" s="2"/>
      <c r="O19" s="15"/>
      <c r="P19" s="2"/>
      <c r="Q19" s="2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9"/>
      <c r="NO19" s="2"/>
      <c r="NP19" s="2"/>
    </row>
    <row r="20" spans="1:380" s="26" customFormat="1" x14ac:dyDescent="0.25">
      <c r="A20" s="23"/>
      <c r="B20" s="23"/>
      <c r="C20" s="23"/>
      <c r="D20" s="23"/>
      <c r="E20" s="23" t="str">
        <f>IF($K$17=структура!$N$10,структура!$E$11,IF($K$17=структура!$N$11,структура!$E$12,IF($K$17=структура!$N$12,структура!$E$15,"")))</f>
        <v/>
      </c>
      <c r="F20" s="23"/>
      <c r="G20" s="23"/>
      <c r="H20" s="23" t="str">
        <f>IF($E20="","",INDEX(структура!$H:$H,SUMIFS(структура!$C:$C,структура!$E:$E,$E20)))</f>
        <v/>
      </c>
      <c r="I20" s="23"/>
      <c r="J20" s="13" t="str">
        <f>IF($E20="","","*")</f>
        <v/>
      </c>
      <c r="K20" s="43"/>
      <c r="L20" s="30"/>
      <c r="M20" s="23"/>
      <c r="N20" s="23"/>
      <c r="O20" s="38"/>
      <c r="P20" s="23"/>
      <c r="Q20" s="23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2"/>
      <c r="NO20" s="23"/>
      <c r="NP20" s="23"/>
    </row>
    <row r="21" spans="1:380" ht="3.9" customHeight="1" x14ac:dyDescent="0.25">
      <c r="A21" s="2"/>
      <c r="B21" s="2"/>
      <c r="C21" s="2"/>
      <c r="D21" s="2"/>
      <c r="E21" s="27"/>
      <c r="F21" s="2"/>
      <c r="G21" s="2"/>
      <c r="H21" s="2"/>
      <c r="I21" s="2"/>
      <c r="J21" s="13"/>
      <c r="K21" s="40"/>
      <c r="L21" s="30"/>
      <c r="M21" s="2"/>
      <c r="N21" s="2"/>
      <c r="O21" s="15"/>
      <c r="P21" s="2"/>
      <c r="Q21" s="2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9"/>
      <c r="NO21" s="2"/>
      <c r="NP21" s="2"/>
    </row>
    <row r="22" spans="1:380" ht="8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3"/>
      <c r="K22" s="15"/>
      <c r="L22" s="30"/>
      <c r="M22" s="2"/>
      <c r="N22" s="2"/>
      <c r="O22" s="15"/>
      <c r="P22" s="2"/>
      <c r="Q22" s="2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9"/>
      <c r="NO22" s="2"/>
      <c r="NP22" s="2"/>
    </row>
    <row r="23" spans="1:380" s="26" customFormat="1" x14ac:dyDescent="0.25">
      <c r="A23" s="23"/>
      <c r="B23" s="23"/>
      <c r="C23" s="23"/>
      <c r="D23" s="23"/>
      <c r="E23" s="23" t="str">
        <f>IF($K$17=структура!$N$10,структура!$E$13,IF($K$17=структура!$N$11,структура!$E$14,""))</f>
        <v/>
      </c>
      <c r="F23" s="23"/>
      <c r="G23" s="23"/>
      <c r="H23" s="23" t="str">
        <f>IF($E23="","",INDEX(структура!$H:$H,SUMIFS(структура!$C:$C,структура!$E:$E,$E23)))</f>
        <v/>
      </c>
      <c r="I23" s="23"/>
      <c r="J23" s="13" t="str">
        <f>IF($E23="","","*")</f>
        <v/>
      </c>
      <c r="K23" s="43"/>
      <c r="L23" s="30"/>
      <c r="M23" s="23"/>
      <c r="N23" s="23"/>
      <c r="O23" s="38"/>
      <c r="P23" s="23"/>
      <c r="Q23" s="23"/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2"/>
      <c r="NO23" s="23"/>
      <c r="NP23" s="23"/>
    </row>
    <row r="24" spans="1:380" ht="3.9" customHeight="1" x14ac:dyDescent="0.25">
      <c r="A24" s="2"/>
      <c r="B24" s="2"/>
      <c r="C24" s="2"/>
      <c r="D24" s="2"/>
      <c r="E24" s="27"/>
      <c r="F24" s="2"/>
      <c r="G24" s="2"/>
      <c r="H24" s="2"/>
      <c r="I24" s="2"/>
      <c r="J24" s="13"/>
      <c r="K24" s="40"/>
      <c r="L24" s="30"/>
      <c r="M24" s="2"/>
      <c r="N24" s="2"/>
      <c r="O24" s="15"/>
      <c r="P24" s="2"/>
      <c r="Q24" s="2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9"/>
      <c r="NO24" s="2"/>
      <c r="NP24" s="2"/>
    </row>
    <row r="25" spans="1:380" ht="8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13"/>
      <c r="K25" s="15"/>
      <c r="L25" s="30"/>
      <c r="M25" s="2"/>
      <c r="N25" s="2"/>
      <c r="O25" s="15"/>
      <c r="P25" s="2"/>
      <c r="Q25" s="2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9"/>
      <c r="NO25" s="2"/>
      <c r="NP25" s="2"/>
    </row>
    <row r="26" spans="1:380" s="26" customFormat="1" x14ac:dyDescent="0.25">
      <c r="A26" s="23"/>
      <c r="B26" s="23"/>
      <c r="C26" s="23"/>
      <c r="D26" s="23"/>
      <c r="E26" s="23" t="str">
        <f>структура!$E$15</f>
        <v>Цена оборудования с НДС</v>
      </c>
      <c r="F26" s="23"/>
      <c r="G26" s="23"/>
      <c r="H26" s="23" t="str">
        <f>IF($E26="","",INDEX(структура!$H:$H,SUMIFS(структура!$C:$C,структура!$E:$E,$E26)))</f>
        <v>руб.</v>
      </c>
      <c r="I26" s="23"/>
      <c r="J26" s="13"/>
      <c r="K26" s="44" t="str">
        <f>IF(OR($K$17=структура!$N$10,$K$17=структура!$N$11),K20*K23,IF($K$17=структура!$N$12,$K$20,""))</f>
        <v/>
      </c>
      <c r="L26" s="30"/>
      <c r="M26" s="23"/>
      <c r="N26" s="23"/>
      <c r="O26" s="38"/>
      <c r="P26" s="23"/>
      <c r="Q26" s="23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2"/>
      <c r="NO26" s="23"/>
      <c r="NP26" s="23"/>
    </row>
    <row r="27" spans="1:380" ht="3.9" customHeight="1" x14ac:dyDescent="0.25">
      <c r="A27" s="2"/>
      <c r="B27" s="2"/>
      <c r="C27" s="2"/>
      <c r="D27" s="2"/>
      <c r="E27" s="27"/>
      <c r="F27" s="2"/>
      <c r="G27" s="2"/>
      <c r="H27" s="2"/>
      <c r="I27" s="2"/>
      <c r="J27" s="13"/>
      <c r="K27" s="40"/>
      <c r="L27" s="30"/>
      <c r="M27" s="2"/>
      <c r="N27" s="2"/>
      <c r="O27" s="15"/>
      <c r="P27" s="2"/>
      <c r="Q27" s="2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9"/>
      <c r="NO27" s="2"/>
      <c r="NP27" s="2"/>
    </row>
    <row r="28" spans="1:380" ht="8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5"/>
      <c r="L28" s="30"/>
      <c r="M28" s="2"/>
      <c r="N28" s="2"/>
      <c r="O28" s="15"/>
      <c r="P28" s="2"/>
      <c r="Q28" s="2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9"/>
      <c r="NO28" s="2"/>
      <c r="NP28" s="2"/>
    </row>
    <row r="29" spans="1:380" s="26" customFormat="1" x14ac:dyDescent="0.25">
      <c r="A29" s="23"/>
      <c r="B29" s="23"/>
      <c r="C29" s="23"/>
      <c r="D29" s="23"/>
      <c r="E29" s="23" t="str">
        <f>структура!$E$16</f>
        <v>Процент авансового платежа</v>
      </c>
      <c r="F29" s="23"/>
      <c r="G29" s="23"/>
      <c r="H29" s="23" t="str">
        <f>IF($E29="","",INDEX(структура!$H:$H,SUMIFS(структура!$C:$C,структура!$E:$E,$E29)))</f>
        <v>%</v>
      </c>
      <c r="I29" s="23"/>
      <c r="J29" s="13" t="str">
        <f>IF($E29="","","*")</f>
        <v>*</v>
      </c>
      <c r="K29" s="45"/>
      <c r="L29" s="30"/>
      <c r="M29" s="23"/>
      <c r="N29" s="23"/>
      <c r="O29" s="38"/>
      <c r="P29" s="23"/>
      <c r="Q29" s="23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2"/>
      <c r="NO29" s="23"/>
      <c r="NP29" s="23"/>
    </row>
    <row r="30" spans="1:380" ht="3.9" customHeight="1" x14ac:dyDescent="0.25">
      <c r="A30" s="2"/>
      <c r="B30" s="2"/>
      <c r="C30" s="2"/>
      <c r="D30" s="2"/>
      <c r="E30" s="27"/>
      <c r="F30" s="2"/>
      <c r="G30" s="2"/>
      <c r="H30" s="2"/>
      <c r="I30" s="2"/>
      <c r="J30" s="13"/>
      <c r="K30" s="40"/>
      <c r="L30" s="30"/>
      <c r="M30" s="2"/>
      <c r="N30" s="2"/>
      <c r="O30" s="15"/>
      <c r="P30" s="2"/>
      <c r="Q30" s="2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9"/>
      <c r="NO30" s="2"/>
      <c r="NP30" s="2"/>
    </row>
    <row r="31" spans="1:380" ht="8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13"/>
      <c r="K31" s="15"/>
      <c r="L31" s="30"/>
      <c r="M31" s="2"/>
      <c r="N31" s="2"/>
      <c r="O31" s="15"/>
      <c r="P31" s="2"/>
      <c r="Q31" s="2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9"/>
      <c r="NO31" s="2"/>
      <c r="NP31" s="2"/>
    </row>
    <row r="32" spans="1:380" s="26" customFormat="1" x14ac:dyDescent="0.25">
      <c r="A32" s="23"/>
      <c r="B32" s="23"/>
      <c r="C32" s="23"/>
      <c r="D32" s="23"/>
      <c r="E32" s="23" t="str">
        <f>структура!$E$17</f>
        <v>Авансовый платеж с НДС</v>
      </c>
      <c r="F32" s="23"/>
      <c r="G32" s="23"/>
      <c r="H32" s="23" t="str">
        <f>IF($E32="","",INDEX(структура!$H:$H,SUMIFS(структура!$C:$C,структура!$E:$E,$E32)))</f>
        <v>руб.</v>
      </c>
      <c r="I32" s="23"/>
      <c r="J32" s="13"/>
      <c r="K32" s="44">
        <f>IF(OR(K26="",K29=""),0,K26*K29)</f>
        <v>0</v>
      </c>
      <c r="L32" s="30"/>
      <c r="M32" s="23"/>
      <c r="N32" s="23"/>
      <c r="O32" s="38"/>
      <c r="P32" s="23"/>
      <c r="Q32" s="23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2"/>
      <c r="NO32" s="23"/>
      <c r="NP32" s="23"/>
    </row>
    <row r="33" spans="1:380" ht="3.9" customHeight="1" x14ac:dyDescent="0.25">
      <c r="A33" s="2"/>
      <c r="B33" s="2"/>
      <c r="C33" s="2"/>
      <c r="D33" s="2"/>
      <c r="E33" s="90"/>
      <c r="F33" s="2"/>
      <c r="G33" s="2"/>
      <c r="H33" s="2"/>
      <c r="I33" s="2"/>
      <c r="J33" s="13"/>
      <c r="K33" s="89"/>
      <c r="L33" s="30"/>
      <c r="M33" s="2"/>
      <c r="N33" s="2"/>
      <c r="O33" s="15"/>
      <c r="P33" s="2"/>
      <c r="Q33" s="2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9"/>
      <c r="NO33" s="2"/>
      <c r="NP33" s="2"/>
    </row>
    <row r="34" spans="1:380" ht="8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13"/>
      <c r="K34" s="15"/>
      <c r="L34" s="30"/>
      <c r="M34" s="2"/>
      <c r="N34" s="2"/>
      <c r="O34" s="15"/>
      <c r="P34" s="2"/>
      <c r="Q34" s="2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9"/>
      <c r="NO34" s="2"/>
      <c r="NP34" s="2"/>
    </row>
    <row r="35" spans="1:380" s="26" customFormat="1" x14ac:dyDescent="0.25">
      <c r="A35" s="23"/>
      <c r="B35" s="23"/>
      <c r="C35" s="23"/>
      <c r="D35" s="23"/>
      <c r="E35" s="23" t="str">
        <f>структура!$E$24</f>
        <v>%-нт выкупной стоимости от цены оборудования</v>
      </c>
      <c r="F35" s="23"/>
      <c r="G35" s="23"/>
      <c r="H35" s="23" t="str">
        <f>IF($E35="","",INDEX(структура!$H:$H,SUMIFS(структура!$C:$C,структура!$E:$E,$E35)))</f>
        <v>%</v>
      </c>
      <c r="I35" s="23"/>
      <c r="J35" s="13" t="str">
        <f>IF($E35="","","*")</f>
        <v>*</v>
      </c>
      <c r="K35" s="45"/>
      <c r="L35" s="30"/>
      <c r="M35" s="23"/>
      <c r="N35" s="23"/>
      <c r="O35" s="38"/>
      <c r="P35" s="23"/>
      <c r="Q35" s="23"/>
      <c r="R35" s="50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2"/>
      <c r="NO35" s="23"/>
      <c r="NP35" s="23"/>
    </row>
    <row r="36" spans="1:380" ht="3.9" customHeight="1" x14ac:dyDescent="0.25">
      <c r="A36" s="2"/>
      <c r="B36" s="2"/>
      <c r="C36" s="2"/>
      <c r="D36" s="2"/>
      <c r="E36" s="27"/>
      <c r="F36" s="2"/>
      <c r="G36" s="2"/>
      <c r="H36" s="2"/>
      <c r="I36" s="2"/>
      <c r="J36" s="13"/>
      <c r="K36" s="40"/>
      <c r="L36" s="30"/>
      <c r="M36" s="2"/>
      <c r="N36" s="2"/>
      <c r="O36" s="15"/>
      <c r="P36" s="2"/>
      <c r="Q36" s="2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9"/>
      <c r="NO36" s="2"/>
      <c r="NP36" s="2"/>
    </row>
    <row r="37" spans="1:380" ht="8.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13"/>
      <c r="K37" s="15"/>
      <c r="L37" s="30"/>
      <c r="M37" s="2"/>
      <c r="N37" s="2"/>
      <c r="O37" s="15"/>
      <c r="P37" s="2"/>
      <c r="Q37" s="2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9"/>
      <c r="NO37" s="2"/>
      <c r="NP37" s="2"/>
    </row>
    <row r="38" spans="1:380" s="26" customFormat="1" x14ac:dyDescent="0.25">
      <c r="A38" s="23"/>
      <c r="B38" s="23"/>
      <c r="C38" s="23"/>
      <c r="D38" s="23"/>
      <c r="E38" s="23" t="str">
        <f>структура!$E$25</f>
        <v>выкупная стоимость с НДС</v>
      </c>
      <c r="F38" s="23"/>
      <c r="G38" s="23"/>
      <c r="H38" s="23" t="str">
        <f>IF($E38="","",INDEX(структура!$H:$H,SUMIFS(структура!$C:$C,структура!$E:$E,$E38)))</f>
        <v>руб.</v>
      </c>
      <c r="I38" s="23"/>
      <c r="J38" s="13"/>
      <c r="K38" s="44">
        <f>IF(OR(K26="",K35=""),0,K26*K35)</f>
        <v>0</v>
      </c>
      <c r="L38" s="30"/>
      <c r="M38" s="23"/>
      <c r="N38" s="23"/>
      <c r="O38" s="38"/>
      <c r="P38" s="23"/>
      <c r="Q38" s="23"/>
      <c r="R38" s="50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2"/>
      <c r="NO38" s="23"/>
      <c r="NP38" s="23"/>
    </row>
    <row r="39" spans="1:380" ht="3.9" customHeight="1" x14ac:dyDescent="0.25">
      <c r="A39" s="2"/>
      <c r="B39" s="2"/>
      <c r="C39" s="2"/>
      <c r="D39" s="2"/>
      <c r="E39" s="90"/>
      <c r="F39" s="2"/>
      <c r="G39" s="2"/>
      <c r="H39" s="2"/>
      <c r="I39" s="2"/>
      <c r="J39" s="13"/>
      <c r="K39" s="89"/>
      <c r="L39" s="30"/>
      <c r="M39" s="2"/>
      <c r="N39" s="2"/>
      <c r="O39" s="15"/>
      <c r="P39" s="2"/>
      <c r="Q39" s="2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9"/>
      <c r="NO39" s="2"/>
      <c r="NP39" s="2"/>
    </row>
    <row r="40" spans="1:380" ht="8.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13"/>
      <c r="K40" s="15"/>
      <c r="L40" s="30"/>
      <c r="M40" s="2"/>
      <c r="N40" s="2"/>
      <c r="O40" s="15"/>
      <c r="P40" s="2"/>
      <c r="Q40" s="2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9"/>
      <c r="NO40" s="2"/>
      <c r="NP40" s="2"/>
    </row>
    <row r="41" spans="1:380" s="26" customFormat="1" x14ac:dyDescent="0.25">
      <c r="A41" s="23"/>
      <c r="B41" s="23"/>
      <c r="C41" s="23"/>
      <c r="D41" s="23"/>
      <c r="E41" s="23" t="str">
        <f>структура!$E$18</f>
        <v>тело кредита в разрезе оборудования</v>
      </c>
      <c r="F41" s="23"/>
      <c r="G41" s="23"/>
      <c r="H41" s="23" t="str">
        <f>IF($E41="","",INDEX(структура!$H:$H,SUMIFS(структура!$C:$C,структура!$E:$E,$E41)))</f>
        <v>руб.</v>
      </c>
      <c r="I41" s="23"/>
      <c r="J41" s="13"/>
      <c r="K41" s="44">
        <f>IF(OR(K26="",K32="",K38=""),0,K26-K32-K38)</f>
        <v>0</v>
      </c>
      <c r="L41" s="30"/>
      <c r="M41" s="23"/>
      <c r="N41" s="23"/>
      <c r="O41" s="38"/>
      <c r="P41" s="23"/>
      <c r="Q41" s="23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2"/>
      <c r="NO41" s="23"/>
      <c r="NP41" s="23"/>
    </row>
    <row r="42" spans="1:380" ht="3.9" customHeight="1" x14ac:dyDescent="0.25">
      <c r="A42" s="2"/>
      <c r="B42" s="2"/>
      <c r="C42" s="2"/>
      <c r="D42" s="2"/>
      <c r="E42" s="27"/>
      <c r="F42" s="2"/>
      <c r="G42" s="2"/>
      <c r="H42" s="2"/>
      <c r="I42" s="2"/>
      <c r="J42" s="13"/>
      <c r="K42" s="40"/>
      <c r="L42" s="30"/>
      <c r="M42" s="2"/>
      <c r="N42" s="2"/>
      <c r="O42" s="15"/>
      <c r="P42" s="2"/>
      <c r="Q42" s="2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9"/>
      <c r="NO42" s="2"/>
      <c r="NP42" s="2"/>
    </row>
    <row r="43" spans="1:380" ht="8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13"/>
      <c r="K43" s="15"/>
      <c r="L43" s="30"/>
      <c r="M43" s="2"/>
      <c r="N43" s="2"/>
      <c r="O43" s="15"/>
      <c r="P43" s="2"/>
      <c r="Q43" s="2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9"/>
      <c r="NO43" s="2"/>
      <c r="NP43" s="2"/>
    </row>
    <row r="44" spans="1:380" s="26" customFormat="1" x14ac:dyDescent="0.25">
      <c r="A44" s="23"/>
      <c r="B44" s="23"/>
      <c r="C44" s="23"/>
      <c r="D44" s="23"/>
      <c r="E44" s="23" t="str">
        <f>структура!$E$19</f>
        <v>годовая кредитная ставка по оборудованию</v>
      </c>
      <c r="F44" s="23"/>
      <c r="G44" s="23"/>
      <c r="H44" s="23" t="str">
        <f>IF($E44="","",INDEX(структура!$H:$H,SUMIFS(структура!$C:$C,структура!$E:$E,$E44)))</f>
        <v>%г.</v>
      </c>
      <c r="I44" s="23"/>
      <c r="J44" s="13" t="str">
        <f>IF($E44="","","*")</f>
        <v>*</v>
      </c>
      <c r="K44" s="45"/>
      <c r="L44" s="30"/>
      <c r="M44" s="23"/>
      <c r="N44" s="23"/>
      <c r="O44" s="38"/>
      <c r="P44" s="23"/>
      <c r="Q44" s="2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2"/>
      <c r="NO44" s="23"/>
      <c r="NP44" s="23"/>
    </row>
    <row r="45" spans="1:380" ht="3.9" customHeight="1" x14ac:dyDescent="0.25">
      <c r="A45" s="2"/>
      <c r="B45" s="2"/>
      <c r="C45" s="2"/>
      <c r="D45" s="2"/>
      <c r="E45" s="27"/>
      <c r="F45" s="2"/>
      <c r="G45" s="2"/>
      <c r="H45" s="2"/>
      <c r="I45" s="2"/>
      <c r="J45" s="13"/>
      <c r="K45" s="40"/>
      <c r="L45" s="30"/>
      <c r="M45" s="2"/>
      <c r="N45" s="2"/>
      <c r="O45" s="15"/>
      <c r="P45" s="2"/>
      <c r="Q45" s="2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9"/>
      <c r="NO45" s="2"/>
      <c r="NP45" s="2"/>
    </row>
    <row r="46" spans="1:380" ht="8.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13"/>
      <c r="K46" s="15"/>
      <c r="L46" s="30"/>
      <c r="M46" s="2"/>
      <c r="N46" s="2"/>
      <c r="O46" s="15"/>
      <c r="P46" s="2"/>
      <c r="Q46" s="2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9"/>
      <c r="NO46" s="2"/>
      <c r="NP46" s="2"/>
    </row>
    <row r="47" spans="1:380" s="26" customFormat="1" x14ac:dyDescent="0.25">
      <c r="A47" s="23"/>
      <c r="B47" s="23"/>
      <c r="C47" s="23"/>
      <c r="D47" s="23"/>
      <c r="E47" s="23" t="str">
        <f>структура!$E$20</f>
        <v>ежемесячный аннуитетный платеж за оборудование с НДС</v>
      </c>
      <c r="F47" s="23"/>
      <c r="G47" s="23"/>
      <c r="H47" s="23" t="str">
        <f>IF($E47="","",INDEX(структура!$H:$H,SUMIFS(структура!$C:$C,структура!$E:$E,$E47)))</f>
        <v>руб.</v>
      </c>
      <c r="I47" s="23"/>
      <c r="J47" s="13"/>
      <c r="K47" s="44">
        <f>IF((POWER(1+K44/12,K14)-1)=0,0,K41*K44/12*POWER(1+K44/12,K14)/(POWER(1+K44/12,K14)-1))</f>
        <v>0</v>
      </c>
      <c r="L47" s="30"/>
      <c r="M47" s="23"/>
      <c r="N47" s="23"/>
      <c r="O47" s="38"/>
      <c r="P47" s="23"/>
      <c r="Q47" s="23"/>
      <c r="R47" s="50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2"/>
      <c r="NO47" s="23"/>
      <c r="NP47" s="23"/>
    </row>
    <row r="48" spans="1:380" ht="3.9" customHeight="1" x14ac:dyDescent="0.25">
      <c r="A48" s="2"/>
      <c r="B48" s="2"/>
      <c r="C48" s="2"/>
      <c r="D48" s="2"/>
      <c r="E48" s="27"/>
      <c r="F48" s="2"/>
      <c r="G48" s="2"/>
      <c r="H48" s="2"/>
      <c r="I48" s="2"/>
      <c r="J48" s="13"/>
      <c r="K48" s="40"/>
      <c r="L48" s="30"/>
      <c r="M48" s="2"/>
      <c r="N48" s="2"/>
      <c r="O48" s="15"/>
      <c r="P48" s="2"/>
      <c r="Q48" s="2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9"/>
      <c r="NO48" s="2"/>
      <c r="NP48" s="2"/>
    </row>
    <row r="49" spans="1:380" ht="8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13"/>
      <c r="K49" s="15"/>
      <c r="L49" s="30"/>
      <c r="M49" s="2"/>
      <c r="N49" s="2"/>
      <c r="O49" s="15"/>
      <c r="P49" s="2"/>
      <c r="Q49" s="2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9"/>
      <c r="NO49" s="2"/>
      <c r="NP49" s="2"/>
    </row>
    <row r="50" spans="1:380" s="26" customFormat="1" x14ac:dyDescent="0.25">
      <c r="A50" s="23"/>
      <c r="B50" s="23"/>
      <c r="C50" s="23"/>
      <c r="D50" s="23"/>
      <c r="E50" s="23" t="str">
        <f>структура!$E$21</f>
        <v>график оплат за оборудование с НДС (аннуитетный)</v>
      </c>
      <c r="F50" s="23"/>
      <c r="G50" s="23"/>
      <c r="H50" s="23" t="str">
        <f>IF($E50="","",INDEX(структура!$H:$H,SUMIFS(структура!$C:$C,структура!$E:$E,$E50)))</f>
        <v>руб.</v>
      </c>
      <c r="I50" s="23"/>
      <c r="J50" s="13"/>
      <c r="K50" s="15"/>
      <c r="L50" s="30"/>
      <c r="M50" s="23"/>
      <c r="N50" s="23"/>
      <c r="O50" s="206">
        <f>SUM($R50:$NO50)</f>
        <v>0</v>
      </c>
      <c r="P50" s="23"/>
      <c r="Q50" s="23"/>
      <c r="R50" s="50"/>
      <c r="S50" s="53">
        <f>IF(S$8="",0,$K$47)</f>
        <v>0</v>
      </c>
      <c r="T50" s="53">
        <f t="shared" ref="T50:CE50" si="24">IF(T$8="",0,$K$47)</f>
        <v>0</v>
      </c>
      <c r="U50" s="53">
        <f t="shared" si="24"/>
        <v>0</v>
      </c>
      <c r="V50" s="53">
        <f t="shared" si="24"/>
        <v>0</v>
      </c>
      <c r="W50" s="53">
        <f t="shared" si="24"/>
        <v>0</v>
      </c>
      <c r="X50" s="53">
        <f t="shared" si="24"/>
        <v>0</v>
      </c>
      <c r="Y50" s="53">
        <f t="shared" si="24"/>
        <v>0</v>
      </c>
      <c r="Z50" s="53">
        <f t="shared" si="24"/>
        <v>0</v>
      </c>
      <c r="AA50" s="53">
        <f t="shared" si="24"/>
        <v>0</v>
      </c>
      <c r="AB50" s="53">
        <f t="shared" si="24"/>
        <v>0</v>
      </c>
      <c r="AC50" s="53">
        <f t="shared" si="24"/>
        <v>0</v>
      </c>
      <c r="AD50" s="53">
        <f t="shared" si="24"/>
        <v>0</v>
      </c>
      <c r="AE50" s="53">
        <f t="shared" si="24"/>
        <v>0</v>
      </c>
      <c r="AF50" s="53">
        <f t="shared" si="24"/>
        <v>0</v>
      </c>
      <c r="AG50" s="53">
        <f t="shared" si="24"/>
        <v>0</v>
      </c>
      <c r="AH50" s="53">
        <f t="shared" si="24"/>
        <v>0</v>
      </c>
      <c r="AI50" s="53">
        <f t="shared" si="24"/>
        <v>0</v>
      </c>
      <c r="AJ50" s="53">
        <f t="shared" si="24"/>
        <v>0</v>
      </c>
      <c r="AK50" s="53">
        <f t="shared" si="24"/>
        <v>0</v>
      </c>
      <c r="AL50" s="53">
        <f t="shared" si="24"/>
        <v>0</v>
      </c>
      <c r="AM50" s="53">
        <f t="shared" si="24"/>
        <v>0</v>
      </c>
      <c r="AN50" s="53">
        <f t="shared" si="24"/>
        <v>0</v>
      </c>
      <c r="AO50" s="53">
        <f t="shared" si="24"/>
        <v>0</v>
      </c>
      <c r="AP50" s="53">
        <f t="shared" si="24"/>
        <v>0</v>
      </c>
      <c r="AQ50" s="53">
        <f t="shared" si="24"/>
        <v>0</v>
      </c>
      <c r="AR50" s="53">
        <f t="shared" si="24"/>
        <v>0</v>
      </c>
      <c r="AS50" s="53">
        <f t="shared" si="24"/>
        <v>0</v>
      </c>
      <c r="AT50" s="53">
        <f t="shared" si="24"/>
        <v>0</v>
      </c>
      <c r="AU50" s="53">
        <f t="shared" si="24"/>
        <v>0</v>
      </c>
      <c r="AV50" s="53">
        <f t="shared" si="24"/>
        <v>0</v>
      </c>
      <c r="AW50" s="53">
        <f t="shared" si="24"/>
        <v>0</v>
      </c>
      <c r="AX50" s="53">
        <f t="shared" si="24"/>
        <v>0</v>
      </c>
      <c r="AY50" s="53">
        <f t="shared" si="24"/>
        <v>0</v>
      </c>
      <c r="AZ50" s="53">
        <f t="shared" si="24"/>
        <v>0</v>
      </c>
      <c r="BA50" s="53">
        <f t="shared" si="24"/>
        <v>0</v>
      </c>
      <c r="BB50" s="53">
        <f t="shared" si="24"/>
        <v>0</v>
      </c>
      <c r="BC50" s="53">
        <f t="shared" si="24"/>
        <v>0</v>
      </c>
      <c r="BD50" s="53">
        <f t="shared" si="24"/>
        <v>0</v>
      </c>
      <c r="BE50" s="53">
        <f t="shared" si="24"/>
        <v>0</v>
      </c>
      <c r="BF50" s="53">
        <f t="shared" si="24"/>
        <v>0</v>
      </c>
      <c r="BG50" s="53">
        <f t="shared" si="24"/>
        <v>0</v>
      </c>
      <c r="BH50" s="53">
        <f t="shared" si="24"/>
        <v>0</v>
      </c>
      <c r="BI50" s="53">
        <f t="shared" si="24"/>
        <v>0</v>
      </c>
      <c r="BJ50" s="53">
        <f t="shared" si="24"/>
        <v>0</v>
      </c>
      <c r="BK50" s="53">
        <f t="shared" si="24"/>
        <v>0</v>
      </c>
      <c r="BL50" s="53">
        <f t="shared" si="24"/>
        <v>0</v>
      </c>
      <c r="BM50" s="53">
        <f t="shared" si="24"/>
        <v>0</v>
      </c>
      <c r="BN50" s="53">
        <f t="shared" si="24"/>
        <v>0</v>
      </c>
      <c r="BO50" s="53">
        <f t="shared" si="24"/>
        <v>0</v>
      </c>
      <c r="BP50" s="53">
        <f t="shared" si="24"/>
        <v>0</v>
      </c>
      <c r="BQ50" s="53">
        <f t="shared" si="24"/>
        <v>0</v>
      </c>
      <c r="BR50" s="53">
        <f t="shared" si="24"/>
        <v>0</v>
      </c>
      <c r="BS50" s="53">
        <f t="shared" si="24"/>
        <v>0</v>
      </c>
      <c r="BT50" s="53">
        <f t="shared" si="24"/>
        <v>0</v>
      </c>
      <c r="BU50" s="53">
        <f t="shared" si="24"/>
        <v>0</v>
      </c>
      <c r="BV50" s="53">
        <f t="shared" si="24"/>
        <v>0</v>
      </c>
      <c r="BW50" s="53">
        <f t="shared" si="24"/>
        <v>0</v>
      </c>
      <c r="BX50" s="53">
        <f t="shared" si="24"/>
        <v>0</v>
      </c>
      <c r="BY50" s="53">
        <f t="shared" si="24"/>
        <v>0</v>
      </c>
      <c r="BZ50" s="53">
        <f t="shared" si="24"/>
        <v>0</v>
      </c>
      <c r="CA50" s="53">
        <f t="shared" si="24"/>
        <v>0</v>
      </c>
      <c r="CB50" s="53">
        <f t="shared" si="24"/>
        <v>0</v>
      </c>
      <c r="CC50" s="53">
        <f t="shared" si="24"/>
        <v>0</v>
      </c>
      <c r="CD50" s="53">
        <f t="shared" si="24"/>
        <v>0</v>
      </c>
      <c r="CE50" s="53">
        <f t="shared" si="24"/>
        <v>0</v>
      </c>
      <c r="CF50" s="53">
        <f t="shared" ref="CF50:EQ50" si="25">IF(CF$8="",0,$K$47)</f>
        <v>0</v>
      </c>
      <c r="CG50" s="53">
        <f t="shared" si="25"/>
        <v>0</v>
      </c>
      <c r="CH50" s="53">
        <f t="shared" si="25"/>
        <v>0</v>
      </c>
      <c r="CI50" s="53">
        <f t="shared" si="25"/>
        <v>0</v>
      </c>
      <c r="CJ50" s="53">
        <f t="shared" si="25"/>
        <v>0</v>
      </c>
      <c r="CK50" s="53">
        <f t="shared" si="25"/>
        <v>0</v>
      </c>
      <c r="CL50" s="53">
        <f t="shared" si="25"/>
        <v>0</v>
      </c>
      <c r="CM50" s="53">
        <f t="shared" si="25"/>
        <v>0</v>
      </c>
      <c r="CN50" s="53">
        <f t="shared" si="25"/>
        <v>0</v>
      </c>
      <c r="CO50" s="53">
        <f t="shared" si="25"/>
        <v>0</v>
      </c>
      <c r="CP50" s="53">
        <f t="shared" si="25"/>
        <v>0</v>
      </c>
      <c r="CQ50" s="53">
        <f t="shared" si="25"/>
        <v>0</v>
      </c>
      <c r="CR50" s="53">
        <f t="shared" si="25"/>
        <v>0</v>
      </c>
      <c r="CS50" s="53">
        <f t="shared" si="25"/>
        <v>0</v>
      </c>
      <c r="CT50" s="53">
        <f t="shared" si="25"/>
        <v>0</v>
      </c>
      <c r="CU50" s="53">
        <f t="shared" si="25"/>
        <v>0</v>
      </c>
      <c r="CV50" s="53">
        <f t="shared" si="25"/>
        <v>0</v>
      </c>
      <c r="CW50" s="53">
        <f t="shared" si="25"/>
        <v>0</v>
      </c>
      <c r="CX50" s="53">
        <f t="shared" si="25"/>
        <v>0</v>
      </c>
      <c r="CY50" s="53">
        <f t="shared" si="25"/>
        <v>0</v>
      </c>
      <c r="CZ50" s="53">
        <f t="shared" si="25"/>
        <v>0</v>
      </c>
      <c r="DA50" s="53">
        <f t="shared" si="25"/>
        <v>0</v>
      </c>
      <c r="DB50" s="53">
        <f t="shared" si="25"/>
        <v>0</v>
      </c>
      <c r="DC50" s="53">
        <f t="shared" si="25"/>
        <v>0</v>
      </c>
      <c r="DD50" s="53">
        <f t="shared" si="25"/>
        <v>0</v>
      </c>
      <c r="DE50" s="53">
        <f t="shared" si="25"/>
        <v>0</v>
      </c>
      <c r="DF50" s="53">
        <f t="shared" si="25"/>
        <v>0</v>
      </c>
      <c r="DG50" s="53">
        <f t="shared" si="25"/>
        <v>0</v>
      </c>
      <c r="DH50" s="53">
        <f t="shared" si="25"/>
        <v>0</v>
      </c>
      <c r="DI50" s="53">
        <f t="shared" si="25"/>
        <v>0</v>
      </c>
      <c r="DJ50" s="53">
        <f t="shared" si="25"/>
        <v>0</v>
      </c>
      <c r="DK50" s="53">
        <f t="shared" si="25"/>
        <v>0</v>
      </c>
      <c r="DL50" s="53">
        <f t="shared" si="25"/>
        <v>0</v>
      </c>
      <c r="DM50" s="53">
        <f t="shared" si="25"/>
        <v>0</v>
      </c>
      <c r="DN50" s="53">
        <f t="shared" si="25"/>
        <v>0</v>
      </c>
      <c r="DO50" s="53">
        <f t="shared" si="25"/>
        <v>0</v>
      </c>
      <c r="DP50" s="53">
        <f t="shared" si="25"/>
        <v>0</v>
      </c>
      <c r="DQ50" s="53">
        <f t="shared" si="25"/>
        <v>0</v>
      </c>
      <c r="DR50" s="53">
        <f t="shared" si="25"/>
        <v>0</v>
      </c>
      <c r="DS50" s="53">
        <f t="shared" si="25"/>
        <v>0</v>
      </c>
      <c r="DT50" s="53">
        <f t="shared" si="25"/>
        <v>0</v>
      </c>
      <c r="DU50" s="53">
        <f t="shared" si="25"/>
        <v>0</v>
      </c>
      <c r="DV50" s="53">
        <f t="shared" si="25"/>
        <v>0</v>
      </c>
      <c r="DW50" s="53">
        <f t="shared" si="25"/>
        <v>0</v>
      </c>
      <c r="DX50" s="53">
        <f t="shared" si="25"/>
        <v>0</v>
      </c>
      <c r="DY50" s="53">
        <f t="shared" si="25"/>
        <v>0</v>
      </c>
      <c r="DZ50" s="53">
        <f t="shared" si="25"/>
        <v>0</v>
      </c>
      <c r="EA50" s="53">
        <f t="shared" si="25"/>
        <v>0</v>
      </c>
      <c r="EB50" s="53">
        <f t="shared" si="25"/>
        <v>0</v>
      </c>
      <c r="EC50" s="53">
        <f t="shared" si="25"/>
        <v>0</v>
      </c>
      <c r="ED50" s="53">
        <f t="shared" si="25"/>
        <v>0</v>
      </c>
      <c r="EE50" s="53">
        <f t="shared" si="25"/>
        <v>0</v>
      </c>
      <c r="EF50" s="53">
        <f t="shared" si="25"/>
        <v>0</v>
      </c>
      <c r="EG50" s="53">
        <f t="shared" si="25"/>
        <v>0</v>
      </c>
      <c r="EH50" s="53">
        <f t="shared" si="25"/>
        <v>0</v>
      </c>
      <c r="EI50" s="53">
        <f t="shared" si="25"/>
        <v>0</v>
      </c>
      <c r="EJ50" s="53">
        <f t="shared" si="25"/>
        <v>0</v>
      </c>
      <c r="EK50" s="53">
        <f t="shared" si="25"/>
        <v>0</v>
      </c>
      <c r="EL50" s="53">
        <f t="shared" si="25"/>
        <v>0</v>
      </c>
      <c r="EM50" s="53">
        <f t="shared" si="25"/>
        <v>0</v>
      </c>
      <c r="EN50" s="53">
        <f t="shared" si="25"/>
        <v>0</v>
      </c>
      <c r="EO50" s="53">
        <f t="shared" si="25"/>
        <v>0</v>
      </c>
      <c r="EP50" s="53">
        <f t="shared" si="25"/>
        <v>0</v>
      </c>
      <c r="EQ50" s="53">
        <f t="shared" si="25"/>
        <v>0</v>
      </c>
      <c r="ER50" s="53">
        <f t="shared" ref="ER50:HC50" si="26">IF(ER$8="",0,$K$47)</f>
        <v>0</v>
      </c>
      <c r="ES50" s="53">
        <f t="shared" si="26"/>
        <v>0</v>
      </c>
      <c r="ET50" s="53">
        <f t="shared" si="26"/>
        <v>0</v>
      </c>
      <c r="EU50" s="53">
        <f t="shared" si="26"/>
        <v>0</v>
      </c>
      <c r="EV50" s="53">
        <f t="shared" si="26"/>
        <v>0</v>
      </c>
      <c r="EW50" s="53">
        <f t="shared" si="26"/>
        <v>0</v>
      </c>
      <c r="EX50" s="53">
        <f t="shared" si="26"/>
        <v>0</v>
      </c>
      <c r="EY50" s="53">
        <f t="shared" si="26"/>
        <v>0</v>
      </c>
      <c r="EZ50" s="53">
        <f t="shared" si="26"/>
        <v>0</v>
      </c>
      <c r="FA50" s="53">
        <f t="shared" si="26"/>
        <v>0</v>
      </c>
      <c r="FB50" s="53">
        <f t="shared" si="26"/>
        <v>0</v>
      </c>
      <c r="FC50" s="53">
        <f t="shared" si="26"/>
        <v>0</v>
      </c>
      <c r="FD50" s="53">
        <f t="shared" si="26"/>
        <v>0</v>
      </c>
      <c r="FE50" s="53">
        <f t="shared" si="26"/>
        <v>0</v>
      </c>
      <c r="FF50" s="53">
        <f t="shared" si="26"/>
        <v>0</v>
      </c>
      <c r="FG50" s="53">
        <f t="shared" si="26"/>
        <v>0</v>
      </c>
      <c r="FH50" s="53">
        <f t="shared" si="26"/>
        <v>0</v>
      </c>
      <c r="FI50" s="53">
        <f t="shared" si="26"/>
        <v>0</v>
      </c>
      <c r="FJ50" s="53">
        <f t="shared" si="26"/>
        <v>0</v>
      </c>
      <c r="FK50" s="53">
        <f t="shared" si="26"/>
        <v>0</v>
      </c>
      <c r="FL50" s="53">
        <f t="shared" si="26"/>
        <v>0</v>
      </c>
      <c r="FM50" s="53">
        <f t="shared" si="26"/>
        <v>0</v>
      </c>
      <c r="FN50" s="53">
        <f t="shared" si="26"/>
        <v>0</v>
      </c>
      <c r="FO50" s="53">
        <f t="shared" si="26"/>
        <v>0</v>
      </c>
      <c r="FP50" s="53">
        <f t="shared" si="26"/>
        <v>0</v>
      </c>
      <c r="FQ50" s="53">
        <f t="shared" si="26"/>
        <v>0</v>
      </c>
      <c r="FR50" s="53">
        <f t="shared" si="26"/>
        <v>0</v>
      </c>
      <c r="FS50" s="53">
        <f t="shared" si="26"/>
        <v>0</v>
      </c>
      <c r="FT50" s="53">
        <f t="shared" si="26"/>
        <v>0</v>
      </c>
      <c r="FU50" s="53">
        <f t="shared" si="26"/>
        <v>0</v>
      </c>
      <c r="FV50" s="53">
        <f t="shared" si="26"/>
        <v>0</v>
      </c>
      <c r="FW50" s="53">
        <f t="shared" si="26"/>
        <v>0</v>
      </c>
      <c r="FX50" s="53">
        <f t="shared" si="26"/>
        <v>0</v>
      </c>
      <c r="FY50" s="53">
        <f t="shared" si="26"/>
        <v>0</v>
      </c>
      <c r="FZ50" s="53">
        <f t="shared" si="26"/>
        <v>0</v>
      </c>
      <c r="GA50" s="53">
        <f t="shared" si="26"/>
        <v>0</v>
      </c>
      <c r="GB50" s="53">
        <f t="shared" si="26"/>
        <v>0</v>
      </c>
      <c r="GC50" s="53">
        <f t="shared" si="26"/>
        <v>0</v>
      </c>
      <c r="GD50" s="53">
        <f t="shared" si="26"/>
        <v>0</v>
      </c>
      <c r="GE50" s="53">
        <f t="shared" si="26"/>
        <v>0</v>
      </c>
      <c r="GF50" s="53">
        <f t="shared" si="26"/>
        <v>0</v>
      </c>
      <c r="GG50" s="53">
        <f t="shared" si="26"/>
        <v>0</v>
      </c>
      <c r="GH50" s="53">
        <f t="shared" si="26"/>
        <v>0</v>
      </c>
      <c r="GI50" s="53">
        <f t="shared" si="26"/>
        <v>0</v>
      </c>
      <c r="GJ50" s="53">
        <f t="shared" si="26"/>
        <v>0</v>
      </c>
      <c r="GK50" s="53">
        <f t="shared" si="26"/>
        <v>0</v>
      </c>
      <c r="GL50" s="53">
        <f t="shared" si="26"/>
        <v>0</v>
      </c>
      <c r="GM50" s="53">
        <f t="shared" si="26"/>
        <v>0</v>
      </c>
      <c r="GN50" s="53">
        <f t="shared" si="26"/>
        <v>0</v>
      </c>
      <c r="GO50" s="53">
        <f t="shared" si="26"/>
        <v>0</v>
      </c>
      <c r="GP50" s="53">
        <f t="shared" si="26"/>
        <v>0</v>
      </c>
      <c r="GQ50" s="53">
        <f t="shared" si="26"/>
        <v>0</v>
      </c>
      <c r="GR50" s="53">
        <f t="shared" si="26"/>
        <v>0</v>
      </c>
      <c r="GS50" s="53">
        <f t="shared" si="26"/>
        <v>0</v>
      </c>
      <c r="GT50" s="53">
        <f t="shared" si="26"/>
        <v>0</v>
      </c>
      <c r="GU50" s="53">
        <f t="shared" si="26"/>
        <v>0</v>
      </c>
      <c r="GV50" s="53">
        <f t="shared" si="26"/>
        <v>0</v>
      </c>
      <c r="GW50" s="53">
        <f t="shared" si="26"/>
        <v>0</v>
      </c>
      <c r="GX50" s="53">
        <f t="shared" si="26"/>
        <v>0</v>
      </c>
      <c r="GY50" s="53">
        <f t="shared" si="26"/>
        <v>0</v>
      </c>
      <c r="GZ50" s="53">
        <f t="shared" si="26"/>
        <v>0</v>
      </c>
      <c r="HA50" s="53">
        <f t="shared" si="26"/>
        <v>0</v>
      </c>
      <c r="HB50" s="53">
        <f t="shared" si="26"/>
        <v>0</v>
      </c>
      <c r="HC50" s="53">
        <f t="shared" si="26"/>
        <v>0</v>
      </c>
      <c r="HD50" s="53">
        <f t="shared" ref="HD50:JO50" si="27">IF(HD$8="",0,$K$47)</f>
        <v>0</v>
      </c>
      <c r="HE50" s="53">
        <f t="shared" si="27"/>
        <v>0</v>
      </c>
      <c r="HF50" s="53">
        <f t="shared" si="27"/>
        <v>0</v>
      </c>
      <c r="HG50" s="53">
        <f t="shared" si="27"/>
        <v>0</v>
      </c>
      <c r="HH50" s="53">
        <f t="shared" si="27"/>
        <v>0</v>
      </c>
      <c r="HI50" s="53">
        <f t="shared" si="27"/>
        <v>0</v>
      </c>
      <c r="HJ50" s="53">
        <f t="shared" si="27"/>
        <v>0</v>
      </c>
      <c r="HK50" s="53">
        <f t="shared" si="27"/>
        <v>0</v>
      </c>
      <c r="HL50" s="53">
        <f t="shared" si="27"/>
        <v>0</v>
      </c>
      <c r="HM50" s="53">
        <f t="shared" si="27"/>
        <v>0</v>
      </c>
      <c r="HN50" s="53">
        <f t="shared" si="27"/>
        <v>0</v>
      </c>
      <c r="HO50" s="53">
        <f t="shared" si="27"/>
        <v>0</v>
      </c>
      <c r="HP50" s="53">
        <f t="shared" si="27"/>
        <v>0</v>
      </c>
      <c r="HQ50" s="53">
        <f t="shared" si="27"/>
        <v>0</v>
      </c>
      <c r="HR50" s="53">
        <f t="shared" si="27"/>
        <v>0</v>
      </c>
      <c r="HS50" s="53">
        <f t="shared" si="27"/>
        <v>0</v>
      </c>
      <c r="HT50" s="53">
        <f t="shared" si="27"/>
        <v>0</v>
      </c>
      <c r="HU50" s="53">
        <f t="shared" si="27"/>
        <v>0</v>
      </c>
      <c r="HV50" s="53">
        <f t="shared" si="27"/>
        <v>0</v>
      </c>
      <c r="HW50" s="53">
        <f t="shared" si="27"/>
        <v>0</v>
      </c>
      <c r="HX50" s="53">
        <f t="shared" si="27"/>
        <v>0</v>
      </c>
      <c r="HY50" s="53">
        <f t="shared" si="27"/>
        <v>0</v>
      </c>
      <c r="HZ50" s="53">
        <f t="shared" si="27"/>
        <v>0</v>
      </c>
      <c r="IA50" s="53">
        <f t="shared" si="27"/>
        <v>0</v>
      </c>
      <c r="IB50" s="53">
        <f t="shared" si="27"/>
        <v>0</v>
      </c>
      <c r="IC50" s="53">
        <f t="shared" si="27"/>
        <v>0</v>
      </c>
      <c r="ID50" s="53">
        <f t="shared" si="27"/>
        <v>0</v>
      </c>
      <c r="IE50" s="53">
        <f t="shared" si="27"/>
        <v>0</v>
      </c>
      <c r="IF50" s="53">
        <f t="shared" si="27"/>
        <v>0</v>
      </c>
      <c r="IG50" s="53">
        <f t="shared" si="27"/>
        <v>0</v>
      </c>
      <c r="IH50" s="53">
        <f t="shared" si="27"/>
        <v>0</v>
      </c>
      <c r="II50" s="53">
        <f t="shared" si="27"/>
        <v>0</v>
      </c>
      <c r="IJ50" s="53">
        <f t="shared" si="27"/>
        <v>0</v>
      </c>
      <c r="IK50" s="53">
        <f t="shared" si="27"/>
        <v>0</v>
      </c>
      <c r="IL50" s="53">
        <f t="shared" si="27"/>
        <v>0</v>
      </c>
      <c r="IM50" s="53">
        <f t="shared" si="27"/>
        <v>0</v>
      </c>
      <c r="IN50" s="53">
        <f t="shared" si="27"/>
        <v>0</v>
      </c>
      <c r="IO50" s="53">
        <f t="shared" si="27"/>
        <v>0</v>
      </c>
      <c r="IP50" s="53">
        <f t="shared" si="27"/>
        <v>0</v>
      </c>
      <c r="IQ50" s="53">
        <f t="shared" si="27"/>
        <v>0</v>
      </c>
      <c r="IR50" s="53">
        <f t="shared" si="27"/>
        <v>0</v>
      </c>
      <c r="IS50" s="53">
        <f t="shared" si="27"/>
        <v>0</v>
      </c>
      <c r="IT50" s="53">
        <f t="shared" si="27"/>
        <v>0</v>
      </c>
      <c r="IU50" s="53">
        <f t="shared" si="27"/>
        <v>0</v>
      </c>
      <c r="IV50" s="53">
        <f t="shared" si="27"/>
        <v>0</v>
      </c>
      <c r="IW50" s="53">
        <f t="shared" si="27"/>
        <v>0</v>
      </c>
      <c r="IX50" s="53">
        <f t="shared" si="27"/>
        <v>0</v>
      </c>
      <c r="IY50" s="53">
        <f t="shared" si="27"/>
        <v>0</v>
      </c>
      <c r="IZ50" s="53">
        <f t="shared" si="27"/>
        <v>0</v>
      </c>
      <c r="JA50" s="53">
        <f t="shared" si="27"/>
        <v>0</v>
      </c>
      <c r="JB50" s="53">
        <f t="shared" si="27"/>
        <v>0</v>
      </c>
      <c r="JC50" s="53">
        <f t="shared" si="27"/>
        <v>0</v>
      </c>
      <c r="JD50" s="53">
        <f t="shared" si="27"/>
        <v>0</v>
      </c>
      <c r="JE50" s="53">
        <f t="shared" si="27"/>
        <v>0</v>
      </c>
      <c r="JF50" s="53">
        <f t="shared" si="27"/>
        <v>0</v>
      </c>
      <c r="JG50" s="53">
        <f t="shared" si="27"/>
        <v>0</v>
      </c>
      <c r="JH50" s="53">
        <f t="shared" si="27"/>
        <v>0</v>
      </c>
      <c r="JI50" s="53">
        <f t="shared" si="27"/>
        <v>0</v>
      </c>
      <c r="JJ50" s="53">
        <f t="shared" si="27"/>
        <v>0</v>
      </c>
      <c r="JK50" s="53">
        <f t="shared" si="27"/>
        <v>0</v>
      </c>
      <c r="JL50" s="53">
        <f t="shared" si="27"/>
        <v>0</v>
      </c>
      <c r="JM50" s="53">
        <f t="shared" si="27"/>
        <v>0</v>
      </c>
      <c r="JN50" s="53">
        <f t="shared" si="27"/>
        <v>0</v>
      </c>
      <c r="JO50" s="53">
        <f t="shared" si="27"/>
        <v>0</v>
      </c>
      <c r="JP50" s="53">
        <f t="shared" ref="JP50:MA50" si="28">IF(JP$8="",0,$K$47)</f>
        <v>0</v>
      </c>
      <c r="JQ50" s="53">
        <f t="shared" si="28"/>
        <v>0</v>
      </c>
      <c r="JR50" s="53">
        <f t="shared" si="28"/>
        <v>0</v>
      </c>
      <c r="JS50" s="53">
        <f t="shared" si="28"/>
        <v>0</v>
      </c>
      <c r="JT50" s="53">
        <f t="shared" si="28"/>
        <v>0</v>
      </c>
      <c r="JU50" s="53">
        <f t="shared" si="28"/>
        <v>0</v>
      </c>
      <c r="JV50" s="53">
        <f t="shared" si="28"/>
        <v>0</v>
      </c>
      <c r="JW50" s="53">
        <f t="shared" si="28"/>
        <v>0</v>
      </c>
      <c r="JX50" s="53">
        <f t="shared" si="28"/>
        <v>0</v>
      </c>
      <c r="JY50" s="53">
        <f t="shared" si="28"/>
        <v>0</v>
      </c>
      <c r="JZ50" s="53">
        <f t="shared" si="28"/>
        <v>0</v>
      </c>
      <c r="KA50" s="53">
        <f t="shared" si="28"/>
        <v>0</v>
      </c>
      <c r="KB50" s="53">
        <f t="shared" si="28"/>
        <v>0</v>
      </c>
      <c r="KC50" s="53">
        <f t="shared" si="28"/>
        <v>0</v>
      </c>
      <c r="KD50" s="53">
        <f t="shared" si="28"/>
        <v>0</v>
      </c>
      <c r="KE50" s="53">
        <f t="shared" si="28"/>
        <v>0</v>
      </c>
      <c r="KF50" s="53">
        <f t="shared" si="28"/>
        <v>0</v>
      </c>
      <c r="KG50" s="53">
        <f t="shared" si="28"/>
        <v>0</v>
      </c>
      <c r="KH50" s="53">
        <f t="shared" si="28"/>
        <v>0</v>
      </c>
      <c r="KI50" s="53">
        <f t="shared" si="28"/>
        <v>0</v>
      </c>
      <c r="KJ50" s="53">
        <f t="shared" si="28"/>
        <v>0</v>
      </c>
      <c r="KK50" s="53">
        <f t="shared" si="28"/>
        <v>0</v>
      </c>
      <c r="KL50" s="53">
        <f t="shared" si="28"/>
        <v>0</v>
      </c>
      <c r="KM50" s="53">
        <f t="shared" si="28"/>
        <v>0</v>
      </c>
      <c r="KN50" s="53">
        <f t="shared" si="28"/>
        <v>0</v>
      </c>
      <c r="KO50" s="53">
        <f t="shared" si="28"/>
        <v>0</v>
      </c>
      <c r="KP50" s="53">
        <f t="shared" si="28"/>
        <v>0</v>
      </c>
      <c r="KQ50" s="53">
        <f t="shared" si="28"/>
        <v>0</v>
      </c>
      <c r="KR50" s="53">
        <f t="shared" si="28"/>
        <v>0</v>
      </c>
      <c r="KS50" s="53">
        <f t="shared" si="28"/>
        <v>0</v>
      </c>
      <c r="KT50" s="53">
        <f t="shared" si="28"/>
        <v>0</v>
      </c>
      <c r="KU50" s="53">
        <f t="shared" si="28"/>
        <v>0</v>
      </c>
      <c r="KV50" s="53">
        <f t="shared" si="28"/>
        <v>0</v>
      </c>
      <c r="KW50" s="53">
        <f t="shared" si="28"/>
        <v>0</v>
      </c>
      <c r="KX50" s="53">
        <f t="shared" si="28"/>
        <v>0</v>
      </c>
      <c r="KY50" s="53">
        <f t="shared" si="28"/>
        <v>0</v>
      </c>
      <c r="KZ50" s="53">
        <f t="shared" si="28"/>
        <v>0</v>
      </c>
      <c r="LA50" s="53">
        <f t="shared" si="28"/>
        <v>0</v>
      </c>
      <c r="LB50" s="53">
        <f t="shared" si="28"/>
        <v>0</v>
      </c>
      <c r="LC50" s="53">
        <f t="shared" si="28"/>
        <v>0</v>
      </c>
      <c r="LD50" s="53">
        <f t="shared" si="28"/>
        <v>0</v>
      </c>
      <c r="LE50" s="53">
        <f t="shared" si="28"/>
        <v>0</v>
      </c>
      <c r="LF50" s="53">
        <f t="shared" si="28"/>
        <v>0</v>
      </c>
      <c r="LG50" s="53">
        <f t="shared" si="28"/>
        <v>0</v>
      </c>
      <c r="LH50" s="53">
        <f t="shared" si="28"/>
        <v>0</v>
      </c>
      <c r="LI50" s="53">
        <f t="shared" si="28"/>
        <v>0</v>
      </c>
      <c r="LJ50" s="53">
        <f t="shared" si="28"/>
        <v>0</v>
      </c>
      <c r="LK50" s="53">
        <f t="shared" si="28"/>
        <v>0</v>
      </c>
      <c r="LL50" s="53">
        <f t="shared" si="28"/>
        <v>0</v>
      </c>
      <c r="LM50" s="53">
        <f t="shared" si="28"/>
        <v>0</v>
      </c>
      <c r="LN50" s="53">
        <f t="shared" si="28"/>
        <v>0</v>
      </c>
      <c r="LO50" s="53">
        <f t="shared" si="28"/>
        <v>0</v>
      </c>
      <c r="LP50" s="53">
        <f t="shared" si="28"/>
        <v>0</v>
      </c>
      <c r="LQ50" s="53">
        <f t="shared" si="28"/>
        <v>0</v>
      </c>
      <c r="LR50" s="53">
        <f t="shared" si="28"/>
        <v>0</v>
      </c>
      <c r="LS50" s="53">
        <f t="shared" si="28"/>
        <v>0</v>
      </c>
      <c r="LT50" s="53">
        <f t="shared" si="28"/>
        <v>0</v>
      </c>
      <c r="LU50" s="53">
        <f t="shared" si="28"/>
        <v>0</v>
      </c>
      <c r="LV50" s="53">
        <f t="shared" si="28"/>
        <v>0</v>
      </c>
      <c r="LW50" s="53">
        <f t="shared" si="28"/>
        <v>0</v>
      </c>
      <c r="LX50" s="53">
        <f t="shared" si="28"/>
        <v>0</v>
      </c>
      <c r="LY50" s="53">
        <f t="shared" si="28"/>
        <v>0</v>
      </c>
      <c r="LZ50" s="53">
        <f t="shared" si="28"/>
        <v>0</v>
      </c>
      <c r="MA50" s="53">
        <f t="shared" si="28"/>
        <v>0</v>
      </c>
      <c r="MB50" s="53">
        <f t="shared" ref="MB50:NN50" si="29">IF(MB$8="",0,$K$47)</f>
        <v>0</v>
      </c>
      <c r="MC50" s="53">
        <f t="shared" si="29"/>
        <v>0</v>
      </c>
      <c r="MD50" s="53">
        <f t="shared" si="29"/>
        <v>0</v>
      </c>
      <c r="ME50" s="53">
        <f t="shared" si="29"/>
        <v>0</v>
      </c>
      <c r="MF50" s="53">
        <f t="shared" si="29"/>
        <v>0</v>
      </c>
      <c r="MG50" s="53">
        <f t="shared" si="29"/>
        <v>0</v>
      </c>
      <c r="MH50" s="53">
        <f t="shared" si="29"/>
        <v>0</v>
      </c>
      <c r="MI50" s="53">
        <f t="shared" si="29"/>
        <v>0</v>
      </c>
      <c r="MJ50" s="53">
        <f t="shared" si="29"/>
        <v>0</v>
      </c>
      <c r="MK50" s="53">
        <f t="shared" si="29"/>
        <v>0</v>
      </c>
      <c r="ML50" s="53">
        <f t="shared" si="29"/>
        <v>0</v>
      </c>
      <c r="MM50" s="53">
        <f t="shared" si="29"/>
        <v>0</v>
      </c>
      <c r="MN50" s="53">
        <f t="shared" si="29"/>
        <v>0</v>
      </c>
      <c r="MO50" s="53">
        <f t="shared" si="29"/>
        <v>0</v>
      </c>
      <c r="MP50" s="53">
        <f t="shared" si="29"/>
        <v>0</v>
      </c>
      <c r="MQ50" s="53">
        <f t="shared" si="29"/>
        <v>0</v>
      </c>
      <c r="MR50" s="53">
        <f t="shared" si="29"/>
        <v>0</v>
      </c>
      <c r="MS50" s="53">
        <f t="shared" si="29"/>
        <v>0</v>
      </c>
      <c r="MT50" s="53">
        <f t="shared" si="29"/>
        <v>0</v>
      </c>
      <c r="MU50" s="53">
        <f t="shared" si="29"/>
        <v>0</v>
      </c>
      <c r="MV50" s="53">
        <f t="shared" si="29"/>
        <v>0</v>
      </c>
      <c r="MW50" s="53">
        <f t="shared" si="29"/>
        <v>0</v>
      </c>
      <c r="MX50" s="53">
        <f t="shared" si="29"/>
        <v>0</v>
      </c>
      <c r="MY50" s="53">
        <f t="shared" si="29"/>
        <v>0</v>
      </c>
      <c r="MZ50" s="53">
        <f t="shared" si="29"/>
        <v>0</v>
      </c>
      <c r="NA50" s="53">
        <f t="shared" si="29"/>
        <v>0</v>
      </c>
      <c r="NB50" s="53">
        <f t="shared" si="29"/>
        <v>0</v>
      </c>
      <c r="NC50" s="53">
        <f t="shared" si="29"/>
        <v>0</v>
      </c>
      <c r="ND50" s="53">
        <f t="shared" si="29"/>
        <v>0</v>
      </c>
      <c r="NE50" s="53">
        <f t="shared" si="29"/>
        <v>0</v>
      </c>
      <c r="NF50" s="53">
        <f t="shared" si="29"/>
        <v>0</v>
      </c>
      <c r="NG50" s="53">
        <f t="shared" si="29"/>
        <v>0</v>
      </c>
      <c r="NH50" s="53">
        <f t="shared" si="29"/>
        <v>0</v>
      </c>
      <c r="NI50" s="53">
        <f t="shared" si="29"/>
        <v>0</v>
      </c>
      <c r="NJ50" s="53">
        <f t="shared" si="29"/>
        <v>0</v>
      </c>
      <c r="NK50" s="53">
        <f t="shared" si="29"/>
        <v>0</v>
      </c>
      <c r="NL50" s="53">
        <f t="shared" si="29"/>
        <v>0</v>
      </c>
      <c r="NM50" s="53">
        <f t="shared" si="29"/>
        <v>0</v>
      </c>
      <c r="NN50" s="54">
        <f t="shared" si="29"/>
        <v>0</v>
      </c>
      <c r="NO50" s="23"/>
      <c r="NP50" s="23"/>
    </row>
    <row r="51" spans="1:380" ht="3.9" customHeight="1" x14ac:dyDescent="0.25">
      <c r="A51" s="2"/>
      <c r="B51" s="2"/>
      <c r="C51" s="2"/>
      <c r="D51" s="2"/>
      <c r="E51" s="90"/>
      <c r="F51" s="2"/>
      <c r="G51" s="2"/>
      <c r="H51" s="2"/>
      <c r="I51" s="2"/>
      <c r="J51" s="13"/>
      <c r="K51" s="15"/>
      <c r="L51" s="30"/>
      <c r="M51" s="2"/>
      <c r="N51" s="2"/>
      <c r="O51" s="89"/>
      <c r="P51" s="2"/>
      <c r="Q51" s="2"/>
      <c r="R51" s="47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6"/>
      <c r="NO51" s="2"/>
      <c r="NP51" s="2"/>
    </row>
    <row r="52" spans="1:380" s="7" customFormat="1" ht="10.199999999999999" x14ac:dyDescent="0.2">
      <c r="A52" s="6"/>
      <c r="B52" s="6"/>
      <c r="C52" s="6"/>
      <c r="D52" s="6"/>
      <c r="E52" s="73" t="str">
        <f>структура!$Q$10</f>
        <v>в т.ч.</v>
      </c>
      <c r="F52" s="6"/>
      <c r="G52" s="6"/>
      <c r="H52" s="6"/>
      <c r="I52" s="6"/>
      <c r="J52" s="60"/>
      <c r="K52" s="61"/>
      <c r="L52" s="62"/>
      <c r="M52" s="6"/>
      <c r="N52" s="6"/>
      <c r="O52" s="61"/>
      <c r="P52" s="6"/>
      <c r="Q52" s="6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5"/>
      <c r="NO52" s="6"/>
      <c r="NP52" s="6"/>
    </row>
    <row r="53" spans="1:380" s="72" customFormat="1" x14ac:dyDescent="0.25">
      <c r="A53" s="66"/>
      <c r="B53" s="66"/>
      <c r="C53" s="66"/>
      <c r="D53" s="66"/>
      <c r="E53" s="74" t="str">
        <f>структура!$E$22</f>
        <v>оплата процентов по кредиту в разрезе оборудования</v>
      </c>
      <c r="F53" s="66"/>
      <c r="G53" s="66"/>
      <c r="H53" s="66" t="str">
        <f>IF($E53="","",INDEX(структура!$H:$H,SUMIFS(структура!$C:$C,структура!$E:$E,$E53)))</f>
        <v>руб.</v>
      </c>
      <c r="I53" s="66"/>
      <c r="J53" s="67"/>
      <c r="K53" s="68"/>
      <c r="L53" s="69"/>
      <c r="M53" s="66"/>
      <c r="N53" s="66"/>
      <c r="O53" s="207">
        <f>SUM($R53:$NO53)</f>
        <v>0</v>
      </c>
      <c r="P53" s="66"/>
      <c r="Q53" s="66"/>
      <c r="R53" s="75"/>
      <c r="S53" s="71">
        <f>($K$41-SUM($R54:R54))*$K$44/12</f>
        <v>0</v>
      </c>
      <c r="T53" s="71">
        <f>($K$41-SUM($R54:S54))*$K$44/12</f>
        <v>0</v>
      </c>
      <c r="U53" s="71">
        <f>($K$41-SUM($R54:T54))*$K$44/12</f>
        <v>0</v>
      </c>
      <c r="V53" s="71">
        <f>($K$41-SUM($R54:U54))*$K$44/12</f>
        <v>0</v>
      </c>
      <c r="W53" s="71">
        <f>($K$41-SUM($R54:V54))*$K$44/12</f>
        <v>0</v>
      </c>
      <c r="X53" s="71">
        <f>($K$41-SUM($R54:W54))*$K$44/12</f>
        <v>0</v>
      </c>
      <c r="Y53" s="71">
        <f>($K$41-SUM($R54:X54))*$K$44/12</f>
        <v>0</v>
      </c>
      <c r="Z53" s="71">
        <f>($K$41-SUM($R54:Y54))*$K$44/12</f>
        <v>0</v>
      </c>
      <c r="AA53" s="71">
        <f>($K$41-SUM($R54:Z54))*$K$44/12</f>
        <v>0</v>
      </c>
      <c r="AB53" s="71">
        <f>($K$41-SUM($R54:AA54))*$K$44/12</f>
        <v>0</v>
      </c>
      <c r="AC53" s="71">
        <f>($K$41-SUM($R54:AB54))*$K$44/12</f>
        <v>0</v>
      </c>
      <c r="AD53" s="71">
        <f>($K$41-SUM($R54:AC54))*$K$44/12</f>
        <v>0</v>
      </c>
      <c r="AE53" s="71">
        <f>($K$41-SUM($R54:AD54))*$K$44/12</f>
        <v>0</v>
      </c>
      <c r="AF53" s="71">
        <f>($K$41-SUM($R54:AE54))*$K$44/12</f>
        <v>0</v>
      </c>
      <c r="AG53" s="71">
        <f>($K$41-SUM($R54:AF54))*$K$44/12</f>
        <v>0</v>
      </c>
      <c r="AH53" s="71">
        <f>($K$41-SUM($R54:AG54))*$K$44/12</f>
        <v>0</v>
      </c>
      <c r="AI53" s="71">
        <f>($K$41-SUM($R54:AH54))*$K$44/12</f>
        <v>0</v>
      </c>
      <c r="AJ53" s="71">
        <f>($K$41-SUM($R54:AI54))*$K$44/12</f>
        <v>0</v>
      </c>
      <c r="AK53" s="71">
        <f>($K$41-SUM($R54:AJ54))*$K$44/12</f>
        <v>0</v>
      </c>
      <c r="AL53" s="71">
        <f>($K$41-SUM($R54:AK54))*$K$44/12</f>
        <v>0</v>
      </c>
      <c r="AM53" s="71">
        <f>($K$41-SUM($R54:AL54))*$K$44/12</f>
        <v>0</v>
      </c>
      <c r="AN53" s="71">
        <f>($K$41-SUM($R54:AM54))*$K$44/12</f>
        <v>0</v>
      </c>
      <c r="AO53" s="71">
        <f>($K$41-SUM($R54:AN54))*$K$44/12</f>
        <v>0</v>
      </c>
      <c r="AP53" s="71">
        <f>($K$41-SUM($R54:AO54))*$K$44/12</f>
        <v>0</v>
      </c>
      <c r="AQ53" s="71">
        <f>($K$41-SUM($R54:AP54))*$K$44/12</f>
        <v>0</v>
      </c>
      <c r="AR53" s="71">
        <f>($K$41-SUM($R54:AQ54))*$K$44/12</f>
        <v>0</v>
      </c>
      <c r="AS53" s="71">
        <f>($K$41-SUM($R54:AR54))*$K$44/12</f>
        <v>0</v>
      </c>
      <c r="AT53" s="71">
        <f>($K$41-SUM($R54:AS54))*$K$44/12</f>
        <v>0</v>
      </c>
      <c r="AU53" s="71">
        <f>($K$41-SUM($R54:AT54))*$K$44/12</f>
        <v>0</v>
      </c>
      <c r="AV53" s="71">
        <f>($K$41-SUM($R54:AU54))*$K$44/12</f>
        <v>0</v>
      </c>
      <c r="AW53" s="71">
        <f>($K$41-SUM($R54:AV54))*$K$44/12</f>
        <v>0</v>
      </c>
      <c r="AX53" s="71">
        <f>($K$41-SUM($R54:AW54))*$K$44/12</f>
        <v>0</v>
      </c>
      <c r="AY53" s="71">
        <f>($K$41-SUM($R54:AX54))*$K$44/12</f>
        <v>0</v>
      </c>
      <c r="AZ53" s="71">
        <f>($K$41-SUM($R54:AY54))*$K$44/12</f>
        <v>0</v>
      </c>
      <c r="BA53" s="71">
        <f>($K$41-SUM($R54:AZ54))*$K$44/12</f>
        <v>0</v>
      </c>
      <c r="BB53" s="71">
        <f>($K$41-SUM($R54:BA54))*$K$44/12</f>
        <v>0</v>
      </c>
      <c r="BC53" s="71">
        <f>($K$41-SUM($R54:BB54))*$K$44/12</f>
        <v>0</v>
      </c>
      <c r="BD53" s="71">
        <f>($K$41-SUM($R54:BC54))*$K$44/12</f>
        <v>0</v>
      </c>
      <c r="BE53" s="71">
        <f>($K$41-SUM($R54:BD54))*$K$44/12</f>
        <v>0</v>
      </c>
      <c r="BF53" s="71">
        <f>($K$41-SUM($R54:BE54))*$K$44/12</f>
        <v>0</v>
      </c>
      <c r="BG53" s="71">
        <f>($K$41-SUM($R54:BF54))*$K$44/12</f>
        <v>0</v>
      </c>
      <c r="BH53" s="71">
        <f>($K$41-SUM($R54:BG54))*$K$44/12</f>
        <v>0</v>
      </c>
      <c r="BI53" s="71">
        <f>($K$41-SUM($R54:BH54))*$K$44/12</f>
        <v>0</v>
      </c>
      <c r="BJ53" s="71">
        <f>($K$41-SUM($R54:BI54))*$K$44/12</f>
        <v>0</v>
      </c>
      <c r="BK53" s="71">
        <f>($K$41-SUM($R54:BJ54))*$K$44/12</f>
        <v>0</v>
      </c>
      <c r="BL53" s="71">
        <f>($K$41-SUM($R54:BK54))*$K$44/12</f>
        <v>0</v>
      </c>
      <c r="BM53" s="71">
        <f>($K$41-SUM($R54:BL54))*$K$44/12</f>
        <v>0</v>
      </c>
      <c r="BN53" s="71">
        <f>($K$41-SUM($R54:BM54))*$K$44/12</f>
        <v>0</v>
      </c>
      <c r="BO53" s="71">
        <f>($K$41-SUM($R54:BN54))*$K$44/12</f>
        <v>0</v>
      </c>
      <c r="BP53" s="71">
        <f>($K$41-SUM($R54:BO54))*$K$44/12</f>
        <v>0</v>
      </c>
      <c r="BQ53" s="71">
        <f>($K$41-SUM($R54:BP54))*$K$44/12</f>
        <v>0</v>
      </c>
      <c r="BR53" s="71">
        <f>($K$41-SUM($R54:BQ54))*$K$44/12</f>
        <v>0</v>
      </c>
      <c r="BS53" s="71">
        <f>($K$41-SUM($R54:BR54))*$K$44/12</f>
        <v>0</v>
      </c>
      <c r="BT53" s="71">
        <f>($K$41-SUM($R54:BS54))*$K$44/12</f>
        <v>0</v>
      </c>
      <c r="BU53" s="71">
        <f>($K$41-SUM($R54:BT54))*$K$44/12</f>
        <v>0</v>
      </c>
      <c r="BV53" s="71">
        <f>($K$41-SUM($R54:BU54))*$K$44/12</f>
        <v>0</v>
      </c>
      <c r="BW53" s="71">
        <f>($K$41-SUM($R54:BV54))*$K$44/12</f>
        <v>0</v>
      </c>
      <c r="BX53" s="71">
        <f>($K$41-SUM($R54:BW54))*$K$44/12</f>
        <v>0</v>
      </c>
      <c r="BY53" s="71">
        <f>($K$41-SUM($R54:BX54))*$K$44/12</f>
        <v>0</v>
      </c>
      <c r="BZ53" s="71">
        <f>($K$41-SUM($R54:BY54))*$K$44/12</f>
        <v>0</v>
      </c>
      <c r="CA53" s="71">
        <f>($K$41-SUM($R54:BZ54))*$K$44/12</f>
        <v>0</v>
      </c>
      <c r="CB53" s="71">
        <f>($K$41-SUM($R54:CA54))*$K$44/12</f>
        <v>0</v>
      </c>
      <c r="CC53" s="71">
        <f>($K$41-SUM($R54:CB54))*$K$44/12</f>
        <v>0</v>
      </c>
      <c r="CD53" s="71">
        <f>($K$41-SUM($R54:CC54))*$K$44/12</f>
        <v>0</v>
      </c>
      <c r="CE53" s="71">
        <f>($K$41-SUM($R54:CD54))*$K$44/12</f>
        <v>0</v>
      </c>
      <c r="CF53" s="71">
        <f>($K$41-SUM($R54:CE54))*$K$44/12</f>
        <v>0</v>
      </c>
      <c r="CG53" s="71">
        <f>($K$41-SUM($R54:CF54))*$K$44/12</f>
        <v>0</v>
      </c>
      <c r="CH53" s="71">
        <f>($K$41-SUM($R54:CG54))*$K$44/12</f>
        <v>0</v>
      </c>
      <c r="CI53" s="71">
        <f>($K$41-SUM($R54:CH54))*$K$44/12</f>
        <v>0</v>
      </c>
      <c r="CJ53" s="71">
        <f>($K$41-SUM($R54:CI54))*$K$44/12</f>
        <v>0</v>
      </c>
      <c r="CK53" s="71">
        <f>($K$41-SUM($R54:CJ54))*$K$44/12</f>
        <v>0</v>
      </c>
      <c r="CL53" s="71">
        <f>($K$41-SUM($R54:CK54))*$K$44/12</f>
        <v>0</v>
      </c>
      <c r="CM53" s="71">
        <f>($K$41-SUM($R54:CL54))*$K$44/12</f>
        <v>0</v>
      </c>
      <c r="CN53" s="71">
        <f>($K$41-SUM($R54:CM54))*$K$44/12</f>
        <v>0</v>
      </c>
      <c r="CO53" s="71">
        <f>($K$41-SUM($R54:CN54))*$K$44/12</f>
        <v>0</v>
      </c>
      <c r="CP53" s="71">
        <f>($K$41-SUM($R54:CO54))*$K$44/12</f>
        <v>0</v>
      </c>
      <c r="CQ53" s="71">
        <f>($K$41-SUM($R54:CP54))*$K$44/12</f>
        <v>0</v>
      </c>
      <c r="CR53" s="71">
        <f>($K$41-SUM($R54:CQ54))*$K$44/12</f>
        <v>0</v>
      </c>
      <c r="CS53" s="71">
        <f>($K$41-SUM($R54:CR54))*$K$44/12</f>
        <v>0</v>
      </c>
      <c r="CT53" s="71">
        <f>($K$41-SUM($R54:CS54))*$K$44/12</f>
        <v>0</v>
      </c>
      <c r="CU53" s="71">
        <f>($K$41-SUM($R54:CT54))*$K$44/12</f>
        <v>0</v>
      </c>
      <c r="CV53" s="71">
        <f>($K$41-SUM($R54:CU54))*$K$44/12</f>
        <v>0</v>
      </c>
      <c r="CW53" s="71">
        <f>($K$41-SUM($R54:CV54))*$K$44/12</f>
        <v>0</v>
      </c>
      <c r="CX53" s="71">
        <f>($K$41-SUM($R54:CW54))*$K$44/12</f>
        <v>0</v>
      </c>
      <c r="CY53" s="71">
        <f>($K$41-SUM($R54:CX54))*$K$44/12</f>
        <v>0</v>
      </c>
      <c r="CZ53" s="71">
        <f>($K$41-SUM($R54:CY54))*$K$44/12</f>
        <v>0</v>
      </c>
      <c r="DA53" s="71">
        <f>($K$41-SUM($R54:CZ54))*$K$44/12</f>
        <v>0</v>
      </c>
      <c r="DB53" s="71">
        <f>($K$41-SUM($R54:DA54))*$K$44/12</f>
        <v>0</v>
      </c>
      <c r="DC53" s="71">
        <f>($K$41-SUM($R54:DB54))*$K$44/12</f>
        <v>0</v>
      </c>
      <c r="DD53" s="71">
        <f>($K$41-SUM($R54:DC54))*$K$44/12</f>
        <v>0</v>
      </c>
      <c r="DE53" s="71">
        <f>($K$41-SUM($R54:DD54))*$K$44/12</f>
        <v>0</v>
      </c>
      <c r="DF53" s="71">
        <f>($K$41-SUM($R54:DE54))*$K$44/12</f>
        <v>0</v>
      </c>
      <c r="DG53" s="71">
        <f>($K$41-SUM($R54:DF54))*$K$44/12</f>
        <v>0</v>
      </c>
      <c r="DH53" s="71">
        <f>($K$41-SUM($R54:DG54))*$K$44/12</f>
        <v>0</v>
      </c>
      <c r="DI53" s="71">
        <f>($K$41-SUM($R54:DH54))*$K$44/12</f>
        <v>0</v>
      </c>
      <c r="DJ53" s="71">
        <f>($K$41-SUM($R54:DI54))*$K$44/12</f>
        <v>0</v>
      </c>
      <c r="DK53" s="71">
        <f>($K$41-SUM($R54:DJ54))*$K$44/12</f>
        <v>0</v>
      </c>
      <c r="DL53" s="71">
        <f>($K$41-SUM($R54:DK54))*$K$44/12</f>
        <v>0</v>
      </c>
      <c r="DM53" s="71">
        <f>($K$41-SUM($R54:DL54))*$K$44/12</f>
        <v>0</v>
      </c>
      <c r="DN53" s="71">
        <f>($K$41-SUM($R54:DM54))*$K$44/12</f>
        <v>0</v>
      </c>
      <c r="DO53" s="71">
        <f>($K$41-SUM($R54:DN54))*$K$44/12</f>
        <v>0</v>
      </c>
      <c r="DP53" s="71">
        <f>($K$41-SUM($R54:DO54))*$K$44/12</f>
        <v>0</v>
      </c>
      <c r="DQ53" s="71">
        <f>($K$41-SUM($R54:DP54))*$K$44/12</f>
        <v>0</v>
      </c>
      <c r="DR53" s="71">
        <f>($K$41-SUM($R54:DQ54))*$K$44/12</f>
        <v>0</v>
      </c>
      <c r="DS53" s="71">
        <f>($K$41-SUM($R54:DR54))*$K$44/12</f>
        <v>0</v>
      </c>
      <c r="DT53" s="71">
        <f>($K$41-SUM($R54:DS54))*$K$44/12</f>
        <v>0</v>
      </c>
      <c r="DU53" s="71">
        <f>($K$41-SUM($R54:DT54))*$K$44/12</f>
        <v>0</v>
      </c>
      <c r="DV53" s="71">
        <f>($K$41-SUM($R54:DU54))*$K$44/12</f>
        <v>0</v>
      </c>
      <c r="DW53" s="71">
        <f>($K$41-SUM($R54:DV54))*$K$44/12</f>
        <v>0</v>
      </c>
      <c r="DX53" s="71">
        <f>($K$41-SUM($R54:DW54))*$K$44/12</f>
        <v>0</v>
      </c>
      <c r="DY53" s="71">
        <f>($K$41-SUM($R54:DX54))*$K$44/12</f>
        <v>0</v>
      </c>
      <c r="DZ53" s="71">
        <f>($K$41-SUM($R54:DY54))*$K$44/12</f>
        <v>0</v>
      </c>
      <c r="EA53" s="71">
        <f>($K$41-SUM($R54:DZ54))*$K$44/12</f>
        <v>0</v>
      </c>
      <c r="EB53" s="71">
        <f>($K$41-SUM($R54:EA54))*$K$44/12</f>
        <v>0</v>
      </c>
      <c r="EC53" s="71">
        <f>($K$41-SUM($R54:EB54))*$K$44/12</f>
        <v>0</v>
      </c>
      <c r="ED53" s="71">
        <f>($K$41-SUM($R54:EC54))*$K$44/12</f>
        <v>0</v>
      </c>
      <c r="EE53" s="71">
        <f>($K$41-SUM($R54:ED54))*$K$44/12</f>
        <v>0</v>
      </c>
      <c r="EF53" s="71">
        <f>($K$41-SUM($R54:EE54))*$K$44/12</f>
        <v>0</v>
      </c>
      <c r="EG53" s="71">
        <f>($K$41-SUM($R54:EF54))*$K$44/12</f>
        <v>0</v>
      </c>
      <c r="EH53" s="71">
        <f>($K$41-SUM($R54:EG54))*$K$44/12</f>
        <v>0</v>
      </c>
      <c r="EI53" s="71">
        <f>($K$41-SUM($R54:EH54))*$K$44/12</f>
        <v>0</v>
      </c>
      <c r="EJ53" s="71">
        <f>($K$41-SUM($R54:EI54))*$K$44/12</f>
        <v>0</v>
      </c>
      <c r="EK53" s="71">
        <f>($K$41-SUM($R54:EJ54))*$K$44/12</f>
        <v>0</v>
      </c>
      <c r="EL53" s="71">
        <f>($K$41-SUM($R54:EK54))*$K$44/12</f>
        <v>0</v>
      </c>
      <c r="EM53" s="71">
        <f>($K$41-SUM($R54:EL54))*$K$44/12</f>
        <v>0</v>
      </c>
      <c r="EN53" s="71">
        <f>($K$41-SUM($R54:EM54))*$K$44/12</f>
        <v>0</v>
      </c>
      <c r="EO53" s="71">
        <f>($K$41-SUM($R54:EN54))*$K$44/12</f>
        <v>0</v>
      </c>
      <c r="EP53" s="71">
        <f>($K$41-SUM($R54:EO54))*$K$44/12</f>
        <v>0</v>
      </c>
      <c r="EQ53" s="71">
        <f>($K$41-SUM($R54:EP54))*$K$44/12</f>
        <v>0</v>
      </c>
      <c r="ER53" s="71">
        <f>($K$41-SUM($R54:EQ54))*$K$44/12</f>
        <v>0</v>
      </c>
      <c r="ES53" s="71">
        <f>($K$41-SUM($R54:ER54))*$K$44/12</f>
        <v>0</v>
      </c>
      <c r="ET53" s="71">
        <f>($K$41-SUM($R54:ES54))*$K$44/12</f>
        <v>0</v>
      </c>
      <c r="EU53" s="71">
        <f>($K$41-SUM($R54:ET54))*$K$44/12</f>
        <v>0</v>
      </c>
      <c r="EV53" s="71">
        <f>($K$41-SUM($R54:EU54))*$K$44/12</f>
        <v>0</v>
      </c>
      <c r="EW53" s="71">
        <f>($K$41-SUM($R54:EV54))*$K$44/12</f>
        <v>0</v>
      </c>
      <c r="EX53" s="71">
        <f>($K$41-SUM($R54:EW54))*$K$44/12</f>
        <v>0</v>
      </c>
      <c r="EY53" s="71">
        <f>($K$41-SUM($R54:EX54))*$K$44/12</f>
        <v>0</v>
      </c>
      <c r="EZ53" s="71">
        <f>($K$41-SUM($R54:EY54))*$K$44/12</f>
        <v>0</v>
      </c>
      <c r="FA53" s="71">
        <f>($K$41-SUM($R54:EZ54))*$K$44/12</f>
        <v>0</v>
      </c>
      <c r="FB53" s="71">
        <f>($K$41-SUM($R54:FA54))*$K$44/12</f>
        <v>0</v>
      </c>
      <c r="FC53" s="71">
        <f>($K$41-SUM($R54:FB54))*$K$44/12</f>
        <v>0</v>
      </c>
      <c r="FD53" s="71">
        <f>($K$41-SUM($R54:FC54))*$K$44/12</f>
        <v>0</v>
      </c>
      <c r="FE53" s="71">
        <f>($K$41-SUM($R54:FD54))*$K$44/12</f>
        <v>0</v>
      </c>
      <c r="FF53" s="71">
        <f>($K$41-SUM($R54:FE54))*$K$44/12</f>
        <v>0</v>
      </c>
      <c r="FG53" s="71">
        <f>($K$41-SUM($R54:FF54))*$K$44/12</f>
        <v>0</v>
      </c>
      <c r="FH53" s="71">
        <f>($K$41-SUM($R54:FG54))*$K$44/12</f>
        <v>0</v>
      </c>
      <c r="FI53" s="71">
        <f>($K$41-SUM($R54:FH54))*$K$44/12</f>
        <v>0</v>
      </c>
      <c r="FJ53" s="71">
        <f>($K$41-SUM($R54:FI54))*$K$44/12</f>
        <v>0</v>
      </c>
      <c r="FK53" s="71">
        <f>($K$41-SUM($R54:FJ54))*$K$44/12</f>
        <v>0</v>
      </c>
      <c r="FL53" s="71">
        <f>($K$41-SUM($R54:FK54))*$K$44/12</f>
        <v>0</v>
      </c>
      <c r="FM53" s="71">
        <f>($K$41-SUM($R54:FL54))*$K$44/12</f>
        <v>0</v>
      </c>
      <c r="FN53" s="71">
        <f>($K$41-SUM($R54:FM54))*$K$44/12</f>
        <v>0</v>
      </c>
      <c r="FO53" s="71">
        <f>($K$41-SUM($R54:FN54))*$K$44/12</f>
        <v>0</v>
      </c>
      <c r="FP53" s="71">
        <f>($K$41-SUM($R54:FO54))*$K$44/12</f>
        <v>0</v>
      </c>
      <c r="FQ53" s="71">
        <f>($K$41-SUM($R54:FP54))*$K$44/12</f>
        <v>0</v>
      </c>
      <c r="FR53" s="71">
        <f>($K$41-SUM($R54:FQ54))*$K$44/12</f>
        <v>0</v>
      </c>
      <c r="FS53" s="71">
        <f>($K$41-SUM($R54:FR54))*$K$44/12</f>
        <v>0</v>
      </c>
      <c r="FT53" s="71">
        <f>($K$41-SUM($R54:FS54))*$K$44/12</f>
        <v>0</v>
      </c>
      <c r="FU53" s="71">
        <f>($K$41-SUM($R54:FT54))*$K$44/12</f>
        <v>0</v>
      </c>
      <c r="FV53" s="71">
        <f>($K$41-SUM($R54:FU54))*$K$44/12</f>
        <v>0</v>
      </c>
      <c r="FW53" s="71">
        <f>($K$41-SUM($R54:FV54))*$K$44/12</f>
        <v>0</v>
      </c>
      <c r="FX53" s="71">
        <f>($K$41-SUM($R54:FW54))*$K$44/12</f>
        <v>0</v>
      </c>
      <c r="FY53" s="71">
        <f>($K$41-SUM($R54:FX54))*$K$44/12</f>
        <v>0</v>
      </c>
      <c r="FZ53" s="71">
        <f>($K$41-SUM($R54:FY54))*$K$44/12</f>
        <v>0</v>
      </c>
      <c r="GA53" s="71">
        <f>($K$41-SUM($R54:FZ54))*$K$44/12</f>
        <v>0</v>
      </c>
      <c r="GB53" s="71">
        <f>($K$41-SUM($R54:GA54))*$K$44/12</f>
        <v>0</v>
      </c>
      <c r="GC53" s="71">
        <f>($K$41-SUM($R54:GB54))*$K$44/12</f>
        <v>0</v>
      </c>
      <c r="GD53" s="71">
        <f>($K$41-SUM($R54:GC54))*$K$44/12</f>
        <v>0</v>
      </c>
      <c r="GE53" s="71">
        <f>($K$41-SUM($R54:GD54))*$K$44/12</f>
        <v>0</v>
      </c>
      <c r="GF53" s="71">
        <f>($K$41-SUM($R54:GE54))*$K$44/12</f>
        <v>0</v>
      </c>
      <c r="GG53" s="71">
        <f>($K$41-SUM($R54:GF54))*$K$44/12</f>
        <v>0</v>
      </c>
      <c r="GH53" s="71">
        <f>($K$41-SUM($R54:GG54))*$K$44/12</f>
        <v>0</v>
      </c>
      <c r="GI53" s="71">
        <f>($K$41-SUM($R54:GH54))*$K$44/12</f>
        <v>0</v>
      </c>
      <c r="GJ53" s="71">
        <f>($K$41-SUM($R54:GI54))*$K$44/12</f>
        <v>0</v>
      </c>
      <c r="GK53" s="71">
        <f>($K$41-SUM($R54:GJ54))*$K$44/12</f>
        <v>0</v>
      </c>
      <c r="GL53" s="71">
        <f>($K$41-SUM($R54:GK54))*$K$44/12</f>
        <v>0</v>
      </c>
      <c r="GM53" s="71">
        <f>($K$41-SUM($R54:GL54))*$K$44/12</f>
        <v>0</v>
      </c>
      <c r="GN53" s="71">
        <f>($K$41-SUM($R54:GM54))*$K$44/12</f>
        <v>0</v>
      </c>
      <c r="GO53" s="71">
        <f>($K$41-SUM($R54:GN54))*$K$44/12</f>
        <v>0</v>
      </c>
      <c r="GP53" s="71">
        <f>($K$41-SUM($R54:GO54))*$K$44/12</f>
        <v>0</v>
      </c>
      <c r="GQ53" s="71">
        <f>($K$41-SUM($R54:GP54))*$K$44/12</f>
        <v>0</v>
      </c>
      <c r="GR53" s="71">
        <f>($K$41-SUM($R54:GQ54))*$K$44/12</f>
        <v>0</v>
      </c>
      <c r="GS53" s="71">
        <f>($K$41-SUM($R54:GR54))*$K$44/12</f>
        <v>0</v>
      </c>
      <c r="GT53" s="71">
        <f>($K$41-SUM($R54:GS54))*$K$44/12</f>
        <v>0</v>
      </c>
      <c r="GU53" s="71">
        <f>($K$41-SUM($R54:GT54))*$K$44/12</f>
        <v>0</v>
      </c>
      <c r="GV53" s="71">
        <f>($K$41-SUM($R54:GU54))*$K$44/12</f>
        <v>0</v>
      </c>
      <c r="GW53" s="71">
        <f>($K$41-SUM($R54:GV54))*$K$44/12</f>
        <v>0</v>
      </c>
      <c r="GX53" s="71">
        <f>($K$41-SUM($R54:GW54))*$K$44/12</f>
        <v>0</v>
      </c>
      <c r="GY53" s="71">
        <f>($K$41-SUM($R54:GX54))*$K$44/12</f>
        <v>0</v>
      </c>
      <c r="GZ53" s="71">
        <f>($K$41-SUM($R54:GY54))*$K$44/12</f>
        <v>0</v>
      </c>
      <c r="HA53" s="71">
        <f>($K$41-SUM($R54:GZ54))*$K$44/12</f>
        <v>0</v>
      </c>
      <c r="HB53" s="71">
        <f>($K$41-SUM($R54:HA54))*$K$44/12</f>
        <v>0</v>
      </c>
      <c r="HC53" s="71">
        <f>($K$41-SUM($R54:HB54))*$K$44/12</f>
        <v>0</v>
      </c>
      <c r="HD53" s="71">
        <f>($K$41-SUM($R54:HC54))*$K$44/12</f>
        <v>0</v>
      </c>
      <c r="HE53" s="71">
        <f>($K$41-SUM($R54:HD54))*$K$44/12</f>
        <v>0</v>
      </c>
      <c r="HF53" s="71">
        <f>($K$41-SUM($R54:HE54))*$K$44/12</f>
        <v>0</v>
      </c>
      <c r="HG53" s="71">
        <f>($K$41-SUM($R54:HF54))*$K$44/12</f>
        <v>0</v>
      </c>
      <c r="HH53" s="71">
        <f>($K$41-SUM($R54:HG54))*$K$44/12</f>
        <v>0</v>
      </c>
      <c r="HI53" s="71">
        <f>($K$41-SUM($R54:HH54))*$K$44/12</f>
        <v>0</v>
      </c>
      <c r="HJ53" s="71">
        <f>($K$41-SUM($R54:HI54))*$K$44/12</f>
        <v>0</v>
      </c>
      <c r="HK53" s="71">
        <f>($K$41-SUM($R54:HJ54))*$K$44/12</f>
        <v>0</v>
      </c>
      <c r="HL53" s="71">
        <f>($K$41-SUM($R54:HK54))*$K$44/12</f>
        <v>0</v>
      </c>
      <c r="HM53" s="71">
        <f>($K$41-SUM($R54:HL54))*$K$44/12</f>
        <v>0</v>
      </c>
      <c r="HN53" s="71">
        <f>($K$41-SUM($R54:HM54))*$K$44/12</f>
        <v>0</v>
      </c>
      <c r="HO53" s="71">
        <f>($K$41-SUM($R54:HN54))*$K$44/12</f>
        <v>0</v>
      </c>
      <c r="HP53" s="71">
        <f>($K$41-SUM($R54:HO54))*$K$44/12</f>
        <v>0</v>
      </c>
      <c r="HQ53" s="71">
        <f>($K$41-SUM($R54:HP54))*$K$44/12</f>
        <v>0</v>
      </c>
      <c r="HR53" s="71">
        <f>($K$41-SUM($R54:HQ54))*$K$44/12</f>
        <v>0</v>
      </c>
      <c r="HS53" s="71">
        <f>($K$41-SUM($R54:HR54))*$K$44/12</f>
        <v>0</v>
      </c>
      <c r="HT53" s="71">
        <f>($K$41-SUM($R54:HS54))*$K$44/12</f>
        <v>0</v>
      </c>
      <c r="HU53" s="71">
        <f>($K$41-SUM($R54:HT54))*$K$44/12</f>
        <v>0</v>
      </c>
      <c r="HV53" s="71">
        <f>($K$41-SUM($R54:HU54))*$K$44/12</f>
        <v>0</v>
      </c>
      <c r="HW53" s="71">
        <f>($K$41-SUM($R54:HV54))*$K$44/12</f>
        <v>0</v>
      </c>
      <c r="HX53" s="71">
        <f>($K$41-SUM($R54:HW54))*$K$44/12</f>
        <v>0</v>
      </c>
      <c r="HY53" s="71">
        <f>($K$41-SUM($R54:HX54))*$K$44/12</f>
        <v>0</v>
      </c>
      <c r="HZ53" s="71">
        <f>($K$41-SUM($R54:HY54))*$K$44/12</f>
        <v>0</v>
      </c>
      <c r="IA53" s="71">
        <f>($K$41-SUM($R54:HZ54))*$K$44/12</f>
        <v>0</v>
      </c>
      <c r="IB53" s="71">
        <f>($K$41-SUM($R54:IA54))*$K$44/12</f>
        <v>0</v>
      </c>
      <c r="IC53" s="71">
        <f>($K$41-SUM($R54:IB54))*$K$44/12</f>
        <v>0</v>
      </c>
      <c r="ID53" s="71">
        <f>($K$41-SUM($R54:IC54))*$K$44/12</f>
        <v>0</v>
      </c>
      <c r="IE53" s="71">
        <f>($K$41-SUM($R54:ID54))*$K$44/12</f>
        <v>0</v>
      </c>
      <c r="IF53" s="71">
        <f>($K$41-SUM($R54:IE54))*$K$44/12</f>
        <v>0</v>
      </c>
      <c r="IG53" s="71">
        <f>($K$41-SUM($R54:IF54))*$K$44/12</f>
        <v>0</v>
      </c>
      <c r="IH53" s="71">
        <f>($K$41-SUM($R54:IG54))*$K$44/12</f>
        <v>0</v>
      </c>
      <c r="II53" s="71">
        <f>($K$41-SUM($R54:IH54))*$K$44/12</f>
        <v>0</v>
      </c>
      <c r="IJ53" s="71">
        <f>($K$41-SUM($R54:II54))*$K$44/12</f>
        <v>0</v>
      </c>
      <c r="IK53" s="71">
        <f>($K$41-SUM($R54:IJ54))*$K$44/12</f>
        <v>0</v>
      </c>
      <c r="IL53" s="71">
        <f>($K$41-SUM($R54:IK54))*$K$44/12</f>
        <v>0</v>
      </c>
      <c r="IM53" s="71">
        <f>($K$41-SUM($R54:IL54))*$K$44/12</f>
        <v>0</v>
      </c>
      <c r="IN53" s="71">
        <f>($K$41-SUM($R54:IM54))*$K$44/12</f>
        <v>0</v>
      </c>
      <c r="IO53" s="71">
        <f>($K$41-SUM($R54:IN54))*$K$44/12</f>
        <v>0</v>
      </c>
      <c r="IP53" s="71">
        <f>($K$41-SUM($R54:IO54))*$K$44/12</f>
        <v>0</v>
      </c>
      <c r="IQ53" s="71">
        <f>($K$41-SUM($R54:IP54))*$K$44/12</f>
        <v>0</v>
      </c>
      <c r="IR53" s="71">
        <f>($K$41-SUM($R54:IQ54))*$K$44/12</f>
        <v>0</v>
      </c>
      <c r="IS53" s="71">
        <f>($K$41-SUM($R54:IR54))*$K$44/12</f>
        <v>0</v>
      </c>
      <c r="IT53" s="71">
        <f>($K$41-SUM($R54:IS54))*$K$44/12</f>
        <v>0</v>
      </c>
      <c r="IU53" s="71">
        <f>($K$41-SUM($R54:IT54))*$K$44/12</f>
        <v>0</v>
      </c>
      <c r="IV53" s="71">
        <f>($K$41-SUM($R54:IU54))*$K$44/12</f>
        <v>0</v>
      </c>
      <c r="IW53" s="71">
        <f>($K$41-SUM($R54:IV54))*$K$44/12</f>
        <v>0</v>
      </c>
      <c r="IX53" s="71">
        <f>($K$41-SUM($R54:IW54))*$K$44/12</f>
        <v>0</v>
      </c>
      <c r="IY53" s="71">
        <f>($K$41-SUM($R54:IX54))*$K$44/12</f>
        <v>0</v>
      </c>
      <c r="IZ53" s="71">
        <f>($K$41-SUM($R54:IY54))*$K$44/12</f>
        <v>0</v>
      </c>
      <c r="JA53" s="71">
        <f>($K$41-SUM($R54:IZ54))*$K$44/12</f>
        <v>0</v>
      </c>
      <c r="JB53" s="71">
        <f>($K$41-SUM($R54:JA54))*$K$44/12</f>
        <v>0</v>
      </c>
      <c r="JC53" s="71">
        <f>($K$41-SUM($R54:JB54))*$K$44/12</f>
        <v>0</v>
      </c>
      <c r="JD53" s="71">
        <f>($K$41-SUM($R54:JC54))*$K$44/12</f>
        <v>0</v>
      </c>
      <c r="JE53" s="71">
        <f>($K$41-SUM($R54:JD54))*$K$44/12</f>
        <v>0</v>
      </c>
      <c r="JF53" s="71">
        <f>($K$41-SUM($R54:JE54))*$K$44/12</f>
        <v>0</v>
      </c>
      <c r="JG53" s="71">
        <f>($K$41-SUM($R54:JF54))*$K$44/12</f>
        <v>0</v>
      </c>
      <c r="JH53" s="71">
        <f>($K$41-SUM($R54:JG54))*$K$44/12</f>
        <v>0</v>
      </c>
      <c r="JI53" s="71">
        <f>($K$41-SUM($R54:JH54))*$K$44/12</f>
        <v>0</v>
      </c>
      <c r="JJ53" s="71">
        <f>($K$41-SUM($R54:JI54))*$K$44/12</f>
        <v>0</v>
      </c>
      <c r="JK53" s="71">
        <f>($K$41-SUM($R54:JJ54))*$K$44/12</f>
        <v>0</v>
      </c>
      <c r="JL53" s="71">
        <f>($K$41-SUM($R54:JK54))*$K$44/12</f>
        <v>0</v>
      </c>
      <c r="JM53" s="71">
        <f>($K$41-SUM($R54:JL54))*$K$44/12</f>
        <v>0</v>
      </c>
      <c r="JN53" s="71">
        <f>($K$41-SUM($R54:JM54))*$K$44/12</f>
        <v>0</v>
      </c>
      <c r="JO53" s="71">
        <f>($K$41-SUM($R54:JN54))*$K$44/12</f>
        <v>0</v>
      </c>
      <c r="JP53" s="71">
        <f>($K$41-SUM($R54:JO54))*$K$44/12</f>
        <v>0</v>
      </c>
      <c r="JQ53" s="71">
        <f>($K$41-SUM($R54:JP54))*$K$44/12</f>
        <v>0</v>
      </c>
      <c r="JR53" s="71">
        <f>($K$41-SUM($R54:JQ54))*$K$44/12</f>
        <v>0</v>
      </c>
      <c r="JS53" s="71">
        <f>($K$41-SUM($R54:JR54))*$K$44/12</f>
        <v>0</v>
      </c>
      <c r="JT53" s="71">
        <f>($K$41-SUM($R54:JS54))*$K$44/12</f>
        <v>0</v>
      </c>
      <c r="JU53" s="71">
        <f>($K$41-SUM($R54:JT54))*$K$44/12</f>
        <v>0</v>
      </c>
      <c r="JV53" s="71">
        <f>($K$41-SUM($R54:JU54))*$K$44/12</f>
        <v>0</v>
      </c>
      <c r="JW53" s="71">
        <f>($K$41-SUM($R54:JV54))*$K$44/12</f>
        <v>0</v>
      </c>
      <c r="JX53" s="71">
        <f>($K$41-SUM($R54:JW54))*$K$44/12</f>
        <v>0</v>
      </c>
      <c r="JY53" s="71">
        <f>($K$41-SUM($R54:JX54))*$K$44/12</f>
        <v>0</v>
      </c>
      <c r="JZ53" s="71">
        <f>($K$41-SUM($R54:JY54))*$K$44/12</f>
        <v>0</v>
      </c>
      <c r="KA53" s="71">
        <f>($K$41-SUM($R54:JZ54))*$K$44/12</f>
        <v>0</v>
      </c>
      <c r="KB53" s="71">
        <f>($K$41-SUM($R54:KA54))*$K$44/12</f>
        <v>0</v>
      </c>
      <c r="KC53" s="71">
        <f>($K$41-SUM($R54:KB54))*$K$44/12</f>
        <v>0</v>
      </c>
      <c r="KD53" s="71">
        <f>($K$41-SUM($R54:KC54))*$K$44/12</f>
        <v>0</v>
      </c>
      <c r="KE53" s="71">
        <f>($K$41-SUM($R54:KD54))*$K$44/12</f>
        <v>0</v>
      </c>
      <c r="KF53" s="71">
        <f>($K$41-SUM($R54:KE54))*$K$44/12</f>
        <v>0</v>
      </c>
      <c r="KG53" s="71">
        <f>($K$41-SUM($R54:KF54))*$K$44/12</f>
        <v>0</v>
      </c>
      <c r="KH53" s="71">
        <f>($K$41-SUM($R54:KG54))*$K$44/12</f>
        <v>0</v>
      </c>
      <c r="KI53" s="71">
        <f>($K$41-SUM($R54:KH54))*$K$44/12</f>
        <v>0</v>
      </c>
      <c r="KJ53" s="71">
        <f>($K$41-SUM($R54:KI54))*$K$44/12</f>
        <v>0</v>
      </c>
      <c r="KK53" s="71">
        <f>($K$41-SUM($R54:KJ54))*$K$44/12</f>
        <v>0</v>
      </c>
      <c r="KL53" s="71">
        <f>($K$41-SUM($R54:KK54))*$K$44/12</f>
        <v>0</v>
      </c>
      <c r="KM53" s="71">
        <f>($K$41-SUM($R54:KL54))*$K$44/12</f>
        <v>0</v>
      </c>
      <c r="KN53" s="71">
        <f>($K$41-SUM($R54:KM54))*$K$44/12</f>
        <v>0</v>
      </c>
      <c r="KO53" s="71">
        <f>($K$41-SUM($R54:KN54))*$K$44/12</f>
        <v>0</v>
      </c>
      <c r="KP53" s="71">
        <f>($K$41-SUM($R54:KO54))*$K$44/12</f>
        <v>0</v>
      </c>
      <c r="KQ53" s="71">
        <f>($K$41-SUM($R54:KP54))*$K$44/12</f>
        <v>0</v>
      </c>
      <c r="KR53" s="71">
        <f>($K$41-SUM($R54:KQ54))*$K$44/12</f>
        <v>0</v>
      </c>
      <c r="KS53" s="71">
        <f>($K$41-SUM($R54:KR54))*$K$44/12</f>
        <v>0</v>
      </c>
      <c r="KT53" s="71">
        <f>($K$41-SUM($R54:KS54))*$K$44/12</f>
        <v>0</v>
      </c>
      <c r="KU53" s="71">
        <f>($K$41-SUM($R54:KT54))*$K$44/12</f>
        <v>0</v>
      </c>
      <c r="KV53" s="71">
        <f>($K$41-SUM($R54:KU54))*$K$44/12</f>
        <v>0</v>
      </c>
      <c r="KW53" s="71">
        <f>($K$41-SUM($R54:KV54))*$K$44/12</f>
        <v>0</v>
      </c>
      <c r="KX53" s="71">
        <f>($K$41-SUM($R54:KW54))*$K$44/12</f>
        <v>0</v>
      </c>
      <c r="KY53" s="71">
        <f>($K$41-SUM($R54:KX54))*$K$44/12</f>
        <v>0</v>
      </c>
      <c r="KZ53" s="71">
        <f>($K$41-SUM($R54:KY54))*$K$44/12</f>
        <v>0</v>
      </c>
      <c r="LA53" s="71">
        <f>($K$41-SUM($R54:KZ54))*$K$44/12</f>
        <v>0</v>
      </c>
      <c r="LB53" s="71">
        <f>($K$41-SUM($R54:LA54))*$K$44/12</f>
        <v>0</v>
      </c>
      <c r="LC53" s="71">
        <f>($K$41-SUM($R54:LB54))*$K$44/12</f>
        <v>0</v>
      </c>
      <c r="LD53" s="71">
        <f>($K$41-SUM($R54:LC54))*$K$44/12</f>
        <v>0</v>
      </c>
      <c r="LE53" s="71">
        <f>($K$41-SUM($R54:LD54))*$K$44/12</f>
        <v>0</v>
      </c>
      <c r="LF53" s="71">
        <f>($K$41-SUM($R54:LE54))*$K$44/12</f>
        <v>0</v>
      </c>
      <c r="LG53" s="71">
        <f>($K$41-SUM($R54:LF54))*$K$44/12</f>
        <v>0</v>
      </c>
      <c r="LH53" s="71">
        <f>($K$41-SUM($R54:LG54))*$K$44/12</f>
        <v>0</v>
      </c>
      <c r="LI53" s="71">
        <f>($K$41-SUM($R54:LH54))*$K$44/12</f>
        <v>0</v>
      </c>
      <c r="LJ53" s="71">
        <f>($K$41-SUM($R54:LI54))*$K$44/12</f>
        <v>0</v>
      </c>
      <c r="LK53" s="71">
        <f>($K$41-SUM($R54:LJ54))*$K$44/12</f>
        <v>0</v>
      </c>
      <c r="LL53" s="71">
        <f>($K$41-SUM($R54:LK54))*$K$44/12</f>
        <v>0</v>
      </c>
      <c r="LM53" s="71">
        <f>($K$41-SUM($R54:LL54))*$K$44/12</f>
        <v>0</v>
      </c>
      <c r="LN53" s="71">
        <f>($K$41-SUM($R54:LM54))*$K$44/12</f>
        <v>0</v>
      </c>
      <c r="LO53" s="71">
        <f>($K$41-SUM($R54:LN54))*$K$44/12</f>
        <v>0</v>
      </c>
      <c r="LP53" s="71">
        <f>($K$41-SUM($R54:LO54))*$K$44/12</f>
        <v>0</v>
      </c>
      <c r="LQ53" s="71">
        <f>($K$41-SUM($R54:LP54))*$K$44/12</f>
        <v>0</v>
      </c>
      <c r="LR53" s="71">
        <f>($K$41-SUM($R54:LQ54))*$K$44/12</f>
        <v>0</v>
      </c>
      <c r="LS53" s="71">
        <f>($K$41-SUM($R54:LR54))*$K$44/12</f>
        <v>0</v>
      </c>
      <c r="LT53" s="71">
        <f>($K$41-SUM($R54:LS54))*$K$44/12</f>
        <v>0</v>
      </c>
      <c r="LU53" s="71">
        <f>($K$41-SUM($R54:LT54))*$K$44/12</f>
        <v>0</v>
      </c>
      <c r="LV53" s="71">
        <f>($K$41-SUM($R54:LU54))*$K$44/12</f>
        <v>0</v>
      </c>
      <c r="LW53" s="71">
        <f>($K$41-SUM($R54:LV54))*$K$44/12</f>
        <v>0</v>
      </c>
      <c r="LX53" s="71">
        <f>($K$41-SUM($R54:LW54))*$K$44/12</f>
        <v>0</v>
      </c>
      <c r="LY53" s="71">
        <f>($K$41-SUM($R54:LX54))*$K$44/12</f>
        <v>0</v>
      </c>
      <c r="LZ53" s="71">
        <f>($K$41-SUM($R54:LY54))*$K$44/12</f>
        <v>0</v>
      </c>
      <c r="MA53" s="71">
        <f>($K$41-SUM($R54:LZ54))*$K$44/12</f>
        <v>0</v>
      </c>
      <c r="MB53" s="71">
        <f>($K$41-SUM($R54:MA54))*$K$44/12</f>
        <v>0</v>
      </c>
      <c r="MC53" s="71">
        <f>($K$41-SUM($R54:MB54))*$K$44/12</f>
        <v>0</v>
      </c>
      <c r="MD53" s="71">
        <f>($K$41-SUM($R54:MC54))*$K$44/12</f>
        <v>0</v>
      </c>
      <c r="ME53" s="71">
        <f>($K$41-SUM($R54:MD54))*$K$44/12</f>
        <v>0</v>
      </c>
      <c r="MF53" s="71">
        <f>($K$41-SUM($R54:ME54))*$K$44/12</f>
        <v>0</v>
      </c>
      <c r="MG53" s="71">
        <f>($K$41-SUM($R54:MF54))*$K$44/12</f>
        <v>0</v>
      </c>
      <c r="MH53" s="71">
        <f>($K$41-SUM($R54:MG54))*$K$44/12</f>
        <v>0</v>
      </c>
      <c r="MI53" s="71">
        <f>($K$41-SUM($R54:MH54))*$K$44/12</f>
        <v>0</v>
      </c>
      <c r="MJ53" s="71">
        <f>($K$41-SUM($R54:MI54))*$K$44/12</f>
        <v>0</v>
      </c>
      <c r="MK53" s="71">
        <f>($K$41-SUM($R54:MJ54))*$K$44/12</f>
        <v>0</v>
      </c>
      <c r="ML53" s="71">
        <f>($K$41-SUM($R54:MK54))*$K$44/12</f>
        <v>0</v>
      </c>
      <c r="MM53" s="71">
        <f>($K$41-SUM($R54:ML54))*$K$44/12</f>
        <v>0</v>
      </c>
      <c r="MN53" s="71">
        <f>($K$41-SUM($R54:MM54))*$K$44/12</f>
        <v>0</v>
      </c>
      <c r="MO53" s="71">
        <f>($K$41-SUM($R54:MN54))*$K$44/12</f>
        <v>0</v>
      </c>
      <c r="MP53" s="71">
        <f>($K$41-SUM($R54:MO54))*$K$44/12</f>
        <v>0</v>
      </c>
      <c r="MQ53" s="71">
        <f>($K$41-SUM($R54:MP54))*$K$44/12</f>
        <v>0</v>
      </c>
      <c r="MR53" s="71">
        <f>($K$41-SUM($R54:MQ54))*$K$44/12</f>
        <v>0</v>
      </c>
      <c r="MS53" s="71">
        <f>($K$41-SUM($R54:MR54))*$K$44/12</f>
        <v>0</v>
      </c>
      <c r="MT53" s="71">
        <f>($K$41-SUM($R54:MS54))*$K$44/12</f>
        <v>0</v>
      </c>
      <c r="MU53" s="71">
        <f>($K$41-SUM($R54:MT54))*$K$44/12</f>
        <v>0</v>
      </c>
      <c r="MV53" s="71">
        <f>($K$41-SUM($R54:MU54))*$K$44/12</f>
        <v>0</v>
      </c>
      <c r="MW53" s="71">
        <f>($K$41-SUM($R54:MV54))*$K$44/12</f>
        <v>0</v>
      </c>
      <c r="MX53" s="71">
        <f>($K$41-SUM($R54:MW54))*$K$44/12</f>
        <v>0</v>
      </c>
      <c r="MY53" s="71">
        <f>($K$41-SUM($R54:MX54))*$K$44/12</f>
        <v>0</v>
      </c>
      <c r="MZ53" s="71">
        <f>($K$41-SUM($R54:MY54))*$K$44/12</f>
        <v>0</v>
      </c>
      <c r="NA53" s="71">
        <f>($K$41-SUM($R54:MZ54))*$K$44/12</f>
        <v>0</v>
      </c>
      <c r="NB53" s="71">
        <f>($K$41-SUM($R54:NA54))*$K$44/12</f>
        <v>0</v>
      </c>
      <c r="NC53" s="71">
        <f>($K$41-SUM($R54:NB54))*$K$44/12</f>
        <v>0</v>
      </c>
      <c r="ND53" s="71">
        <f>($K$41-SUM($R54:NC54))*$K$44/12</f>
        <v>0</v>
      </c>
      <c r="NE53" s="71">
        <f>($K$41-SUM($R54:ND54))*$K$44/12</f>
        <v>0</v>
      </c>
      <c r="NF53" s="71">
        <f>($K$41-SUM($R54:NE54))*$K$44/12</f>
        <v>0</v>
      </c>
      <c r="NG53" s="71">
        <f>($K$41-SUM($R54:NF54))*$K$44/12</f>
        <v>0</v>
      </c>
      <c r="NH53" s="71">
        <f>($K$41-SUM($R54:NG54))*$K$44/12</f>
        <v>0</v>
      </c>
      <c r="NI53" s="71">
        <f>($K$41-SUM($R54:NH54))*$K$44/12</f>
        <v>0</v>
      </c>
      <c r="NJ53" s="71">
        <f>($K$41-SUM($R54:NI54))*$K$44/12</f>
        <v>0</v>
      </c>
      <c r="NK53" s="71">
        <f>($K$41-SUM($R54:NJ54))*$K$44/12</f>
        <v>0</v>
      </c>
      <c r="NL53" s="71">
        <f>($K$41-SUM($R54:NK54))*$K$44/12</f>
        <v>0</v>
      </c>
      <c r="NM53" s="71">
        <f>($K$41-SUM($R54:NL54))*$K$44/12</f>
        <v>0</v>
      </c>
      <c r="NN53" s="71">
        <f>($K$41-SUM($R54:NM54))*$K$44/12</f>
        <v>0</v>
      </c>
      <c r="NO53" s="66"/>
      <c r="NP53" s="66"/>
    </row>
    <row r="54" spans="1:380" s="72" customFormat="1" x14ac:dyDescent="0.25">
      <c r="A54" s="66"/>
      <c r="B54" s="66"/>
      <c r="C54" s="66"/>
      <c r="D54" s="66"/>
      <c r="E54" s="74" t="str">
        <f>структура!$E$23</f>
        <v>оплата тела кредита в разрезе оборудования</v>
      </c>
      <c r="F54" s="66"/>
      <c r="G54" s="66"/>
      <c r="H54" s="66" t="str">
        <f>IF($E54="","",INDEX(структура!$H:$H,SUMIFS(структура!$C:$C,структура!$E:$E,$E54)))</f>
        <v>руб.</v>
      </c>
      <c r="I54" s="66"/>
      <c r="J54" s="67"/>
      <c r="K54" s="68"/>
      <c r="L54" s="69"/>
      <c r="M54" s="66"/>
      <c r="N54" s="66"/>
      <c r="O54" s="207">
        <f>SUM($R54:$NO54)</f>
        <v>0</v>
      </c>
      <c r="P54" s="66"/>
      <c r="Q54" s="66"/>
      <c r="R54" s="75"/>
      <c r="S54" s="71">
        <f>S50-S53</f>
        <v>0</v>
      </c>
      <c r="T54" s="71">
        <f>T50-T53</f>
        <v>0</v>
      </c>
      <c r="U54" s="71">
        <f t="shared" ref="U54:CF54" si="30">U50-U53</f>
        <v>0</v>
      </c>
      <c r="V54" s="71">
        <f t="shared" si="30"/>
        <v>0</v>
      </c>
      <c r="W54" s="71">
        <f t="shared" si="30"/>
        <v>0</v>
      </c>
      <c r="X54" s="71">
        <f t="shared" si="30"/>
        <v>0</v>
      </c>
      <c r="Y54" s="71">
        <f t="shared" si="30"/>
        <v>0</v>
      </c>
      <c r="Z54" s="71">
        <f t="shared" si="30"/>
        <v>0</v>
      </c>
      <c r="AA54" s="71">
        <f t="shared" si="30"/>
        <v>0</v>
      </c>
      <c r="AB54" s="71">
        <f t="shared" si="30"/>
        <v>0</v>
      </c>
      <c r="AC54" s="71">
        <f t="shared" si="30"/>
        <v>0</v>
      </c>
      <c r="AD54" s="71">
        <f t="shared" si="30"/>
        <v>0</v>
      </c>
      <c r="AE54" s="71">
        <f t="shared" si="30"/>
        <v>0</v>
      </c>
      <c r="AF54" s="71">
        <f t="shared" si="30"/>
        <v>0</v>
      </c>
      <c r="AG54" s="71">
        <f t="shared" si="30"/>
        <v>0</v>
      </c>
      <c r="AH54" s="71">
        <f t="shared" si="30"/>
        <v>0</v>
      </c>
      <c r="AI54" s="71">
        <f t="shared" si="30"/>
        <v>0</v>
      </c>
      <c r="AJ54" s="71">
        <f t="shared" si="30"/>
        <v>0</v>
      </c>
      <c r="AK54" s="71">
        <f t="shared" si="30"/>
        <v>0</v>
      </c>
      <c r="AL54" s="71">
        <f t="shared" si="30"/>
        <v>0</v>
      </c>
      <c r="AM54" s="71">
        <f t="shared" si="30"/>
        <v>0</v>
      </c>
      <c r="AN54" s="71">
        <f t="shared" si="30"/>
        <v>0</v>
      </c>
      <c r="AO54" s="71">
        <f t="shared" si="30"/>
        <v>0</v>
      </c>
      <c r="AP54" s="71">
        <f t="shared" si="30"/>
        <v>0</v>
      </c>
      <c r="AQ54" s="71">
        <f t="shared" si="30"/>
        <v>0</v>
      </c>
      <c r="AR54" s="71">
        <f t="shared" si="30"/>
        <v>0</v>
      </c>
      <c r="AS54" s="71">
        <f t="shared" si="30"/>
        <v>0</v>
      </c>
      <c r="AT54" s="71">
        <f t="shared" si="30"/>
        <v>0</v>
      </c>
      <c r="AU54" s="71">
        <f t="shared" si="30"/>
        <v>0</v>
      </c>
      <c r="AV54" s="71">
        <f t="shared" si="30"/>
        <v>0</v>
      </c>
      <c r="AW54" s="71">
        <f t="shared" si="30"/>
        <v>0</v>
      </c>
      <c r="AX54" s="71">
        <f t="shared" si="30"/>
        <v>0</v>
      </c>
      <c r="AY54" s="71">
        <f t="shared" si="30"/>
        <v>0</v>
      </c>
      <c r="AZ54" s="71">
        <f t="shared" si="30"/>
        <v>0</v>
      </c>
      <c r="BA54" s="71">
        <f t="shared" si="30"/>
        <v>0</v>
      </c>
      <c r="BB54" s="71">
        <f t="shared" si="30"/>
        <v>0</v>
      </c>
      <c r="BC54" s="71">
        <f t="shared" si="30"/>
        <v>0</v>
      </c>
      <c r="BD54" s="71">
        <f t="shared" si="30"/>
        <v>0</v>
      </c>
      <c r="BE54" s="71">
        <f t="shared" si="30"/>
        <v>0</v>
      </c>
      <c r="BF54" s="71">
        <f t="shared" si="30"/>
        <v>0</v>
      </c>
      <c r="BG54" s="71">
        <f t="shared" si="30"/>
        <v>0</v>
      </c>
      <c r="BH54" s="71">
        <f t="shared" si="30"/>
        <v>0</v>
      </c>
      <c r="BI54" s="71">
        <f t="shared" si="30"/>
        <v>0</v>
      </c>
      <c r="BJ54" s="71">
        <f t="shared" si="30"/>
        <v>0</v>
      </c>
      <c r="BK54" s="71">
        <f t="shared" si="30"/>
        <v>0</v>
      </c>
      <c r="BL54" s="71">
        <f t="shared" si="30"/>
        <v>0</v>
      </c>
      <c r="BM54" s="71">
        <f t="shared" si="30"/>
        <v>0</v>
      </c>
      <c r="BN54" s="71">
        <f t="shared" si="30"/>
        <v>0</v>
      </c>
      <c r="BO54" s="71">
        <f t="shared" si="30"/>
        <v>0</v>
      </c>
      <c r="BP54" s="71">
        <f t="shared" si="30"/>
        <v>0</v>
      </c>
      <c r="BQ54" s="71">
        <f t="shared" si="30"/>
        <v>0</v>
      </c>
      <c r="BR54" s="71">
        <f t="shared" si="30"/>
        <v>0</v>
      </c>
      <c r="BS54" s="71">
        <f t="shared" si="30"/>
        <v>0</v>
      </c>
      <c r="BT54" s="71">
        <f t="shared" si="30"/>
        <v>0</v>
      </c>
      <c r="BU54" s="71">
        <f t="shared" si="30"/>
        <v>0</v>
      </c>
      <c r="BV54" s="71">
        <f t="shared" si="30"/>
        <v>0</v>
      </c>
      <c r="BW54" s="71">
        <f t="shared" si="30"/>
        <v>0</v>
      </c>
      <c r="BX54" s="71">
        <f t="shared" si="30"/>
        <v>0</v>
      </c>
      <c r="BY54" s="71">
        <f t="shared" si="30"/>
        <v>0</v>
      </c>
      <c r="BZ54" s="71">
        <f t="shared" si="30"/>
        <v>0</v>
      </c>
      <c r="CA54" s="71">
        <f t="shared" si="30"/>
        <v>0</v>
      </c>
      <c r="CB54" s="71">
        <f t="shared" si="30"/>
        <v>0</v>
      </c>
      <c r="CC54" s="71">
        <f t="shared" si="30"/>
        <v>0</v>
      </c>
      <c r="CD54" s="71">
        <f t="shared" si="30"/>
        <v>0</v>
      </c>
      <c r="CE54" s="71">
        <f t="shared" si="30"/>
        <v>0</v>
      </c>
      <c r="CF54" s="71">
        <f t="shared" si="30"/>
        <v>0</v>
      </c>
      <c r="CG54" s="71">
        <f t="shared" ref="CG54:ER54" si="31">CG50-CG53</f>
        <v>0</v>
      </c>
      <c r="CH54" s="71">
        <f t="shared" si="31"/>
        <v>0</v>
      </c>
      <c r="CI54" s="71">
        <f t="shared" si="31"/>
        <v>0</v>
      </c>
      <c r="CJ54" s="71">
        <f t="shared" si="31"/>
        <v>0</v>
      </c>
      <c r="CK54" s="71">
        <f t="shared" si="31"/>
        <v>0</v>
      </c>
      <c r="CL54" s="71">
        <f t="shared" si="31"/>
        <v>0</v>
      </c>
      <c r="CM54" s="71">
        <f t="shared" si="31"/>
        <v>0</v>
      </c>
      <c r="CN54" s="71">
        <f t="shared" si="31"/>
        <v>0</v>
      </c>
      <c r="CO54" s="71">
        <f t="shared" si="31"/>
        <v>0</v>
      </c>
      <c r="CP54" s="71">
        <f t="shared" si="31"/>
        <v>0</v>
      </c>
      <c r="CQ54" s="71">
        <f t="shared" si="31"/>
        <v>0</v>
      </c>
      <c r="CR54" s="71">
        <f t="shared" si="31"/>
        <v>0</v>
      </c>
      <c r="CS54" s="71">
        <f t="shared" si="31"/>
        <v>0</v>
      </c>
      <c r="CT54" s="71">
        <f t="shared" si="31"/>
        <v>0</v>
      </c>
      <c r="CU54" s="71">
        <f t="shared" si="31"/>
        <v>0</v>
      </c>
      <c r="CV54" s="71">
        <f t="shared" si="31"/>
        <v>0</v>
      </c>
      <c r="CW54" s="71">
        <f t="shared" si="31"/>
        <v>0</v>
      </c>
      <c r="CX54" s="71">
        <f t="shared" si="31"/>
        <v>0</v>
      </c>
      <c r="CY54" s="71">
        <f t="shared" si="31"/>
        <v>0</v>
      </c>
      <c r="CZ54" s="71">
        <f t="shared" si="31"/>
        <v>0</v>
      </c>
      <c r="DA54" s="71">
        <f t="shared" si="31"/>
        <v>0</v>
      </c>
      <c r="DB54" s="71">
        <f t="shared" si="31"/>
        <v>0</v>
      </c>
      <c r="DC54" s="71">
        <f t="shared" si="31"/>
        <v>0</v>
      </c>
      <c r="DD54" s="71">
        <f t="shared" si="31"/>
        <v>0</v>
      </c>
      <c r="DE54" s="71">
        <f t="shared" si="31"/>
        <v>0</v>
      </c>
      <c r="DF54" s="71">
        <f t="shared" si="31"/>
        <v>0</v>
      </c>
      <c r="DG54" s="71">
        <f t="shared" si="31"/>
        <v>0</v>
      </c>
      <c r="DH54" s="71">
        <f t="shared" si="31"/>
        <v>0</v>
      </c>
      <c r="DI54" s="71">
        <f t="shared" si="31"/>
        <v>0</v>
      </c>
      <c r="DJ54" s="71">
        <f t="shared" si="31"/>
        <v>0</v>
      </c>
      <c r="DK54" s="71">
        <f t="shared" si="31"/>
        <v>0</v>
      </c>
      <c r="DL54" s="71">
        <f t="shared" si="31"/>
        <v>0</v>
      </c>
      <c r="DM54" s="71">
        <f t="shared" si="31"/>
        <v>0</v>
      </c>
      <c r="DN54" s="71">
        <f t="shared" si="31"/>
        <v>0</v>
      </c>
      <c r="DO54" s="71">
        <f t="shared" si="31"/>
        <v>0</v>
      </c>
      <c r="DP54" s="71">
        <f t="shared" si="31"/>
        <v>0</v>
      </c>
      <c r="DQ54" s="71">
        <f t="shared" si="31"/>
        <v>0</v>
      </c>
      <c r="DR54" s="71">
        <f t="shared" si="31"/>
        <v>0</v>
      </c>
      <c r="DS54" s="71">
        <f t="shared" si="31"/>
        <v>0</v>
      </c>
      <c r="DT54" s="71">
        <f t="shared" si="31"/>
        <v>0</v>
      </c>
      <c r="DU54" s="71">
        <f t="shared" si="31"/>
        <v>0</v>
      </c>
      <c r="DV54" s="71">
        <f t="shared" si="31"/>
        <v>0</v>
      </c>
      <c r="DW54" s="71">
        <f t="shared" si="31"/>
        <v>0</v>
      </c>
      <c r="DX54" s="71">
        <f t="shared" si="31"/>
        <v>0</v>
      </c>
      <c r="DY54" s="71">
        <f t="shared" si="31"/>
        <v>0</v>
      </c>
      <c r="DZ54" s="71">
        <f t="shared" si="31"/>
        <v>0</v>
      </c>
      <c r="EA54" s="71">
        <f t="shared" si="31"/>
        <v>0</v>
      </c>
      <c r="EB54" s="71">
        <f t="shared" si="31"/>
        <v>0</v>
      </c>
      <c r="EC54" s="71">
        <f t="shared" si="31"/>
        <v>0</v>
      </c>
      <c r="ED54" s="71">
        <f t="shared" si="31"/>
        <v>0</v>
      </c>
      <c r="EE54" s="71">
        <f t="shared" si="31"/>
        <v>0</v>
      </c>
      <c r="EF54" s="71">
        <f t="shared" si="31"/>
        <v>0</v>
      </c>
      <c r="EG54" s="71">
        <f t="shared" si="31"/>
        <v>0</v>
      </c>
      <c r="EH54" s="71">
        <f t="shared" si="31"/>
        <v>0</v>
      </c>
      <c r="EI54" s="71">
        <f t="shared" si="31"/>
        <v>0</v>
      </c>
      <c r="EJ54" s="71">
        <f t="shared" si="31"/>
        <v>0</v>
      </c>
      <c r="EK54" s="71">
        <f t="shared" si="31"/>
        <v>0</v>
      </c>
      <c r="EL54" s="71">
        <f t="shared" si="31"/>
        <v>0</v>
      </c>
      <c r="EM54" s="71">
        <f t="shared" si="31"/>
        <v>0</v>
      </c>
      <c r="EN54" s="71">
        <f t="shared" si="31"/>
        <v>0</v>
      </c>
      <c r="EO54" s="71">
        <f t="shared" si="31"/>
        <v>0</v>
      </c>
      <c r="EP54" s="71">
        <f t="shared" si="31"/>
        <v>0</v>
      </c>
      <c r="EQ54" s="71">
        <f t="shared" si="31"/>
        <v>0</v>
      </c>
      <c r="ER54" s="71">
        <f t="shared" si="31"/>
        <v>0</v>
      </c>
      <c r="ES54" s="71">
        <f t="shared" ref="ES54:HD54" si="32">ES50-ES53</f>
        <v>0</v>
      </c>
      <c r="ET54" s="71">
        <f t="shared" si="32"/>
        <v>0</v>
      </c>
      <c r="EU54" s="71">
        <f t="shared" si="32"/>
        <v>0</v>
      </c>
      <c r="EV54" s="71">
        <f t="shared" si="32"/>
        <v>0</v>
      </c>
      <c r="EW54" s="71">
        <f t="shared" si="32"/>
        <v>0</v>
      </c>
      <c r="EX54" s="71">
        <f t="shared" si="32"/>
        <v>0</v>
      </c>
      <c r="EY54" s="71">
        <f t="shared" si="32"/>
        <v>0</v>
      </c>
      <c r="EZ54" s="71">
        <f t="shared" si="32"/>
        <v>0</v>
      </c>
      <c r="FA54" s="71">
        <f t="shared" si="32"/>
        <v>0</v>
      </c>
      <c r="FB54" s="71">
        <f t="shared" si="32"/>
        <v>0</v>
      </c>
      <c r="FC54" s="71">
        <f t="shared" si="32"/>
        <v>0</v>
      </c>
      <c r="FD54" s="71">
        <f t="shared" si="32"/>
        <v>0</v>
      </c>
      <c r="FE54" s="71">
        <f t="shared" si="32"/>
        <v>0</v>
      </c>
      <c r="FF54" s="71">
        <f t="shared" si="32"/>
        <v>0</v>
      </c>
      <c r="FG54" s="71">
        <f t="shared" si="32"/>
        <v>0</v>
      </c>
      <c r="FH54" s="71">
        <f t="shared" si="32"/>
        <v>0</v>
      </c>
      <c r="FI54" s="71">
        <f t="shared" si="32"/>
        <v>0</v>
      </c>
      <c r="FJ54" s="71">
        <f t="shared" si="32"/>
        <v>0</v>
      </c>
      <c r="FK54" s="71">
        <f t="shared" si="32"/>
        <v>0</v>
      </c>
      <c r="FL54" s="71">
        <f t="shared" si="32"/>
        <v>0</v>
      </c>
      <c r="FM54" s="71">
        <f t="shared" si="32"/>
        <v>0</v>
      </c>
      <c r="FN54" s="71">
        <f t="shared" si="32"/>
        <v>0</v>
      </c>
      <c r="FO54" s="71">
        <f t="shared" si="32"/>
        <v>0</v>
      </c>
      <c r="FP54" s="71">
        <f t="shared" si="32"/>
        <v>0</v>
      </c>
      <c r="FQ54" s="71">
        <f t="shared" si="32"/>
        <v>0</v>
      </c>
      <c r="FR54" s="71">
        <f t="shared" si="32"/>
        <v>0</v>
      </c>
      <c r="FS54" s="71">
        <f t="shared" si="32"/>
        <v>0</v>
      </c>
      <c r="FT54" s="71">
        <f t="shared" si="32"/>
        <v>0</v>
      </c>
      <c r="FU54" s="71">
        <f t="shared" si="32"/>
        <v>0</v>
      </c>
      <c r="FV54" s="71">
        <f t="shared" si="32"/>
        <v>0</v>
      </c>
      <c r="FW54" s="71">
        <f t="shared" si="32"/>
        <v>0</v>
      </c>
      <c r="FX54" s="71">
        <f t="shared" si="32"/>
        <v>0</v>
      </c>
      <c r="FY54" s="71">
        <f t="shared" si="32"/>
        <v>0</v>
      </c>
      <c r="FZ54" s="71">
        <f t="shared" si="32"/>
        <v>0</v>
      </c>
      <c r="GA54" s="71">
        <f t="shared" si="32"/>
        <v>0</v>
      </c>
      <c r="GB54" s="71">
        <f t="shared" si="32"/>
        <v>0</v>
      </c>
      <c r="GC54" s="71">
        <f t="shared" si="32"/>
        <v>0</v>
      </c>
      <c r="GD54" s="71">
        <f t="shared" si="32"/>
        <v>0</v>
      </c>
      <c r="GE54" s="71">
        <f t="shared" si="32"/>
        <v>0</v>
      </c>
      <c r="GF54" s="71">
        <f t="shared" si="32"/>
        <v>0</v>
      </c>
      <c r="GG54" s="71">
        <f t="shared" si="32"/>
        <v>0</v>
      </c>
      <c r="GH54" s="71">
        <f t="shared" si="32"/>
        <v>0</v>
      </c>
      <c r="GI54" s="71">
        <f t="shared" si="32"/>
        <v>0</v>
      </c>
      <c r="GJ54" s="71">
        <f t="shared" si="32"/>
        <v>0</v>
      </c>
      <c r="GK54" s="71">
        <f t="shared" si="32"/>
        <v>0</v>
      </c>
      <c r="GL54" s="71">
        <f t="shared" si="32"/>
        <v>0</v>
      </c>
      <c r="GM54" s="71">
        <f t="shared" si="32"/>
        <v>0</v>
      </c>
      <c r="GN54" s="71">
        <f t="shared" si="32"/>
        <v>0</v>
      </c>
      <c r="GO54" s="71">
        <f t="shared" si="32"/>
        <v>0</v>
      </c>
      <c r="GP54" s="71">
        <f t="shared" si="32"/>
        <v>0</v>
      </c>
      <c r="GQ54" s="71">
        <f t="shared" si="32"/>
        <v>0</v>
      </c>
      <c r="GR54" s="71">
        <f t="shared" si="32"/>
        <v>0</v>
      </c>
      <c r="GS54" s="71">
        <f t="shared" si="32"/>
        <v>0</v>
      </c>
      <c r="GT54" s="71">
        <f t="shared" si="32"/>
        <v>0</v>
      </c>
      <c r="GU54" s="71">
        <f t="shared" si="32"/>
        <v>0</v>
      </c>
      <c r="GV54" s="71">
        <f t="shared" si="32"/>
        <v>0</v>
      </c>
      <c r="GW54" s="71">
        <f t="shared" si="32"/>
        <v>0</v>
      </c>
      <c r="GX54" s="71">
        <f t="shared" si="32"/>
        <v>0</v>
      </c>
      <c r="GY54" s="71">
        <f t="shared" si="32"/>
        <v>0</v>
      </c>
      <c r="GZ54" s="71">
        <f t="shared" si="32"/>
        <v>0</v>
      </c>
      <c r="HA54" s="71">
        <f t="shared" si="32"/>
        <v>0</v>
      </c>
      <c r="HB54" s="71">
        <f t="shared" si="32"/>
        <v>0</v>
      </c>
      <c r="HC54" s="71">
        <f t="shared" si="32"/>
        <v>0</v>
      </c>
      <c r="HD54" s="71">
        <f t="shared" si="32"/>
        <v>0</v>
      </c>
      <c r="HE54" s="71">
        <f t="shared" ref="HE54:JP54" si="33">HE50-HE53</f>
        <v>0</v>
      </c>
      <c r="HF54" s="71">
        <f t="shared" si="33"/>
        <v>0</v>
      </c>
      <c r="HG54" s="71">
        <f t="shared" si="33"/>
        <v>0</v>
      </c>
      <c r="HH54" s="71">
        <f t="shared" si="33"/>
        <v>0</v>
      </c>
      <c r="HI54" s="71">
        <f t="shared" si="33"/>
        <v>0</v>
      </c>
      <c r="HJ54" s="71">
        <f t="shared" si="33"/>
        <v>0</v>
      </c>
      <c r="HK54" s="71">
        <f t="shared" si="33"/>
        <v>0</v>
      </c>
      <c r="HL54" s="71">
        <f t="shared" si="33"/>
        <v>0</v>
      </c>
      <c r="HM54" s="71">
        <f t="shared" si="33"/>
        <v>0</v>
      </c>
      <c r="HN54" s="71">
        <f t="shared" si="33"/>
        <v>0</v>
      </c>
      <c r="HO54" s="71">
        <f t="shared" si="33"/>
        <v>0</v>
      </c>
      <c r="HP54" s="71">
        <f t="shared" si="33"/>
        <v>0</v>
      </c>
      <c r="HQ54" s="71">
        <f t="shared" si="33"/>
        <v>0</v>
      </c>
      <c r="HR54" s="71">
        <f t="shared" si="33"/>
        <v>0</v>
      </c>
      <c r="HS54" s="71">
        <f t="shared" si="33"/>
        <v>0</v>
      </c>
      <c r="HT54" s="71">
        <f t="shared" si="33"/>
        <v>0</v>
      </c>
      <c r="HU54" s="71">
        <f t="shared" si="33"/>
        <v>0</v>
      </c>
      <c r="HV54" s="71">
        <f t="shared" si="33"/>
        <v>0</v>
      </c>
      <c r="HW54" s="71">
        <f t="shared" si="33"/>
        <v>0</v>
      </c>
      <c r="HX54" s="71">
        <f t="shared" si="33"/>
        <v>0</v>
      </c>
      <c r="HY54" s="71">
        <f t="shared" si="33"/>
        <v>0</v>
      </c>
      <c r="HZ54" s="71">
        <f t="shared" si="33"/>
        <v>0</v>
      </c>
      <c r="IA54" s="71">
        <f t="shared" si="33"/>
        <v>0</v>
      </c>
      <c r="IB54" s="71">
        <f t="shared" si="33"/>
        <v>0</v>
      </c>
      <c r="IC54" s="71">
        <f t="shared" si="33"/>
        <v>0</v>
      </c>
      <c r="ID54" s="71">
        <f t="shared" si="33"/>
        <v>0</v>
      </c>
      <c r="IE54" s="71">
        <f t="shared" si="33"/>
        <v>0</v>
      </c>
      <c r="IF54" s="71">
        <f t="shared" si="33"/>
        <v>0</v>
      </c>
      <c r="IG54" s="71">
        <f t="shared" si="33"/>
        <v>0</v>
      </c>
      <c r="IH54" s="71">
        <f t="shared" si="33"/>
        <v>0</v>
      </c>
      <c r="II54" s="71">
        <f t="shared" si="33"/>
        <v>0</v>
      </c>
      <c r="IJ54" s="71">
        <f t="shared" si="33"/>
        <v>0</v>
      </c>
      <c r="IK54" s="71">
        <f t="shared" si="33"/>
        <v>0</v>
      </c>
      <c r="IL54" s="71">
        <f t="shared" si="33"/>
        <v>0</v>
      </c>
      <c r="IM54" s="71">
        <f t="shared" si="33"/>
        <v>0</v>
      </c>
      <c r="IN54" s="71">
        <f t="shared" si="33"/>
        <v>0</v>
      </c>
      <c r="IO54" s="71">
        <f t="shared" si="33"/>
        <v>0</v>
      </c>
      <c r="IP54" s="71">
        <f t="shared" si="33"/>
        <v>0</v>
      </c>
      <c r="IQ54" s="71">
        <f t="shared" si="33"/>
        <v>0</v>
      </c>
      <c r="IR54" s="71">
        <f t="shared" si="33"/>
        <v>0</v>
      </c>
      <c r="IS54" s="71">
        <f t="shared" si="33"/>
        <v>0</v>
      </c>
      <c r="IT54" s="71">
        <f t="shared" si="33"/>
        <v>0</v>
      </c>
      <c r="IU54" s="71">
        <f t="shared" si="33"/>
        <v>0</v>
      </c>
      <c r="IV54" s="71">
        <f t="shared" si="33"/>
        <v>0</v>
      </c>
      <c r="IW54" s="71">
        <f t="shared" si="33"/>
        <v>0</v>
      </c>
      <c r="IX54" s="71">
        <f t="shared" si="33"/>
        <v>0</v>
      </c>
      <c r="IY54" s="71">
        <f t="shared" si="33"/>
        <v>0</v>
      </c>
      <c r="IZ54" s="71">
        <f t="shared" si="33"/>
        <v>0</v>
      </c>
      <c r="JA54" s="71">
        <f t="shared" si="33"/>
        <v>0</v>
      </c>
      <c r="JB54" s="71">
        <f t="shared" si="33"/>
        <v>0</v>
      </c>
      <c r="JC54" s="71">
        <f t="shared" si="33"/>
        <v>0</v>
      </c>
      <c r="JD54" s="71">
        <f t="shared" si="33"/>
        <v>0</v>
      </c>
      <c r="JE54" s="71">
        <f t="shared" si="33"/>
        <v>0</v>
      </c>
      <c r="JF54" s="71">
        <f t="shared" si="33"/>
        <v>0</v>
      </c>
      <c r="JG54" s="71">
        <f t="shared" si="33"/>
        <v>0</v>
      </c>
      <c r="JH54" s="71">
        <f t="shared" si="33"/>
        <v>0</v>
      </c>
      <c r="JI54" s="71">
        <f t="shared" si="33"/>
        <v>0</v>
      </c>
      <c r="JJ54" s="71">
        <f t="shared" si="33"/>
        <v>0</v>
      </c>
      <c r="JK54" s="71">
        <f t="shared" si="33"/>
        <v>0</v>
      </c>
      <c r="JL54" s="71">
        <f t="shared" si="33"/>
        <v>0</v>
      </c>
      <c r="JM54" s="71">
        <f t="shared" si="33"/>
        <v>0</v>
      </c>
      <c r="JN54" s="71">
        <f t="shared" si="33"/>
        <v>0</v>
      </c>
      <c r="JO54" s="71">
        <f t="shared" si="33"/>
        <v>0</v>
      </c>
      <c r="JP54" s="71">
        <f t="shared" si="33"/>
        <v>0</v>
      </c>
      <c r="JQ54" s="71">
        <f t="shared" ref="JQ54:MB54" si="34">JQ50-JQ53</f>
        <v>0</v>
      </c>
      <c r="JR54" s="71">
        <f t="shared" si="34"/>
        <v>0</v>
      </c>
      <c r="JS54" s="71">
        <f t="shared" si="34"/>
        <v>0</v>
      </c>
      <c r="JT54" s="71">
        <f t="shared" si="34"/>
        <v>0</v>
      </c>
      <c r="JU54" s="71">
        <f t="shared" si="34"/>
        <v>0</v>
      </c>
      <c r="JV54" s="71">
        <f t="shared" si="34"/>
        <v>0</v>
      </c>
      <c r="JW54" s="71">
        <f t="shared" si="34"/>
        <v>0</v>
      </c>
      <c r="JX54" s="71">
        <f t="shared" si="34"/>
        <v>0</v>
      </c>
      <c r="JY54" s="71">
        <f t="shared" si="34"/>
        <v>0</v>
      </c>
      <c r="JZ54" s="71">
        <f t="shared" si="34"/>
        <v>0</v>
      </c>
      <c r="KA54" s="71">
        <f t="shared" si="34"/>
        <v>0</v>
      </c>
      <c r="KB54" s="71">
        <f t="shared" si="34"/>
        <v>0</v>
      </c>
      <c r="KC54" s="71">
        <f t="shared" si="34"/>
        <v>0</v>
      </c>
      <c r="KD54" s="71">
        <f t="shared" si="34"/>
        <v>0</v>
      </c>
      <c r="KE54" s="71">
        <f t="shared" si="34"/>
        <v>0</v>
      </c>
      <c r="KF54" s="71">
        <f t="shared" si="34"/>
        <v>0</v>
      </c>
      <c r="KG54" s="71">
        <f t="shared" si="34"/>
        <v>0</v>
      </c>
      <c r="KH54" s="71">
        <f t="shared" si="34"/>
        <v>0</v>
      </c>
      <c r="KI54" s="71">
        <f t="shared" si="34"/>
        <v>0</v>
      </c>
      <c r="KJ54" s="71">
        <f t="shared" si="34"/>
        <v>0</v>
      </c>
      <c r="KK54" s="71">
        <f t="shared" si="34"/>
        <v>0</v>
      </c>
      <c r="KL54" s="71">
        <f t="shared" si="34"/>
        <v>0</v>
      </c>
      <c r="KM54" s="71">
        <f t="shared" si="34"/>
        <v>0</v>
      </c>
      <c r="KN54" s="71">
        <f t="shared" si="34"/>
        <v>0</v>
      </c>
      <c r="KO54" s="71">
        <f t="shared" si="34"/>
        <v>0</v>
      </c>
      <c r="KP54" s="71">
        <f t="shared" si="34"/>
        <v>0</v>
      </c>
      <c r="KQ54" s="71">
        <f t="shared" si="34"/>
        <v>0</v>
      </c>
      <c r="KR54" s="71">
        <f t="shared" si="34"/>
        <v>0</v>
      </c>
      <c r="KS54" s="71">
        <f t="shared" si="34"/>
        <v>0</v>
      </c>
      <c r="KT54" s="71">
        <f t="shared" si="34"/>
        <v>0</v>
      </c>
      <c r="KU54" s="71">
        <f t="shared" si="34"/>
        <v>0</v>
      </c>
      <c r="KV54" s="71">
        <f t="shared" si="34"/>
        <v>0</v>
      </c>
      <c r="KW54" s="71">
        <f t="shared" si="34"/>
        <v>0</v>
      </c>
      <c r="KX54" s="71">
        <f t="shared" si="34"/>
        <v>0</v>
      </c>
      <c r="KY54" s="71">
        <f t="shared" si="34"/>
        <v>0</v>
      </c>
      <c r="KZ54" s="71">
        <f t="shared" si="34"/>
        <v>0</v>
      </c>
      <c r="LA54" s="71">
        <f t="shared" si="34"/>
        <v>0</v>
      </c>
      <c r="LB54" s="71">
        <f t="shared" si="34"/>
        <v>0</v>
      </c>
      <c r="LC54" s="71">
        <f t="shared" si="34"/>
        <v>0</v>
      </c>
      <c r="LD54" s="71">
        <f t="shared" si="34"/>
        <v>0</v>
      </c>
      <c r="LE54" s="71">
        <f t="shared" si="34"/>
        <v>0</v>
      </c>
      <c r="LF54" s="71">
        <f t="shared" si="34"/>
        <v>0</v>
      </c>
      <c r="LG54" s="71">
        <f t="shared" si="34"/>
        <v>0</v>
      </c>
      <c r="LH54" s="71">
        <f t="shared" si="34"/>
        <v>0</v>
      </c>
      <c r="LI54" s="71">
        <f t="shared" si="34"/>
        <v>0</v>
      </c>
      <c r="LJ54" s="71">
        <f t="shared" si="34"/>
        <v>0</v>
      </c>
      <c r="LK54" s="71">
        <f t="shared" si="34"/>
        <v>0</v>
      </c>
      <c r="LL54" s="71">
        <f t="shared" si="34"/>
        <v>0</v>
      </c>
      <c r="LM54" s="71">
        <f t="shared" si="34"/>
        <v>0</v>
      </c>
      <c r="LN54" s="71">
        <f t="shared" si="34"/>
        <v>0</v>
      </c>
      <c r="LO54" s="71">
        <f t="shared" si="34"/>
        <v>0</v>
      </c>
      <c r="LP54" s="71">
        <f t="shared" si="34"/>
        <v>0</v>
      </c>
      <c r="LQ54" s="71">
        <f t="shared" si="34"/>
        <v>0</v>
      </c>
      <c r="LR54" s="71">
        <f t="shared" si="34"/>
        <v>0</v>
      </c>
      <c r="LS54" s="71">
        <f t="shared" si="34"/>
        <v>0</v>
      </c>
      <c r="LT54" s="71">
        <f t="shared" si="34"/>
        <v>0</v>
      </c>
      <c r="LU54" s="71">
        <f t="shared" si="34"/>
        <v>0</v>
      </c>
      <c r="LV54" s="71">
        <f t="shared" si="34"/>
        <v>0</v>
      </c>
      <c r="LW54" s="71">
        <f t="shared" si="34"/>
        <v>0</v>
      </c>
      <c r="LX54" s="71">
        <f t="shared" si="34"/>
        <v>0</v>
      </c>
      <c r="LY54" s="71">
        <f t="shared" si="34"/>
        <v>0</v>
      </c>
      <c r="LZ54" s="71">
        <f t="shared" si="34"/>
        <v>0</v>
      </c>
      <c r="MA54" s="71">
        <f t="shared" si="34"/>
        <v>0</v>
      </c>
      <c r="MB54" s="71">
        <f t="shared" si="34"/>
        <v>0</v>
      </c>
      <c r="MC54" s="71">
        <f t="shared" ref="MC54:NN54" si="35">MC50-MC53</f>
        <v>0</v>
      </c>
      <c r="MD54" s="71">
        <f t="shared" si="35"/>
        <v>0</v>
      </c>
      <c r="ME54" s="71">
        <f t="shared" si="35"/>
        <v>0</v>
      </c>
      <c r="MF54" s="71">
        <f t="shared" si="35"/>
        <v>0</v>
      </c>
      <c r="MG54" s="71">
        <f t="shared" si="35"/>
        <v>0</v>
      </c>
      <c r="MH54" s="71">
        <f t="shared" si="35"/>
        <v>0</v>
      </c>
      <c r="MI54" s="71">
        <f t="shared" si="35"/>
        <v>0</v>
      </c>
      <c r="MJ54" s="71">
        <f t="shared" si="35"/>
        <v>0</v>
      </c>
      <c r="MK54" s="71">
        <f t="shared" si="35"/>
        <v>0</v>
      </c>
      <c r="ML54" s="71">
        <f t="shared" si="35"/>
        <v>0</v>
      </c>
      <c r="MM54" s="71">
        <f t="shared" si="35"/>
        <v>0</v>
      </c>
      <c r="MN54" s="71">
        <f t="shared" si="35"/>
        <v>0</v>
      </c>
      <c r="MO54" s="71">
        <f t="shared" si="35"/>
        <v>0</v>
      </c>
      <c r="MP54" s="71">
        <f t="shared" si="35"/>
        <v>0</v>
      </c>
      <c r="MQ54" s="71">
        <f t="shared" si="35"/>
        <v>0</v>
      </c>
      <c r="MR54" s="71">
        <f t="shared" si="35"/>
        <v>0</v>
      </c>
      <c r="MS54" s="71">
        <f t="shared" si="35"/>
        <v>0</v>
      </c>
      <c r="MT54" s="71">
        <f t="shared" si="35"/>
        <v>0</v>
      </c>
      <c r="MU54" s="71">
        <f t="shared" si="35"/>
        <v>0</v>
      </c>
      <c r="MV54" s="71">
        <f t="shared" si="35"/>
        <v>0</v>
      </c>
      <c r="MW54" s="71">
        <f t="shared" si="35"/>
        <v>0</v>
      </c>
      <c r="MX54" s="71">
        <f t="shared" si="35"/>
        <v>0</v>
      </c>
      <c r="MY54" s="71">
        <f t="shared" si="35"/>
        <v>0</v>
      </c>
      <c r="MZ54" s="71">
        <f t="shared" si="35"/>
        <v>0</v>
      </c>
      <c r="NA54" s="71">
        <f t="shared" si="35"/>
        <v>0</v>
      </c>
      <c r="NB54" s="71">
        <f t="shared" si="35"/>
        <v>0</v>
      </c>
      <c r="NC54" s="71">
        <f t="shared" si="35"/>
        <v>0</v>
      </c>
      <c r="ND54" s="71">
        <f t="shared" si="35"/>
        <v>0</v>
      </c>
      <c r="NE54" s="71">
        <f t="shared" si="35"/>
        <v>0</v>
      </c>
      <c r="NF54" s="71">
        <f t="shared" si="35"/>
        <v>0</v>
      </c>
      <c r="NG54" s="71">
        <f t="shared" si="35"/>
        <v>0</v>
      </c>
      <c r="NH54" s="71">
        <f t="shared" si="35"/>
        <v>0</v>
      </c>
      <c r="NI54" s="71">
        <f t="shared" si="35"/>
        <v>0</v>
      </c>
      <c r="NJ54" s="71">
        <f t="shared" si="35"/>
        <v>0</v>
      </c>
      <c r="NK54" s="71">
        <f t="shared" si="35"/>
        <v>0</v>
      </c>
      <c r="NL54" s="71">
        <f t="shared" si="35"/>
        <v>0</v>
      </c>
      <c r="NM54" s="71">
        <f t="shared" si="35"/>
        <v>0</v>
      </c>
      <c r="NN54" s="71">
        <f t="shared" si="35"/>
        <v>0</v>
      </c>
      <c r="NO54" s="66"/>
      <c r="NP54" s="66"/>
    </row>
    <row r="55" spans="1:380" s="83" customFormat="1" ht="10.199999999999999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7"/>
      <c r="K55" s="78" t="str">
        <f>структура!$Q$11</f>
        <v>контроль</v>
      </c>
      <c r="L55" s="77"/>
      <c r="M55" s="76"/>
      <c r="N55" s="76"/>
      <c r="O55" s="208">
        <f>O50-O53-O54</f>
        <v>0</v>
      </c>
      <c r="P55" s="76"/>
      <c r="Q55" s="76"/>
      <c r="R55" s="8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  <c r="IW55" s="81"/>
      <c r="IX55" s="81"/>
      <c r="IY55" s="81"/>
      <c r="IZ55" s="81"/>
      <c r="JA55" s="81"/>
      <c r="JB55" s="81"/>
      <c r="JC55" s="81"/>
      <c r="JD55" s="81"/>
      <c r="JE55" s="81"/>
      <c r="JF55" s="81"/>
      <c r="JG55" s="81"/>
      <c r="JH55" s="81"/>
      <c r="JI55" s="81"/>
      <c r="JJ55" s="81"/>
      <c r="JK55" s="81"/>
      <c r="JL55" s="81"/>
      <c r="JM55" s="81"/>
      <c r="JN55" s="81"/>
      <c r="JO55" s="81"/>
      <c r="JP55" s="81"/>
      <c r="JQ55" s="81"/>
      <c r="JR55" s="81"/>
      <c r="JS55" s="81"/>
      <c r="JT55" s="81"/>
      <c r="JU55" s="81"/>
      <c r="JV55" s="81"/>
      <c r="JW55" s="81"/>
      <c r="JX55" s="81"/>
      <c r="JY55" s="81"/>
      <c r="JZ55" s="81"/>
      <c r="KA55" s="81"/>
      <c r="KB55" s="81"/>
      <c r="KC55" s="81"/>
      <c r="KD55" s="81"/>
      <c r="KE55" s="81"/>
      <c r="KF55" s="81"/>
      <c r="KG55" s="81"/>
      <c r="KH55" s="81"/>
      <c r="KI55" s="81"/>
      <c r="KJ55" s="81"/>
      <c r="KK55" s="81"/>
      <c r="KL55" s="81"/>
      <c r="KM55" s="81"/>
      <c r="KN55" s="81"/>
      <c r="KO55" s="81"/>
      <c r="KP55" s="81"/>
      <c r="KQ55" s="81"/>
      <c r="KR55" s="81"/>
      <c r="KS55" s="81"/>
      <c r="KT55" s="81"/>
      <c r="KU55" s="81"/>
      <c r="KV55" s="81"/>
      <c r="KW55" s="81"/>
      <c r="KX55" s="81"/>
      <c r="KY55" s="81"/>
      <c r="KZ55" s="81"/>
      <c r="LA55" s="81"/>
      <c r="LB55" s="81"/>
      <c r="LC55" s="81"/>
      <c r="LD55" s="81"/>
      <c r="LE55" s="81"/>
      <c r="LF55" s="81"/>
      <c r="LG55" s="81"/>
      <c r="LH55" s="81"/>
      <c r="LI55" s="81"/>
      <c r="LJ55" s="81"/>
      <c r="LK55" s="81"/>
      <c r="LL55" s="81"/>
      <c r="LM55" s="81"/>
      <c r="LN55" s="81"/>
      <c r="LO55" s="81"/>
      <c r="LP55" s="81"/>
      <c r="LQ55" s="81"/>
      <c r="LR55" s="81"/>
      <c r="LS55" s="81"/>
      <c r="LT55" s="81"/>
      <c r="LU55" s="81"/>
      <c r="LV55" s="81"/>
      <c r="LW55" s="81"/>
      <c r="LX55" s="81"/>
      <c r="LY55" s="81"/>
      <c r="LZ55" s="81"/>
      <c r="MA55" s="81"/>
      <c r="MB55" s="81"/>
      <c r="MC55" s="81"/>
      <c r="MD55" s="81"/>
      <c r="ME55" s="81"/>
      <c r="MF55" s="81"/>
      <c r="MG55" s="81"/>
      <c r="MH55" s="81"/>
      <c r="MI55" s="81"/>
      <c r="MJ55" s="81"/>
      <c r="MK55" s="81"/>
      <c r="ML55" s="81"/>
      <c r="MM55" s="81"/>
      <c r="MN55" s="81"/>
      <c r="MO55" s="81"/>
      <c r="MP55" s="81"/>
      <c r="MQ55" s="81"/>
      <c r="MR55" s="81"/>
      <c r="MS55" s="81"/>
      <c r="MT55" s="81"/>
      <c r="MU55" s="81"/>
      <c r="MV55" s="81"/>
      <c r="MW55" s="81"/>
      <c r="MX55" s="81"/>
      <c r="MY55" s="81"/>
      <c r="MZ55" s="81"/>
      <c r="NA55" s="81"/>
      <c r="NB55" s="81"/>
      <c r="NC55" s="81"/>
      <c r="ND55" s="81"/>
      <c r="NE55" s="81"/>
      <c r="NF55" s="81"/>
      <c r="NG55" s="81"/>
      <c r="NH55" s="81"/>
      <c r="NI55" s="81"/>
      <c r="NJ55" s="81"/>
      <c r="NK55" s="81"/>
      <c r="NL55" s="81"/>
      <c r="NM55" s="81"/>
      <c r="NN55" s="82"/>
      <c r="NO55" s="76"/>
      <c r="NP55" s="76"/>
    </row>
    <row r="56" spans="1:380" ht="8.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13"/>
      <c r="K56" s="15"/>
      <c r="L56" s="30"/>
      <c r="M56" s="2"/>
      <c r="N56" s="2"/>
      <c r="O56" s="15"/>
      <c r="P56" s="2"/>
      <c r="Q56" s="2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9"/>
      <c r="NO56" s="2"/>
      <c r="NP56" s="2"/>
    </row>
    <row r="57" spans="1:380" s="26" customFormat="1" x14ac:dyDescent="0.25">
      <c r="A57" s="23"/>
      <c r="B57" s="23"/>
      <c r="C57" s="23"/>
      <c r="D57" s="23"/>
      <c r="E57" s="23" t="str">
        <f>структура!$E$27</f>
        <v>ставка НДС</v>
      </c>
      <c r="F57" s="23"/>
      <c r="G57" s="23"/>
      <c r="H57" s="23" t="str">
        <f>IF($E57="","",INDEX(структура!$H:$H,SUMIFS(структура!$C:$C,структура!$E:$E,$E57)))</f>
        <v>%</v>
      </c>
      <c r="I57" s="23"/>
      <c r="J57" s="13" t="str">
        <f>IF($E57="","","*")</f>
        <v>*</v>
      </c>
      <c r="K57" s="45"/>
      <c r="L57" s="30"/>
      <c r="M57" s="23"/>
      <c r="N57" s="23"/>
      <c r="O57" s="38"/>
      <c r="P57" s="23"/>
      <c r="Q57" s="23"/>
      <c r="R57" s="50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2"/>
      <c r="NO57" s="23"/>
      <c r="NP57" s="23"/>
    </row>
    <row r="58" spans="1:380" ht="8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13"/>
      <c r="K58" s="15"/>
      <c r="L58" s="30"/>
      <c r="M58" s="2"/>
      <c r="N58" s="2"/>
      <c r="O58" s="15"/>
      <c r="P58" s="2"/>
      <c r="Q58" s="2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9"/>
      <c r="NO58" s="2"/>
      <c r="NP58" s="2"/>
    </row>
    <row r="59" spans="1:380" s="26" customFormat="1" x14ac:dyDescent="0.25">
      <c r="A59" s="23"/>
      <c r="B59" s="23"/>
      <c r="C59" s="23"/>
      <c r="D59" s="23"/>
      <c r="E59" s="23" t="str">
        <f>структура!$Q$12</f>
        <v>в т.ч. НДС</v>
      </c>
      <c r="F59" s="23"/>
      <c r="G59" s="23"/>
      <c r="H59" s="23" t="str">
        <f>H50</f>
        <v>руб.</v>
      </c>
      <c r="I59" s="23"/>
      <c r="J59" s="13"/>
      <c r="K59" s="15"/>
      <c r="L59" s="30"/>
      <c r="M59" s="23"/>
      <c r="N59" s="23"/>
      <c r="O59" s="206">
        <f>SUM($R59:$NO59)</f>
        <v>0</v>
      </c>
      <c r="P59" s="23"/>
      <c r="Q59" s="23"/>
      <c r="R59" s="50"/>
      <c r="S59" s="53">
        <f>IF((1+$K$57)=0,0,$K$57*S50/(1+$K$57))</f>
        <v>0</v>
      </c>
      <c r="T59" s="53">
        <f t="shared" ref="T59:CE59" si="36">IF((1+$K$57)=0,0,$K$57*T50/(1+$K$57))</f>
        <v>0</v>
      </c>
      <c r="U59" s="53">
        <f t="shared" si="36"/>
        <v>0</v>
      </c>
      <c r="V59" s="53">
        <f t="shared" si="36"/>
        <v>0</v>
      </c>
      <c r="W59" s="53">
        <f t="shared" si="36"/>
        <v>0</v>
      </c>
      <c r="X59" s="53">
        <f t="shared" si="36"/>
        <v>0</v>
      </c>
      <c r="Y59" s="53">
        <f t="shared" si="36"/>
        <v>0</v>
      </c>
      <c r="Z59" s="53">
        <f t="shared" si="36"/>
        <v>0</v>
      </c>
      <c r="AA59" s="53">
        <f t="shared" si="36"/>
        <v>0</v>
      </c>
      <c r="AB59" s="53">
        <f t="shared" si="36"/>
        <v>0</v>
      </c>
      <c r="AC59" s="53">
        <f t="shared" si="36"/>
        <v>0</v>
      </c>
      <c r="AD59" s="53">
        <f t="shared" si="36"/>
        <v>0</v>
      </c>
      <c r="AE59" s="53">
        <f t="shared" si="36"/>
        <v>0</v>
      </c>
      <c r="AF59" s="53">
        <f t="shared" si="36"/>
        <v>0</v>
      </c>
      <c r="AG59" s="53">
        <f t="shared" si="36"/>
        <v>0</v>
      </c>
      <c r="AH59" s="53">
        <f t="shared" si="36"/>
        <v>0</v>
      </c>
      <c r="AI59" s="53">
        <f t="shared" si="36"/>
        <v>0</v>
      </c>
      <c r="AJ59" s="53">
        <f t="shared" si="36"/>
        <v>0</v>
      </c>
      <c r="AK59" s="53">
        <f t="shared" si="36"/>
        <v>0</v>
      </c>
      <c r="AL59" s="53">
        <f t="shared" si="36"/>
        <v>0</v>
      </c>
      <c r="AM59" s="53">
        <f t="shared" si="36"/>
        <v>0</v>
      </c>
      <c r="AN59" s="53">
        <f t="shared" si="36"/>
        <v>0</v>
      </c>
      <c r="AO59" s="53">
        <f t="shared" si="36"/>
        <v>0</v>
      </c>
      <c r="AP59" s="53">
        <f t="shared" si="36"/>
        <v>0</v>
      </c>
      <c r="AQ59" s="53">
        <f t="shared" si="36"/>
        <v>0</v>
      </c>
      <c r="AR59" s="53">
        <f t="shared" si="36"/>
        <v>0</v>
      </c>
      <c r="AS59" s="53">
        <f t="shared" si="36"/>
        <v>0</v>
      </c>
      <c r="AT59" s="53">
        <f t="shared" si="36"/>
        <v>0</v>
      </c>
      <c r="AU59" s="53">
        <f t="shared" si="36"/>
        <v>0</v>
      </c>
      <c r="AV59" s="53">
        <f t="shared" si="36"/>
        <v>0</v>
      </c>
      <c r="AW59" s="53">
        <f t="shared" si="36"/>
        <v>0</v>
      </c>
      <c r="AX59" s="53">
        <f t="shared" si="36"/>
        <v>0</v>
      </c>
      <c r="AY59" s="53">
        <f t="shared" si="36"/>
        <v>0</v>
      </c>
      <c r="AZ59" s="53">
        <f t="shared" si="36"/>
        <v>0</v>
      </c>
      <c r="BA59" s="53">
        <f t="shared" si="36"/>
        <v>0</v>
      </c>
      <c r="BB59" s="53">
        <f t="shared" si="36"/>
        <v>0</v>
      </c>
      <c r="BC59" s="53">
        <f t="shared" si="36"/>
        <v>0</v>
      </c>
      <c r="BD59" s="53">
        <f t="shared" si="36"/>
        <v>0</v>
      </c>
      <c r="BE59" s="53">
        <f t="shared" si="36"/>
        <v>0</v>
      </c>
      <c r="BF59" s="53">
        <f t="shared" si="36"/>
        <v>0</v>
      </c>
      <c r="BG59" s="53">
        <f t="shared" si="36"/>
        <v>0</v>
      </c>
      <c r="BH59" s="53">
        <f t="shared" si="36"/>
        <v>0</v>
      </c>
      <c r="BI59" s="53">
        <f t="shared" si="36"/>
        <v>0</v>
      </c>
      <c r="BJ59" s="53">
        <f t="shared" si="36"/>
        <v>0</v>
      </c>
      <c r="BK59" s="53">
        <f t="shared" si="36"/>
        <v>0</v>
      </c>
      <c r="BL59" s="53">
        <f t="shared" si="36"/>
        <v>0</v>
      </c>
      <c r="BM59" s="53">
        <f t="shared" si="36"/>
        <v>0</v>
      </c>
      <c r="BN59" s="53">
        <f t="shared" si="36"/>
        <v>0</v>
      </c>
      <c r="BO59" s="53">
        <f t="shared" si="36"/>
        <v>0</v>
      </c>
      <c r="BP59" s="53">
        <f t="shared" si="36"/>
        <v>0</v>
      </c>
      <c r="BQ59" s="53">
        <f t="shared" si="36"/>
        <v>0</v>
      </c>
      <c r="BR59" s="53">
        <f t="shared" si="36"/>
        <v>0</v>
      </c>
      <c r="BS59" s="53">
        <f t="shared" si="36"/>
        <v>0</v>
      </c>
      <c r="BT59" s="53">
        <f t="shared" si="36"/>
        <v>0</v>
      </c>
      <c r="BU59" s="53">
        <f t="shared" si="36"/>
        <v>0</v>
      </c>
      <c r="BV59" s="53">
        <f t="shared" si="36"/>
        <v>0</v>
      </c>
      <c r="BW59" s="53">
        <f t="shared" si="36"/>
        <v>0</v>
      </c>
      <c r="BX59" s="53">
        <f t="shared" si="36"/>
        <v>0</v>
      </c>
      <c r="BY59" s="53">
        <f t="shared" si="36"/>
        <v>0</v>
      </c>
      <c r="BZ59" s="53">
        <f t="shared" si="36"/>
        <v>0</v>
      </c>
      <c r="CA59" s="53">
        <f t="shared" si="36"/>
        <v>0</v>
      </c>
      <c r="CB59" s="53">
        <f t="shared" si="36"/>
        <v>0</v>
      </c>
      <c r="CC59" s="53">
        <f t="shared" si="36"/>
        <v>0</v>
      </c>
      <c r="CD59" s="53">
        <f t="shared" si="36"/>
        <v>0</v>
      </c>
      <c r="CE59" s="53">
        <f t="shared" si="36"/>
        <v>0</v>
      </c>
      <c r="CF59" s="53">
        <f t="shared" ref="CF59:EQ59" si="37">IF((1+$K$57)=0,0,$K$57*CF50/(1+$K$57))</f>
        <v>0</v>
      </c>
      <c r="CG59" s="53">
        <f t="shared" si="37"/>
        <v>0</v>
      </c>
      <c r="CH59" s="53">
        <f t="shared" si="37"/>
        <v>0</v>
      </c>
      <c r="CI59" s="53">
        <f t="shared" si="37"/>
        <v>0</v>
      </c>
      <c r="CJ59" s="53">
        <f t="shared" si="37"/>
        <v>0</v>
      </c>
      <c r="CK59" s="53">
        <f t="shared" si="37"/>
        <v>0</v>
      </c>
      <c r="CL59" s="53">
        <f t="shared" si="37"/>
        <v>0</v>
      </c>
      <c r="CM59" s="53">
        <f t="shared" si="37"/>
        <v>0</v>
      </c>
      <c r="CN59" s="53">
        <f t="shared" si="37"/>
        <v>0</v>
      </c>
      <c r="CO59" s="53">
        <f t="shared" si="37"/>
        <v>0</v>
      </c>
      <c r="CP59" s="53">
        <f t="shared" si="37"/>
        <v>0</v>
      </c>
      <c r="CQ59" s="53">
        <f t="shared" si="37"/>
        <v>0</v>
      </c>
      <c r="CR59" s="53">
        <f t="shared" si="37"/>
        <v>0</v>
      </c>
      <c r="CS59" s="53">
        <f t="shared" si="37"/>
        <v>0</v>
      </c>
      <c r="CT59" s="53">
        <f t="shared" si="37"/>
        <v>0</v>
      </c>
      <c r="CU59" s="53">
        <f t="shared" si="37"/>
        <v>0</v>
      </c>
      <c r="CV59" s="53">
        <f t="shared" si="37"/>
        <v>0</v>
      </c>
      <c r="CW59" s="53">
        <f t="shared" si="37"/>
        <v>0</v>
      </c>
      <c r="CX59" s="53">
        <f t="shared" si="37"/>
        <v>0</v>
      </c>
      <c r="CY59" s="53">
        <f t="shared" si="37"/>
        <v>0</v>
      </c>
      <c r="CZ59" s="53">
        <f t="shared" si="37"/>
        <v>0</v>
      </c>
      <c r="DA59" s="53">
        <f t="shared" si="37"/>
        <v>0</v>
      </c>
      <c r="DB59" s="53">
        <f t="shared" si="37"/>
        <v>0</v>
      </c>
      <c r="DC59" s="53">
        <f t="shared" si="37"/>
        <v>0</v>
      </c>
      <c r="DD59" s="53">
        <f t="shared" si="37"/>
        <v>0</v>
      </c>
      <c r="DE59" s="53">
        <f t="shared" si="37"/>
        <v>0</v>
      </c>
      <c r="DF59" s="53">
        <f t="shared" si="37"/>
        <v>0</v>
      </c>
      <c r="DG59" s="53">
        <f t="shared" si="37"/>
        <v>0</v>
      </c>
      <c r="DH59" s="53">
        <f t="shared" si="37"/>
        <v>0</v>
      </c>
      <c r="DI59" s="53">
        <f t="shared" si="37"/>
        <v>0</v>
      </c>
      <c r="DJ59" s="53">
        <f t="shared" si="37"/>
        <v>0</v>
      </c>
      <c r="DK59" s="53">
        <f t="shared" si="37"/>
        <v>0</v>
      </c>
      <c r="DL59" s="53">
        <f t="shared" si="37"/>
        <v>0</v>
      </c>
      <c r="DM59" s="53">
        <f t="shared" si="37"/>
        <v>0</v>
      </c>
      <c r="DN59" s="53">
        <f t="shared" si="37"/>
        <v>0</v>
      </c>
      <c r="DO59" s="53">
        <f t="shared" si="37"/>
        <v>0</v>
      </c>
      <c r="DP59" s="53">
        <f t="shared" si="37"/>
        <v>0</v>
      </c>
      <c r="DQ59" s="53">
        <f t="shared" si="37"/>
        <v>0</v>
      </c>
      <c r="DR59" s="53">
        <f t="shared" si="37"/>
        <v>0</v>
      </c>
      <c r="DS59" s="53">
        <f t="shared" si="37"/>
        <v>0</v>
      </c>
      <c r="DT59" s="53">
        <f t="shared" si="37"/>
        <v>0</v>
      </c>
      <c r="DU59" s="53">
        <f t="shared" si="37"/>
        <v>0</v>
      </c>
      <c r="DV59" s="53">
        <f t="shared" si="37"/>
        <v>0</v>
      </c>
      <c r="DW59" s="53">
        <f t="shared" si="37"/>
        <v>0</v>
      </c>
      <c r="DX59" s="53">
        <f t="shared" si="37"/>
        <v>0</v>
      </c>
      <c r="DY59" s="53">
        <f t="shared" si="37"/>
        <v>0</v>
      </c>
      <c r="DZ59" s="53">
        <f t="shared" si="37"/>
        <v>0</v>
      </c>
      <c r="EA59" s="53">
        <f t="shared" si="37"/>
        <v>0</v>
      </c>
      <c r="EB59" s="53">
        <f t="shared" si="37"/>
        <v>0</v>
      </c>
      <c r="EC59" s="53">
        <f t="shared" si="37"/>
        <v>0</v>
      </c>
      <c r="ED59" s="53">
        <f t="shared" si="37"/>
        <v>0</v>
      </c>
      <c r="EE59" s="53">
        <f t="shared" si="37"/>
        <v>0</v>
      </c>
      <c r="EF59" s="53">
        <f t="shared" si="37"/>
        <v>0</v>
      </c>
      <c r="EG59" s="53">
        <f t="shared" si="37"/>
        <v>0</v>
      </c>
      <c r="EH59" s="53">
        <f t="shared" si="37"/>
        <v>0</v>
      </c>
      <c r="EI59" s="53">
        <f t="shared" si="37"/>
        <v>0</v>
      </c>
      <c r="EJ59" s="53">
        <f t="shared" si="37"/>
        <v>0</v>
      </c>
      <c r="EK59" s="53">
        <f t="shared" si="37"/>
        <v>0</v>
      </c>
      <c r="EL59" s="53">
        <f t="shared" si="37"/>
        <v>0</v>
      </c>
      <c r="EM59" s="53">
        <f t="shared" si="37"/>
        <v>0</v>
      </c>
      <c r="EN59" s="53">
        <f t="shared" si="37"/>
        <v>0</v>
      </c>
      <c r="EO59" s="53">
        <f t="shared" si="37"/>
        <v>0</v>
      </c>
      <c r="EP59" s="53">
        <f t="shared" si="37"/>
        <v>0</v>
      </c>
      <c r="EQ59" s="53">
        <f t="shared" si="37"/>
        <v>0</v>
      </c>
      <c r="ER59" s="53">
        <f t="shared" ref="ER59:HC59" si="38">IF((1+$K$57)=0,0,$K$57*ER50/(1+$K$57))</f>
        <v>0</v>
      </c>
      <c r="ES59" s="53">
        <f t="shared" si="38"/>
        <v>0</v>
      </c>
      <c r="ET59" s="53">
        <f t="shared" si="38"/>
        <v>0</v>
      </c>
      <c r="EU59" s="53">
        <f t="shared" si="38"/>
        <v>0</v>
      </c>
      <c r="EV59" s="53">
        <f t="shared" si="38"/>
        <v>0</v>
      </c>
      <c r="EW59" s="53">
        <f t="shared" si="38"/>
        <v>0</v>
      </c>
      <c r="EX59" s="53">
        <f t="shared" si="38"/>
        <v>0</v>
      </c>
      <c r="EY59" s="53">
        <f t="shared" si="38"/>
        <v>0</v>
      </c>
      <c r="EZ59" s="53">
        <f t="shared" si="38"/>
        <v>0</v>
      </c>
      <c r="FA59" s="53">
        <f t="shared" si="38"/>
        <v>0</v>
      </c>
      <c r="FB59" s="53">
        <f t="shared" si="38"/>
        <v>0</v>
      </c>
      <c r="FC59" s="53">
        <f t="shared" si="38"/>
        <v>0</v>
      </c>
      <c r="FD59" s="53">
        <f t="shared" si="38"/>
        <v>0</v>
      </c>
      <c r="FE59" s="53">
        <f t="shared" si="38"/>
        <v>0</v>
      </c>
      <c r="FF59" s="53">
        <f t="shared" si="38"/>
        <v>0</v>
      </c>
      <c r="FG59" s="53">
        <f t="shared" si="38"/>
        <v>0</v>
      </c>
      <c r="FH59" s="53">
        <f t="shared" si="38"/>
        <v>0</v>
      </c>
      <c r="FI59" s="53">
        <f t="shared" si="38"/>
        <v>0</v>
      </c>
      <c r="FJ59" s="53">
        <f t="shared" si="38"/>
        <v>0</v>
      </c>
      <c r="FK59" s="53">
        <f t="shared" si="38"/>
        <v>0</v>
      </c>
      <c r="FL59" s="53">
        <f t="shared" si="38"/>
        <v>0</v>
      </c>
      <c r="FM59" s="53">
        <f t="shared" si="38"/>
        <v>0</v>
      </c>
      <c r="FN59" s="53">
        <f t="shared" si="38"/>
        <v>0</v>
      </c>
      <c r="FO59" s="53">
        <f t="shared" si="38"/>
        <v>0</v>
      </c>
      <c r="FP59" s="53">
        <f t="shared" si="38"/>
        <v>0</v>
      </c>
      <c r="FQ59" s="53">
        <f t="shared" si="38"/>
        <v>0</v>
      </c>
      <c r="FR59" s="53">
        <f t="shared" si="38"/>
        <v>0</v>
      </c>
      <c r="FS59" s="53">
        <f t="shared" si="38"/>
        <v>0</v>
      </c>
      <c r="FT59" s="53">
        <f t="shared" si="38"/>
        <v>0</v>
      </c>
      <c r="FU59" s="53">
        <f t="shared" si="38"/>
        <v>0</v>
      </c>
      <c r="FV59" s="53">
        <f t="shared" si="38"/>
        <v>0</v>
      </c>
      <c r="FW59" s="53">
        <f t="shared" si="38"/>
        <v>0</v>
      </c>
      <c r="FX59" s="53">
        <f t="shared" si="38"/>
        <v>0</v>
      </c>
      <c r="FY59" s="53">
        <f t="shared" si="38"/>
        <v>0</v>
      </c>
      <c r="FZ59" s="53">
        <f t="shared" si="38"/>
        <v>0</v>
      </c>
      <c r="GA59" s="53">
        <f t="shared" si="38"/>
        <v>0</v>
      </c>
      <c r="GB59" s="53">
        <f t="shared" si="38"/>
        <v>0</v>
      </c>
      <c r="GC59" s="53">
        <f t="shared" si="38"/>
        <v>0</v>
      </c>
      <c r="GD59" s="53">
        <f t="shared" si="38"/>
        <v>0</v>
      </c>
      <c r="GE59" s="53">
        <f t="shared" si="38"/>
        <v>0</v>
      </c>
      <c r="GF59" s="53">
        <f t="shared" si="38"/>
        <v>0</v>
      </c>
      <c r="GG59" s="53">
        <f t="shared" si="38"/>
        <v>0</v>
      </c>
      <c r="GH59" s="53">
        <f t="shared" si="38"/>
        <v>0</v>
      </c>
      <c r="GI59" s="53">
        <f t="shared" si="38"/>
        <v>0</v>
      </c>
      <c r="GJ59" s="53">
        <f t="shared" si="38"/>
        <v>0</v>
      </c>
      <c r="GK59" s="53">
        <f t="shared" si="38"/>
        <v>0</v>
      </c>
      <c r="GL59" s="53">
        <f t="shared" si="38"/>
        <v>0</v>
      </c>
      <c r="GM59" s="53">
        <f t="shared" si="38"/>
        <v>0</v>
      </c>
      <c r="GN59" s="53">
        <f t="shared" si="38"/>
        <v>0</v>
      </c>
      <c r="GO59" s="53">
        <f t="shared" si="38"/>
        <v>0</v>
      </c>
      <c r="GP59" s="53">
        <f t="shared" si="38"/>
        <v>0</v>
      </c>
      <c r="GQ59" s="53">
        <f t="shared" si="38"/>
        <v>0</v>
      </c>
      <c r="GR59" s="53">
        <f t="shared" si="38"/>
        <v>0</v>
      </c>
      <c r="GS59" s="53">
        <f t="shared" si="38"/>
        <v>0</v>
      </c>
      <c r="GT59" s="53">
        <f t="shared" si="38"/>
        <v>0</v>
      </c>
      <c r="GU59" s="53">
        <f t="shared" si="38"/>
        <v>0</v>
      </c>
      <c r="GV59" s="53">
        <f t="shared" si="38"/>
        <v>0</v>
      </c>
      <c r="GW59" s="53">
        <f t="shared" si="38"/>
        <v>0</v>
      </c>
      <c r="GX59" s="53">
        <f t="shared" si="38"/>
        <v>0</v>
      </c>
      <c r="GY59" s="53">
        <f t="shared" si="38"/>
        <v>0</v>
      </c>
      <c r="GZ59" s="53">
        <f t="shared" si="38"/>
        <v>0</v>
      </c>
      <c r="HA59" s="53">
        <f t="shared" si="38"/>
        <v>0</v>
      </c>
      <c r="HB59" s="53">
        <f t="shared" si="38"/>
        <v>0</v>
      </c>
      <c r="HC59" s="53">
        <f t="shared" si="38"/>
        <v>0</v>
      </c>
      <c r="HD59" s="53">
        <f t="shared" ref="HD59:JO59" si="39">IF((1+$K$57)=0,0,$K$57*HD50/(1+$K$57))</f>
        <v>0</v>
      </c>
      <c r="HE59" s="53">
        <f t="shared" si="39"/>
        <v>0</v>
      </c>
      <c r="HF59" s="53">
        <f t="shared" si="39"/>
        <v>0</v>
      </c>
      <c r="HG59" s="53">
        <f t="shared" si="39"/>
        <v>0</v>
      </c>
      <c r="HH59" s="53">
        <f t="shared" si="39"/>
        <v>0</v>
      </c>
      <c r="HI59" s="53">
        <f t="shared" si="39"/>
        <v>0</v>
      </c>
      <c r="HJ59" s="53">
        <f t="shared" si="39"/>
        <v>0</v>
      </c>
      <c r="HK59" s="53">
        <f t="shared" si="39"/>
        <v>0</v>
      </c>
      <c r="HL59" s="53">
        <f t="shared" si="39"/>
        <v>0</v>
      </c>
      <c r="HM59" s="53">
        <f t="shared" si="39"/>
        <v>0</v>
      </c>
      <c r="HN59" s="53">
        <f t="shared" si="39"/>
        <v>0</v>
      </c>
      <c r="HO59" s="53">
        <f t="shared" si="39"/>
        <v>0</v>
      </c>
      <c r="HP59" s="53">
        <f t="shared" si="39"/>
        <v>0</v>
      </c>
      <c r="HQ59" s="53">
        <f t="shared" si="39"/>
        <v>0</v>
      </c>
      <c r="HR59" s="53">
        <f t="shared" si="39"/>
        <v>0</v>
      </c>
      <c r="HS59" s="53">
        <f t="shared" si="39"/>
        <v>0</v>
      </c>
      <c r="HT59" s="53">
        <f t="shared" si="39"/>
        <v>0</v>
      </c>
      <c r="HU59" s="53">
        <f t="shared" si="39"/>
        <v>0</v>
      </c>
      <c r="HV59" s="53">
        <f t="shared" si="39"/>
        <v>0</v>
      </c>
      <c r="HW59" s="53">
        <f t="shared" si="39"/>
        <v>0</v>
      </c>
      <c r="HX59" s="53">
        <f t="shared" si="39"/>
        <v>0</v>
      </c>
      <c r="HY59" s="53">
        <f t="shared" si="39"/>
        <v>0</v>
      </c>
      <c r="HZ59" s="53">
        <f t="shared" si="39"/>
        <v>0</v>
      </c>
      <c r="IA59" s="53">
        <f t="shared" si="39"/>
        <v>0</v>
      </c>
      <c r="IB59" s="53">
        <f t="shared" si="39"/>
        <v>0</v>
      </c>
      <c r="IC59" s="53">
        <f t="shared" si="39"/>
        <v>0</v>
      </c>
      <c r="ID59" s="53">
        <f t="shared" si="39"/>
        <v>0</v>
      </c>
      <c r="IE59" s="53">
        <f t="shared" si="39"/>
        <v>0</v>
      </c>
      <c r="IF59" s="53">
        <f t="shared" si="39"/>
        <v>0</v>
      </c>
      <c r="IG59" s="53">
        <f t="shared" si="39"/>
        <v>0</v>
      </c>
      <c r="IH59" s="53">
        <f t="shared" si="39"/>
        <v>0</v>
      </c>
      <c r="II59" s="53">
        <f t="shared" si="39"/>
        <v>0</v>
      </c>
      <c r="IJ59" s="53">
        <f t="shared" si="39"/>
        <v>0</v>
      </c>
      <c r="IK59" s="53">
        <f t="shared" si="39"/>
        <v>0</v>
      </c>
      <c r="IL59" s="53">
        <f t="shared" si="39"/>
        <v>0</v>
      </c>
      <c r="IM59" s="53">
        <f t="shared" si="39"/>
        <v>0</v>
      </c>
      <c r="IN59" s="53">
        <f t="shared" si="39"/>
        <v>0</v>
      </c>
      <c r="IO59" s="53">
        <f t="shared" si="39"/>
        <v>0</v>
      </c>
      <c r="IP59" s="53">
        <f t="shared" si="39"/>
        <v>0</v>
      </c>
      <c r="IQ59" s="53">
        <f t="shared" si="39"/>
        <v>0</v>
      </c>
      <c r="IR59" s="53">
        <f t="shared" si="39"/>
        <v>0</v>
      </c>
      <c r="IS59" s="53">
        <f t="shared" si="39"/>
        <v>0</v>
      </c>
      <c r="IT59" s="53">
        <f t="shared" si="39"/>
        <v>0</v>
      </c>
      <c r="IU59" s="53">
        <f t="shared" si="39"/>
        <v>0</v>
      </c>
      <c r="IV59" s="53">
        <f t="shared" si="39"/>
        <v>0</v>
      </c>
      <c r="IW59" s="53">
        <f t="shared" si="39"/>
        <v>0</v>
      </c>
      <c r="IX59" s="53">
        <f t="shared" si="39"/>
        <v>0</v>
      </c>
      <c r="IY59" s="53">
        <f t="shared" si="39"/>
        <v>0</v>
      </c>
      <c r="IZ59" s="53">
        <f t="shared" si="39"/>
        <v>0</v>
      </c>
      <c r="JA59" s="53">
        <f t="shared" si="39"/>
        <v>0</v>
      </c>
      <c r="JB59" s="53">
        <f t="shared" si="39"/>
        <v>0</v>
      </c>
      <c r="JC59" s="53">
        <f t="shared" si="39"/>
        <v>0</v>
      </c>
      <c r="JD59" s="53">
        <f t="shared" si="39"/>
        <v>0</v>
      </c>
      <c r="JE59" s="53">
        <f t="shared" si="39"/>
        <v>0</v>
      </c>
      <c r="JF59" s="53">
        <f t="shared" si="39"/>
        <v>0</v>
      </c>
      <c r="JG59" s="53">
        <f t="shared" si="39"/>
        <v>0</v>
      </c>
      <c r="JH59" s="53">
        <f t="shared" si="39"/>
        <v>0</v>
      </c>
      <c r="JI59" s="53">
        <f t="shared" si="39"/>
        <v>0</v>
      </c>
      <c r="JJ59" s="53">
        <f t="shared" si="39"/>
        <v>0</v>
      </c>
      <c r="JK59" s="53">
        <f t="shared" si="39"/>
        <v>0</v>
      </c>
      <c r="JL59" s="53">
        <f t="shared" si="39"/>
        <v>0</v>
      </c>
      <c r="JM59" s="53">
        <f t="shared" si="39"/>
        <v>0</v>
      </c>
      <c r="JN59" s="53">
        <f t="shared" si="39"/>
        <v>0</v>
      </c>
      <c r="JO59" s="53">
        <f t="shared" si="39"/>
        <v>0</v>
      </c>
      <c r="JP59" s="53">
        <f t="shared" ref="JP59:MA59" si="40">IF((1+$K$57)=0,0,$K$57*JP50/(1+$K$57))</f>
        <v>0</v>
      </c>
      <c r="JQ59" s="53">
        <f t="shared" si="40"/>
        <v>0</v>
      </c>
      <c r="JR59" s="53">
        <f t="shared" si="40"/>
        <v>0</v>
      </c>
      <c r="JS59" s="53">
        <f t="shared" si="40"/>
        <v>0</v>
      </c>
      <c r="JT59" s="53">
        <f t="shared" si="40"/>
        <v>0</v>
      </c>
      <c r="JU59" s="53">
        <f t="shared" si="40"/>
        <v>0</v>
      </c>
      <c r="JV59" s="53">
        <f t="shared" si="40"/>
        <v>0</v>
      </c>
      <c r="JW59" s="53">
        <f t="shared" si="40"/>
        <v>0</v>
      </c>
      <c r="JX59" s="53">
        <f t="shared" si="40"/>
        <v>0</v>
      </c>
      <c r="JY59" s="53">
        <f t="shared" si="40"/>
        <v>0</v>
      </c>
      <c r="JZ59" s="53">
        <f t="shared" si="40"/>
        <v>0</v>
      </c>
      <c r="KA59" s="53">
        <f t="shared" si="40"/>
        <v>0</v>
      </c>
      <c r="KB59" s="53">
        <f t="shared" si="40"/>
        <v>0</v>
      </c>
      <c r="KC59" s="53">
        <f t="shared" si="40"/>
        <v>0</v>
      </c>
      <c r="KD59" s="53">
        <f t="shared" si="40"/>
        <v>0</v>
      </c>
      <c r="KE59" s="53">
        <f t="shared" si="40"/>
        <v>0</v>
      </c>
      <c r="KF59" s="53">
        <f t="shared" si="40"/>
        <v>0</v>
      </c>
      <c r="KG59" s="53">
        <f t="shared" si="40"/>
        <v>0</v>
      </c>
      <c r="KH59" s="53">
        <f t="shared" si="40"/>
        <v>0</v>
      </c>
      <c r="KI59" s="53">
        <f t="shared" si="40"/>
        <v>0</v>
      </c>
      <c r="KJ59" s="53">
        <f t="shared" si="40"/>
        <v>0</v>
      </c>
      <c r="KK59" s="53">
        <f t="shared" si="40"/>
        <v>0</v>
      </c>
      <c r="KL59" s="53">
        <f t="shared" si="40"/>
        <v>0</v>
      </c>
      <c r="KM59" s="53">
        <f t="shared" si="40"/>
        <v>0</v>
      </c>
      <c r="KN59" s="53">
        <f t="shared" si="40"/>
        <v>0</v>
      </c>
      <c r="KO59" s="53">
        <f t="shared" si="40"/>
        <v>0</v>
      </c>
      <c r="KP59" s="53">
        <f t="shared" si="40"/>
        <v>0</v>
      </c>
      <c r="KQ59" s="53">
        <f t="shared" si="40"/>
        <v>0</v>
      </c>
      <c r="KR59" s="53">
        <f t="shared" si="40"/>
        <v>0</v>
      </c>
      <c r="KS59" s="53">
        <f t="shared" si="40"/>
        <v>0</v>
      </c>
      <c r="KT59" s="53">
        <f t="shared" si="40"/>
        <v>0</v>
      </c>
      <c r="KU59" s="53">
        <f t="shared" si="40"/>
        <v>0</v>
      </c>
      <c r="KV59" s="53">
        <f t="shared" si="40"/>
        <v>0</v>
      </c>
      <c r="KW59" s="53">
        <f t="shared" si="40"/>
        <v>0</v>
      </c>
      <c r="KX59" s="53">
        <f t="shared" si="40"/>
        <v>0</v>
      </c>
      <c r="KY59" s="53">
        <f t="shared" si="40"/>
        <v>0</v>
      </c>
      <c r="KZ59" s="53">
        <f t="shared" si="40"/>
        <v>0</v>
      </c>
      <c r="LA59" s="53">
        <f t="shared" si="40"/>
        <v>0</v>
      </c>
      <c r="LB59" s="53">
        <f t="shared" si="40"/>
        <v>0</v>
      </c>
      <c r="LC59" s="53">
        <f t="shared" si="40"/>
        <v>0</v>
      </c>
      <c r="LD59" s="53">
        <f t="shared" si="40"/>
        <v>0</v>
      </c>
      <c r="LE59" s="53">
        <f t="shared" si="40"/>
        <v>0</v>
      </c>
      <c r="LF59" s="53">
        <f t="shared" si="40"/>
        <v>0</v>
      </c>
      <c r="LG59" s="53">
        <f t="shared" si="40"/>
        <v>0</v>
      </c>
      <c r="LH59" s="53">
        <f t="shared" si="40"/>
        <v>0</v>
      </c>
      <c r="LI59" s="53">
        <f t="shared" si="40"/>
        <v>0</v>
      </c>
      <c r="LJ59" s="53">
        <f t="shared" si="40"/>
        <v>0</v>
      </c>
      <c r="LK59" s="53">
        <f t="shared" si="40"/>
        <v>0</v>
      </c>
      <c r="LL59" s="53">
        <f t="shared" si="40"/>
        <v>0</v>
      </c>
      <c r="LM59" s="53">
        <f t="shared" si="40"/>
        <v>0</v>
      </c>
      <c r="LN59" s="53">
        <f t="shared" si="40"/>
        <v>0</v>
      </c>
      <c r="LO59" s="53">
        <f t="shared" si="40"/>
        <v>0</v>
      </c>
      <c r="LP59" s="53">
        <f t="shared" si="40"/>
        <v>0</v>
      </c>
      <c r="LQ59" s="53">
        <f t="shared" si="40"/>
        <v>0</v>
      </c>
      <c r="LR59" s="53">
        <f t="shared" si="40"/>
        <v>0</v>
      </c>
      <c r="LS59" s="53">
        <f t="shared" si="40"/>
        <v>0</v>
      </c>
      <c r="LT59" s="53">
        <f t="shared" si="40"/>
        <v>0</v>
      </c>
      <c r="LU59" s="53">
        <f t="shared" si="40"/>
        <v>0</v>
      </c>
      <c r="LV59" s="53">
        <f t="shared" si="40"/>
        <v>0</v>
      </c>
      <c r="LW59" s="53">
        <f t="shared" si="40"/>
        <v>0</v>
      </c>
      <c r="LX59" s="53">
        <f t="shared" si="40"/>
        <v>0</v>
      </c>
      <c r="LY59" s="53">
        <f t="shared" si="40"/>
        <v>0</v>
      </c>
      <c r="LZ59" s="53">
        <f t="shared" si="40"/>
        <v>0</v>
      </c>
      <c r="MA59" s="53">
        <f t="shared" si="40"/>
        <v>0</v>
      </c>
      <c r="MB59" s="53">
        <f t="shared" ref="MB59:NN59" si="41">IF((1+$K$57)=0,0,$K$57*MB50/(1+$K$57))</f>
        <v>0</v>
      </c>
      <c r="MC59" s="53">
        <f t="shared" si="41"/>
        <v>0</v>
      </c>
      <c r="MD59" s="53">
        <f t="shared" si="41"/>
        <v>0</v>
      </c>
      <c r="ME59" s="53">
        <f t="shared" si="41"/>
        <v>0</v>
      </c>
      <c r="MF59" s="53">
        <f t="shared" si="41"/>
        <v>0</v>
      </c>
      <c r="MG59" s="53">
        <f t="shared" si="41"/>
        <v>0</v>
      </c>
      <c r="MH59" s="53">
        <f t="shared" si="41"/>
        <v>0</v>
      </c>
      <c r="MI59" s="53">
        <f t="shared" si="41"/>
        <v>0</v>
      </c>
      <c r="MJ59" s="53">
        <f t="shared" si="41"/>
        <v>0</v>
      </c>
      <c r="MK59" s="53">
        <f t="shared" si="41"/>
        <v>0</v>
      </c>
      <c r="ML59" s="53">
        <f t="shared" si="41"/>
        <v>0</v>
      </c>
      <c r="MM59" s="53">
        <f t="shared" si="41"/>
        <v>0</v>
      </c>
      <c r="MN59" s="53">
        <f t="shared" si="41"/>
        <v>0</v>
      </c>
      <c r="MO59" s="53">
        <f t="shared" si="41"/>
        <v>0</v>
      </c>
      <c r="MP59" s="53">
        <f t="shared" si="41"/>
        <v>0</v>
      </c>
      <c r="MQ59" s="53">
        <f t="shared" si="41"/>
        <v>0</v>
      </c>
      <c r="MR59" s="53">
        <f t="shared" si="41"/>
        <v>0</v>
      </c>
      <c r="MS59" s="53">
        <f t="shared" si="41"/>
        <v>0</v>
      </c>
      <c r="MT59" s="53">
        <f t="shared" si="41"/>
        <v>0</v>
      </c>
      <c r="MU59" s="53">
        <f t="shared" si="41"/>
        <v>0</v>
      </c>
      <c r="MV59" s="53">
        <f t="shared" si="41"/>
        <v>0</v>
      </c>
      <c r="MW59" s="53">
        <f t="shared" si="41"/>
        <v>0</v>
      </c>
      <c r="MX59" s="53">
        <f t="shared" si="41"/>
        <v>0</v>
      </c>
      <c r="MY59" s="53">
        <f t="shared" si="41"/>
        <v>0</v>
      </c>
      <c r="MZ59" s="53">
        <f t="shared" si="41"/>
        <v>0</v>
      </c>
      <c r="NA59" s="53">
        <f t="shared" si="41"/>
        <v>0</v>
      </c>
      <c r="NB59" s="53">
        <f t="shared" si="41"/>
        <v>0</v>
      </c>
      <c r="NC59" s="53">
        <f t="shared" si="41"/>
        <v>0</v>
      </c>
      <c r="ND59" s="53">
        <f t="shared" si="41"/>
        <v>0</v>
      </c>
      <c r="NE59" s="53">
        <f t="shared" si="41"/>
        <v>0</v>
      </c>
      <c r="NF59" s="53">
        <f t="shared" si="41"/>
        <v>0</v>
      </c>
      <c r="NG59" s="53">
        <f t="shared" si="41"/>
        <v>0</v>
      </c>
      <c r="NH59" s="53">
        <f t="shared" si="41"/>
        <v>0</v>
      </c>
      <c r="NI59" s="53">
        <f t="shared" si="41"/>
        <v>0</v>
      </c>
      <c r="NJ59" s="53">
        <f t="shared" si="41"/>
        <v>0</v>
      </c>
      <c r="NK59" s="53">
        <f t="shared" si="41"/>
        <v>0</v>
      </c>
      <c r="NL59" s="53">
        <f t="shared" si="41"/>
        <v>0</v>
      </c>
      <c r="NM59" s="53">
        <f t="shared" si="41"/>
        <v>0</v>
      </c>
      <c r="NN59" s="53">
        <f t="shared" si="41"/>
        <v>0</v>
      </c>
      <c r="NO59" s="23"/>
      <c r="NP59" s="23"/>
    </row>
    <row r="60" spans="1:380" ht="3.9" customHeight="1" x14ac:dyDescent="0.25">
      <c r="A60" s="2"/>
      <c r="B60" s="2"/>
      <c r="C60" s="2"/>
      <c r="D60" s="2"/>
      <c r="E60" s="27"/>
      <c r="F60" s="2"/>
      <c r="G60" s="2"/>
      <c r="H60" s="2"/>
      <c r="I60" s="2"/>
      <c r="J60" s="13"/>
      <c r="K60" s="15"/>
      <c r="L60" s="30"/>
      <c r="M60" s="2"/>
      <c r="N60" s="2"/>
      <c r="O60" s="40"/>
      <c r="P60" s="2"/>
      <c r="Q60" s="2"/>
      <c r="R60" s="47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6"/>
      <c r="NO60" s="2"/>
      <c r="NP60" s="2"/>
    </row>
    <row r="61" spans="1:380" s="83" customFormat="1" ht="10.199999999999999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7"/>
      <c r="K61" s="78" t="str">
        <f>структура!$Q$11</f>
        <v>контроль</v>
      </c>
      <c r="L61" s="77"/>
      <c r="M61" s="76"/>
      <c r="N61" s="76"/>
      <c r="O61" s="208">
        <f>O50*$K$57/(1+$K$57)-O59</f>
        <v>0</v>
      </c>
      <c r="P61" s="76"/>
      <c r="Q61" s="76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  <c r="IW61" s="81"/>
      <c r="IX61" s="81"/>
      <c r="IY61" s="81"/>
      <c r="IZ61" s="81"/>
      <c r="JA61" s="81"/>
      <c r="JB61" s="81"/>
      <c r="JC61" s="81"/>
      <c r="JD61" s="81"/>
      <c r="JE61" s="81"/>
      <c r="JF61" s="81"/>
      <c r="JG61" s="81"/>
      <c r="JH61" s="81"/>
      <c r="JI61" s="81"/>
      <c r="JJ61" s="81"/>
      <c r="JK61" s="81"/>
      <c r="JL61" s="81"/>
      <c r="JM61" s="81"/>
      <c r="JN61" s="81"/>
      <c r="JO61" s="81"/>
      <c r="JP61" s="81"/>
      <c r="JQ61" s="81"/>
      <c r="JR61" s="81"/>
      <c r="JS61" s="81"/>
      <c r="JT61" s="81"/>
      <c r="JU61" s="81"/>
      <c r="JV61" s="81"/>
      <c r="JW61" s="81"/>
      <c r="JX61" s="81"/>
      <c r="JY61" s="81"/>
      <c r="JZ61" s="81"/>
      <c r="KA61" s="81"/>
      <c r="KB61" s="81"/>
      <c r="KC61" s="81"/>
      <c r="KD61" s="81"/>
      <c r="KE61" s="81"/>
      <c r="KF61" s="81"/>
      <c r="KG61" s="81"/>
      <c r="KH61" s="81"/>
      <c r="KI61" s="81"/>
      <c r="KJ61" s="81"/>
      <c r="KK61" s="81"/>
      <c r="KL61" s="81"/>
      <c r="KM61" s="81"/>
      <c r="KN61" s="81"/>
      <c r="KO61" s="81"/>
      <c r="KP61" s="81"/>
      <c r="KQ61" s="81"/>
      <c r="KR61" s="81"/>
      <c r="KS61" s="81"/>
      <c r="KT61" s="81"/>
      <c r="KU61" s="81"/>
      <c r="KV61" s="81"/>
      <c r="KW61" s="81"/>
      <c r="KX61" s="81"/>
      <c r="KY61" s="81"/>
      <c r="KZ61" s="81"/>
      <c r="LA61" s="81"/>
      <c r="LB61" s="81"/>
      <c r="LC61" s="81"/>
      <c r="LD61" s="81"/>
      <c r="LE61" s="81"/>
      <c r="LF61" s="81"/>
      <c r="LG61" s="81"/>
      <c r="LH61" s="81"/>
      <c r="LI61" s="81"/>
      <c r="LJ61" s="81"/>
      <c r="LK61" s="81"/>
      <c r="LL61" s="81"/>
      <c r="LM61" s="81"/>
      <c r="LN61" s="81"/>
      <c r="LO61" s="81"/>
      <c r="LP61" s="81"/>
      <c r="LQ61" s="81"/>
      <c r="LR61" s="81"/>
      <c r="LS61" s="81"/>
      <c r="LT61" s="81"/>
      <c r="LU61" s="81"/>
      <c r="LV61" s="81"/>
      <c r="LW61" s="81"/>
      <c r="LX61" s="81"/>
      <c r="LY61" s="81"/>
      <c r="LZ61" s="81"/>
      <c r="MA61" s="81"/>
      <c r="MB61" s="81"/>
      <c r="MC61" s="81"/>
      <c r="MD61" s="81"/>
      <c r="ME61" s="81"/>
      <c r="MF61" s="81"/>
      <c r="MG61" s="81"/>
      <c r="MH61" s="81"/>
      <c r="MI61" s="81"/>
      <c r="MJ61" s="81"/>
      <c r="MK61" s="81"/>
      <c r="ML61" s="81"/>
      <c r="MM61" s="81"/>
      <c r="MN61" s="81"/>
      <c r="MO61" s="81"/>
      <c r="MP61" s="81"/>
      <c r="MQ61" s="81"/>
      <c r="MR61" s="81"/>
      <c r="MS61" s="81"/>
      <c r="MT61" s="81"/>
      <c r="MU61" s="81"/>
      <c r="MV61" s="81"/>
      <c r="MW61" s="81"/>
      <c r="MX61" s="81"/>
      <c r="MY61" s="81"/>
      <c r="MZ61" s="81"/>
      <c r="NA61" s="81"/>
      <c r="NB61" s="81"/>
      <c r="NC61" s="81"/>
      <c r="ND61" s="81"/>
      <c r="NE61" s="81"/>
      <c r="NF61" s="81"/>
      <c r="NG61" s="81"/>
      <c r="NH61" s="81"/>
      <c r="NI61" s="81"/>
      <c r="NJ61" s="81"/>
      <c r="NK61" s="81"/>
      <c r="NL61" s="81"/>
      <c r="NM61" s="81"/>
      <c r="NN61" s="82"/>
      <c r="NO61" s="76"/>
      <c r="NP61" s="76"/>
    </row>
    <row r="62" spans="1:380" ht="8.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3"/>
      <c r="K62" s="15"/>
      <c r="L62" s="30"/>
      <c r="M62" s="2"/>
      <c r="N62" s="2"/>
      <c r="O62" s="15"/>
      <c r="P62" s="2"/>
      <c r="Q62" s="2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9"/>
      <c r="NO62" s="2"/>
      <c r="NP62" s="2"/>
    </row>
    <row r="63" spans="1:380" s="26" customFormat="1" x14ac:dyDescent="0.25">
      <c r="A63" s="23"/>
      <c r="B63" s="23"/>
      <c r="C63" s="23"/>
      <c r="D63" s="23"/>
      <c r="E63" s="23" t="str">
        <f>структура!$E$26</f>
        <v>график оплат за оборудование без НДС</v>
      </c>
      <c r="F63" s="23"/>
      <c r="G63" s="23"/>
      <c r="H63" s="23" t="str">
        <f>IF($E63="","",INDEX(структура!$H:$H,SUMIFS(структура!$C:$C,структура!$E:$E,$E63)))</f>
        <v>руб.</v>
      </c>
      <c r="I63" s="23"/>
      <c r="J63" s="13"/>
      <c r="K63" s="15"/>
      <c r="L63" s="30"/>
      <c r="M63" s="23"/>
      <c r="N63" s="23"/>
      <c r="O63" s="206">
        <f>SUM($R63:$NO63)</f>
        <v>0</v>
      </c>
      <c r="P63" s="23"/>
      <c r="Q63" s="23"/>
      <c r="R63" s="50"/>
      <c r="S63" s="53">
        <f>S50-S59</f>
        <v>0</v>
      </c>
      <c r="T63" s="53">
        <f t="shared" ref="T63:CE63" si="42">T50-T59</f>
        <v>0</v>
      </c>
      <c r="U63" s="53">
        <f t="shared" si="42"/>
        <v>0</v>
      </c>
      <c r="V63" s="53">
        <f t="shared" si="42"/>
        <v>0</v>
      </c>
      <c r="W63" s="53">
        <f t="shared" si="42"/>
        <v>0</v>
      </c>
      <c r="X63" s="53">
        <f t="shared" si="42"/>
        <v>0</v>
      </c>
      <c r="Y63" s="53">
        <f t="shared" si="42"/>
        <v>0</v>
      </c>
      <c r="Z63" s="53">
        <f t="shared" si="42"/>
        <v>0</v>
      </c>
      <c r="AA63" s="53">
        <f t="shared" si="42"/>
        <v>0</v>
      </c>
      <c r="AB63" s="53">
        <f t="shared" si="42"/>
        <v>0</v>
      </c>
      <c r="AC63" s="53">
        <f t="shared" si="42"/>
        <v>0</v>
      </c>
      <c r="AD63" s="53">
        <f t="shared" si="42"/>
        <v>0</v>
      </c>
      <c r="AE63" s="53">
        <f t="shared" si="42"/>
        <v>0</v>
      </c>
      <c r="AF63" s="53">
        <f t="shared" si="42"/>
        <v>0</v>
      </c>
      <c r="AG63" s="53">
        <f t="shared" si="42"/>
        <v>0</v>
      </c>
      <c r="AH63" s="53">
        <f t="shared" si="42"/>
        <v>0</v>
      </c>
      <c r="AI63" s="53">
        <f t="shared" si="42"/>
        <v>0</v>
      </c>
      <c r="AJ63" s="53">
        <f t="shared" si="42"/>
        <v>0</v>
      </c>
      <c r="AK63" s="53">
        <f t="shared" si="42"/>
        <v>0</v>
      </c>
      <c r="AL63" s="53">
        <f t="shared" si="42"/>
        <v>0</v>
      </c>
      <c r="AM63" s="53">
        <f t="shared" si="42"/>
        <v>0</v>
      </c>
      <c r="AN63" s="53">
        <f t="shared" si="42"/>
        <v>0</v>
      </c>
      <c r="AO63" s="53">
        <f t="shared" si="42"/>
        <v>0</v>
      </c>
      <c r="AP63" s="53">
        <f t="shared" si="42"/>
        <v>0</v>
      </c>
      <c r="AQ63" s="53">
        <f t="shared" si="42"/>
        <v>0</v>
      </c>
      <c r="AR63" s="53">
        <f t="shared" si="42"/>
        <v>0</v>
      </c>
      <c r="AS63" s="53">
        <f t="shared" si="42"/>
        <v>0</v>
      </c>
      <c r="AT63" s="53">
        <f t="shared" si="42"/>
        <v>0</v>
      </c>
      <c r="AU63" s="53">
        <f t="shared" si="42"/>
        <v>0</v>
      </c>
      <c r="AV63" s="53">
        <f t="shared" si="42"/>
        <v>0</v>
      </c>
      <c r="AW63" s="53">
        <f t="shared" si="42"/>
        <v>0</v>
      </c>
      <c r="AX63" s="53">
        <f t="shared" si="42"/>
        <v>0</v>
      </c>
      <c r="AY63" s="53">
        <f t="shared" si="42"/>
        <v>0</v>
      </c>
      <c r="AZ63" s="53">
        <f t="shared" si="42"/>
        <v>0</v>
      </c>
      <c r="BA63" s="53">
        <f t="shared" si="42"/>
        <v>0</v>
      </c>
      <c r="BB63" s="53">
        <f t="shared" si="42"/>
        <v>0</v>
      </c>
      <c r="BC63" s="53">
        <f t="shared" si="42"/>
        <v>0</v>
      </c>
      <c r="BD63" s="53">
        <f t="shared" si="42"/>
        <v>0</v>
      </c>
      <c r="BE63" s="53">
        <f t="shared" si="42"/>
        <v>0</v>
      </c>
      <c r="BF63" s="53">
        <f t="shared" si="42"/>
        <v>0</v>
      </c>
      <c r="BG63" s="53">
        <f t="shared" si="42"/>
        <v>0</v>
      </c>
      <c r="BH63" s="53">
        <f t="shared" si="42"/>
        <v>0</v>
      </c>
      <c r="BI63" s="53">
        <f t="shared" si="42"/>
        <v>0</v>
      </c>
      <c r="BJ63" s="53">
        <f t="shared" si="42"/>
        <v>0</v>
      </c>
      <c r="BK63" s="53">
        <f t="shared" si="42"/>
        <v>0</v>
      </c>
      <c r="BL63" s="53">
        <f t="shared" si="42"/>
        <v>0</v>
      </c>
      <c r="BM63" s="53">
        <f t="shared" si="42"/>
        <v>0</v>
      </c>
      <c r="BN63" s="53">
        <f t="shared" si="42"/>
        <v>0</v>
      </c>
      <c r="BO63" s="53">
        <f t="shared" si="42"/>
        <v>0</v>
      </c>
      <c r="BP63" s="53">
        <f t="shared" si="42"/>
        <v>0</v>
      </c>
      <c r="BQ63" s="53">
        <f t="shared" si="42"/>
        <v>0</v>
      </c>
      <c r="BR63" s="53">
        <f t="shared" si="42"/>
        <v>0</v>
      </c>
      <c r="BS63" s="53">
        <f t="shared" si="42"/>
        <v>0</v>
      </c>
      <c r="BT63" s="53">
        <f t="shared" si="42"/>
        <v>0</v>
      </c>
      <c r="BU63" s="53">
        <f t="shared" si="42"/>
        <v>0</v>
      </c>
      <c r="BV63" s="53">
        <f t="shared" si="42"/>
        <v>0</v>
      </c>
      <c r="BW63" s="53">
        <f t="shared" si="42"/>
        <v>0</v>
      </c>
      <c r="BX63" s="53">
        <f t="shared" si="42"/>
        <v>0</v>
      </c>
      <c r="BY63" s="53">
        <f t="shared" si="42"/>
        <v>0</v>
      </c>
      <c r="BZ63" s="53">
        <f t="shared" si="42"/>
        <v>0</v>
      </c>
      <c r="CA63" s="53">
        <f t="shared" si="42"/>
        <v>0</v>
      </c>
      <c r="CB63" s="53">
        <f t="shared" si="42"/>
        <v>0</v>
      </c>
      <c r="CC63" s="53">
        <f t="shared" si="42"/>
        <v>0</v>
      </c>
      <c r="CD63" s="53">
        <f t="shared" si="42"/>
        <v>0</v>
      </c>
      <c r="CE63" s="53">
        <f t="shared" si="42"/>
        <v>0</v>
      </c>
      <c r="CF63" s="53">
        <f t="shared" ref="CF63:EQ63" si="43">CF50-CF59</f>
        <v>0</v>
      </c>
      <c r="CG63" s="53">
        <f t="shared" si="43"/>
        <v>0</v>
      </c>
      <c r="CH63" s="53">
        <f t="shared" si="43"/>
        <v>0</v>
      </c>
      <c r="CI63" s="53">
        <f t="shared" si="43"/>
        <v>0</v>
      </c>
      <c r="CJ63" s="53">
        <f t="shared" si="43"/>
        <v>0</v>
      </c>
      <c r="CK63" s="53">
        <f t="shared" si="43"/>
        <v>0</v>
      </c>
      <c r="CL63" s="53">
        <f t="shared" si="43"/>
        <v>0</v>
      </c>
      <c r="CM63" s="53">
        <f t="shared" si="43"/>
        <v>0</v>
      </c>
      <c r="CN63" s="53">
        <f t="shared" si="43"/>
        <v>0</v>
      </c>
      <c r="CO63" s="53">
        <f t="shared" si="43"/>
        <v>0</v>
      </c>
      <c r="CP63" s="53">
        <f t="shared" si="43"/>
        <v>0</v>
      </c>
      <c r="CQ63" s="53">
        <f t="shared" si="43"/>
        <v>0</v>
      </c>
      <c r="CR63" s="53">
        <f t="shared" si="43"/>
        <v>0</v>
      </c>
      <c r="CS63" s="53">
        <f t="shared" si="43"/>
        <v>0</v>
      </c>
      <c r="CT63" s="53">
        <f t="shared" si="43"/>
        <v>0</v>
      </c>
      <c r="CU63" s="53">
        <f t="shared" si="43"/>
        <v>0</v>
      </c>
      <c r="CV63" s="53">
        <f t="shared" si="43"/>
        <v>0</v>
      </c>
      <c r="CW63" s="53">
        <f t="shared" si="43"/>
        <v>0</v>
      </c>
      <c r="CX63" s="53">
        <f t="shared" si="43"/>
        <v>0</v>
      </c>
      <c r="CY63" s="53">
        <f t="shared" si="43"/>
        <v>0</v>
      </c>
      <c r="CZ63" s="53">
        <f t="shared" si="43"/>
        <v>0</v>
      </c>
      <c r="DA63" s="53">
        <f t="shared" si="43"/>
        <v>0</v>
      </c>
      <c r="DB63" s="53">
        <f t="shared" si="43"/>
        <v>0</v>
      </c>
      <c r="DC63" s="53">
        <f t="shared" si="43"/>
        <v>0</v>
      </c>
      <c r="DD63" s="53">
        <f t="shared" si="43"/>
        <v>0</v>
      </c>
      <c r="DE63" s="53">
        <f t="shared" si="43"/>
        <v>0</v>
      </c>
      <c r="DF63" s="53">
        <f t="shared" si="43"/>
        <v>0</v>
      </c>
      <c r="DG63" s="53">
        <f t="shared" si="43"/>
        <v>0</v>
      </c>
      <c r="DH63" s="53">
        <f t="shared" si="43"/>
        <v>0</v>
      </c>
      <c r="DI63" s="53">
        <f t="shared" si="43"/>
        <v>0</v>
      </c>
      <c r="DJ63" s="53">
        <f t="shared" si="43"/>
        <v>0</v>
      </c>
      <c r="DK63" s="53">
        <f t="shared" si="43"/>
        <v>0</v>
      </c>
      <c r="DL63" s="53">
        <f t="shared" si="43"/>
        <v>0</v>
      </c>
      <c r="DM63" s="53">
        <f t="shared" si="43"/>
        <v>0</v>
      </c>
      <c r="DN63" s="53">
        <f t="shared" si="43"/>
        <v>0</v>
      </c>
      <c r="DO63" s="53">
        <f t="shared" si="43"/>
        <v>0</v>
      </c>
      <c r="DP63" s="53">
        <f t="shared" si="43"/>
        <v>0</v>
      </c>
      <c r="DQ63" s="53">
        <f t="shared" si="43"/>
        <v>0</v>
      </c>
      <c r="DR63" s="53">
        <f t="shared" si="43"/>
        <v>0</v>
      </c>
      <c r="DS63" s="53">
        <f t="shared" si="43"/>
        <v>0</v>
      </c>
      <c r="DT63" s="53">
        <f t="shared" si="43"/>
        <v>0</v>
      </c>
      <c r="DU63" s="53">
        <f t="shared" si="43"/>
        <v>0</v>
      </c>
      <c r="DV63" s="53">
        <f t="shared" si="43"/>
        <v>0</v>
      </c>
      <c r="DW63" s="53">
        <f t="shared" si="43"/>
        <v>0</v>
      </c>
      <c r="DX63" s="53">
        <f t="shared" si="43"/>
        <v>0</v>
      </c>
      <c r="DY63" s="53">
        <f t="shared" si="43"/>
        <v>0</v>
      </c>
      <c r="DZ63" s="53">
        <f t="shared" si="43"/>
        <v>0</v>
      </c>
      <c r="EA63" s="53">
        <f t="shared" si="43"/>
        <v>0</v>
      </c>
      <c r="EB63" s="53">
        <f t="shared" si="43"/>
        <v>0</v>
      </c>
      <c r="EC63" s="53">
        <f t="shared" si="43"/>
        <v>0</v>
      </c>
      <c r="ED63" s="53">
        <f t="shared" si="43"/>
        <v>0</v>
      </c>
      <c r="EE63" s="53">
        <f t="shared" si="43"/>
        <v>0</v>
      </c>
      <c r="EF63" s="53">
        <f t="shared" si="43"/>
        <v>0</v>
      </c>
      <c r="EG63" s="53">
        <f t="shared" si="43"/>
        <v>0</v>
      </c>
      <c r="EH63" s="53">
        <f t="shared" si="43"/>
        <v>0</v>
      </c>
      <c r="EI63" s="53">
        <f t="shared" si="43"/>
        <v>0</v>
      </c>
      <c r="EJ63" s="53">
        <f t="shared" si="43"/>
        <v>0</v>
      </c>
      <c r="EK63" s="53">
        <f t="shared" si="43"/>
        <v>0</v>
      </c>
      <c r="EL63" s="53">
        <f t="shared" si="43"/>
        <v>0</v>
      </c>
      <c r="EM63" s="53">
        <f t="shared" si="43"/>
        <v>0</v>
      </c>
      <c r="EN63" s="53">
        <f t="shared" si="43"/>
        <v>0</v>
      </c>
      <c r="EO63" s="53">
        <f t="shared" si="43"/>
        <v>0</v>
      </c>
      <c r="EP63" s="53">
        <f t="shared" si="43"/>
        <v>0</v>
      </c>
      <c r="EQ63" s="53">
        <f t="shared" si="43"/>
        <v>0</v>
      </c>
      <c r="ER63" s="53">
        <f t="shared" ref="ER63:HC63" si="44">ER50-ER59</f>
        <v>0</v>
      </c>
      <c r="ES63" s="53">
        <f t="shared" si="44"/>
        <v>0</v>
      </c>
      <c r="ET63" s="53">
        <f t="shared" si="44"/>
        <v>0</v>
      </c>
      <c r="EU63" s="53">
        <f t="shared" si="44"/>
        <v>0</v>
      </c>
      <c r="EV63" s="53">
        <f t="shared" si="44"/>
        <v>0</v>
      </c>
      <c r="EW63" s="53">
        <f t="shared" si="44"/>
        <v>0</v>
      </c>
      <c r="EX63" s="53">
        <f t="shared" si="44"/>
        <v>0</v>
      </c>
      <c r="EY63" s="53">
        <f t="shared" si="44"/>
        <v>0</v>
      </c>
      <c r="EZ63" s="53">
        <f t="shared" si="44"/>
        <v>0</v>
      </c>
      <c r="FA63" s="53">
        <f t="shared" si="44"/>
        <v>0</v>
      </c>
      <c r="FB63" s="53">
        <f t="shared" si="44"/>
        <v>0</v>
      </c>
      <c r="FC63" s="53">
        <f t="shared" si="44"/>
        <v>0</v>
      </c>
      <c r="FD63" s="53">
        <f t="shared" si="44"/>
        <v>0</v>
      </c>
      <c r="FE63" s="53">
        <f t="shared" si="44"/>
        <v>0</v>
      </c>
      <c r="FF63" s="53">
        <f t="shared" si="44"/>
        <v>0</v>
      </c>
      <c r="FG63" s="53">
        <f t="shared" si="44"/>
        <v>0</v>
      </c>
      <c r="FH63" s="53">
        <f t="shared" si="44"/>
        <v>0</v>
      </c>
      <c r="FI63" s="53">
        <f t="shared" si="44"/>
        <v>0</v>
      </c>
      <c r="FJ63" s="53">
        <f t="shared" si="44"/>
        <v>0</v>
      </c>
      <c r="FK63" s="53">
        <f t="shared" si="44"/>
        <v>0</v>
      </c>
      <c r="FL63" s="53">
        <f t="shared" si="44"/>
        <v>0</v>
      </c>
      <c r="FM63" s="53">
        <f t="shared" si="44"/>
        <v>0</v>
      </c>
      <c r="FN63" s="53">
        <f t="shared" si="44"/>
        <v>0</v>
      </c>
      <c r="FO63" s="53">
        <f t="shared" si="44"/>
        <v>0</v>
      </c>
      <c r="FP63" s="53">
        <f t="shared" si="44"/>
        <v>0</v>
      </c>
      <c r="FQ63" s="53">
        <f t="shared" si="44"/>
        <v>0</v>
      </c>
      <c r="FR63" s="53">
        <f t="shared" si="44"/>
        <v>0</v>
      </c>
      <c r="FS63" s="53">
        <f t="shared" si="44"/>
        <v>0</v>
      </c>
      <c r="FT63" s="53">
        <f t="shared" si="44"/>
        <v>0</v>
      </c>
      <c r="FU63" s="53">
        <f t="shared" si="44"/>
        <v>0</v>
      </c>
      <c r="FV63" s="53">
        <f t="shared" si="44"/>
        <v>0</v>
      </c>
      <c r="FW63" s="53">
        <f t="shared" si="44"/>
        <v>0</v>
      </c>
      <c r="FX63" s="53">
        <f t="shared" si="44"/>
        <v>0</v>
      </c>
      <c r="FY63" s="53">
        <f t="shared" si="44"/>
        <v>0</v>
      </c>
      <c r="FZ63" s="53">
        <f t="shared" si="44"/>
        <v>0</v>
      </c>
      <c r="GA63" s="53">
        <f t="shared" si="44"/>
        <v>0</v>
      </c>
      <c r="GB63" s="53">
        <f t="shared" si="44"/>
        <v>0</v>
      </c>
      <c r="GC63" s="53">
        <f t="shared" si="44"/>
        <v>0</v>
      </c>
      <c r="GD63" s="53">
        <f t="shared" si="44"/>
        <v>0</v>
      </c>
      <c r="GE63" s="53">
        <f t="shared" si="44"/>
        <v>0</v>
      </c>
      <c r="GF63" s="53">
        <f t="shared" si="44"/>
        <v>0</v>
      </c>
      <c r="GG63" s="53">
        <f t="shared" si="44"/>
        <v>0</v>
      </c>
      <c r="GH63" s="53">
        <f t="shared" si="44"/>
        <v>0</v>
      </c>
      <c r="GI63" s="53">
        <f t="shared" si="44"/>
        <v>0</v>
      </c>
      <c r="GJ63" s="53">
        <f t="shared" si="44"/>
        <v>0</v>
      </c>
      <c r="GK63" s="53">
        <f t="shared" si="44"/>
        <v>0</v>
      </c>
      <c r="GL63" s="53">
        <f t="shared" si="44"/>
        <v>0</v>
      </c>
      <c r="GM63" s="53">
        <f t="shared" si="44"/>
        <v>0</v>
      </c>
      <c r="GN63" s="53">
        <f t="shared" si="44"/>
        <v>0</v>
      </c>
      <c r="GO63" s="53">
        <f t="shared" si="44"/>
        <v>0</v>
      </c>
      <c r="GP63" s="53">
        <f t="shared" si="44"/>
        <v>0</v>
      </c>
      <c r="GQ63" s="53">
        <f t="shared" si="44"/>
        <v>0</v>
      </c>
      <c r="GR63" s="53">
        <f t="shared" si="44"/>
        <v>0</v>
      </c>
      <c r="GS63" s="53">
        <f t="shared" si="44"/>
        <v>0</v>
      </c>
      <c r="GT63" s="53">
        <f t="shared" si="44"/>
        <v>0</v>
      </c>
      <c r="GU63" s="53">
        <f t="shared" si="44"/>
        <v>0</v>
      </c>
      <c r="GV63" s="53">
        <f t="shared" si="44"/>
        <v>0</v>
      </c>
      <c r="GW63" s="53">
        <f t="shared" si="44"/>
        <v>0</v>
      </c>
      <c r="GX63" s="53">
        <f t="shared" si="44"/>
        <v>0</v>
      </c>
      <c r="GY63" s="53">
        <f t="shared" si="44"/>
        <v>0</v>
      </c>
      <c r="GZ63" s="53">
        <f t="shared" si="44"/>
        <v>0</v>
      </c>
      <c r="HA63" s="53">
        <f t="shared" si="44"/>
        <v>0</v>
      </c>
      <c r="HB63" s="53">
        <f t="shared" si="44"/>
        <v>0</v>
      </c>
      <c r="HC63" s="53">
        <f t="shared" si="44"/>
        <v>0</v>
      </c>
      <c r="HD63" s="53">
        <f t="shared" ref="HD63:JO63" si="45">HD50-HD59</f>
        <v>0</v>
      </c>
      <c r="HE63" s="53">
        <f t="shared" si="45"/>
        <v>0</v>
      </c>
      <c r="HF63" s="53">
        <f t="shared" si="45"/>
        <v>0</v>
      </c>
      <c r="HG63" s="53">
        <f t="shared" si="45"/>
        <v>0</v>
      </c>
      <c r="HH63" s="53">
        <f t="shared" si="45"/>
        <v>0</v>
      </c>
      <c r="HI63" s="53">
        <f t="shared" si="45"/>
        <v>0</v>
      </c>
      <c r="HJ63" s="53">
        <f t="shared" si="45"/>
        <v>0</v>
      </c>
      <c r="HK63" s="53">
        <f t="shared" si="45"/>
        <v>0</v>
      </c>
      <c r="HL63" s="53">
        <f t="shared" si="45"/>
        <v>0</v>
      </c>
      <c r="HM63" s="53">
        <f t="shared" si="45"/>
        <v>0</v>
      </c>
      <c r="HN63" s="53">
        <f t="shared" si="45"/>
        <v>0</v>
      </c>
      <c r="HO63" s="53">
        <f t="shared" si="45"/>
        <v>0</v>
      </c>
      <c r="HP63" s="53">
        <f t="shared" si="45"/>
        <v>0</v>
      </c>
      <c r="HQ63" s="53">
        <f t="shared" si="45"/>
        <v>0</v>
      </c>
      <c r="HR63" s="53">
        <f t="shared" si="45"/>
        <v>0</v>
      </c>
      <c r="HS63" s="53">
        <f t="shared" si="45"/>
        <v>0</v>
      </c>
      <c r="HT63" s="53">
        <f t="shared" si="45"/>
        <v>0</v>
      </c>
      <c r="HU63" s="53">
        <f t="shared" si="45"/>
        <v>0</v>
      </c>
      <c r="HV63" s="53">
        <f t="shared" si="45"/>
        <v>0</v>
      </c>
      <c r="HW63" s="53">
        <f t="shared" si="45"/>
        <v>0</v>
      </c>
      <c r="HX63" s="53">
        <f t="shared" si="45"/>
        <v>0</v>
      </c>
      <c r="HY63" s="53">
        <f t="shared" si="45"/>
        <v>0</v>
      </c>
      <c r="HZ63" s="53">
        <f t="shared" si="45"/>
        <v>0</v>
      </c>
      <c r="IA63" s="53">
        <f t="shared" si="45"/>
        <v>0</v>
      </c>
      <c r="IB63" s="53">
        <f t="shared" si="45"/>
        <v>0</v>
      </c>
      <c r="IC63" s="53">
        <f t="shared" si="45"/>
        <v>0</v>
      </c>
      <c r="ID63" s="53">
        <f t="shared" si="45"/>
        <v>0</v>
      </c>
      <c r="IE63" s="53">
        <f t="shared" si="45"/>
        <v>0</v>
      </c>
      <c r="IF63" s="53">
        <f t="shared" si="45"/>
        <v>0</v>
      </c>
      <c r="IG63" s="53">
        <f t="shared" si="45"/>
        <v>0</v>
      </c>
      <c r="IH63" s="53">
        <f t="shared" si="45"/>
        <v>0</v>
      </c>
      <c r="II63" s="53">
        <f t="shared" si="45"/>
        <v>0</v>
      </c>
      <c r="IJ63" s="53">
        <f t="shared" si="45"/>
        <v>0</v>
      </c>
      <c r="IK63" s="53">
        <f t="shared" si="45"/>
        <v>0</v>
      </c>
      <c r="IL63" s="53">
        <f t="shared" si="45"/>
        <v>0</v>
      </c>
      <c r="IM63" s="53">
        <f t="shared" si="45"/>
        <v>0</v>
      </c>
      <c r="IN63" s="53">
        <f t="shared" si="45"/>
        <v>0</v>
      </c>
      <c r="IO63" s="53">
        <f t="shared" si="45"/>
        <v>0</v>
      </c>
      <c r="IP63" s="53">
        <f t="shared" si="45"/>
        <v>0</v>
      </c>
      <c r="IQ63" s="53">
        <f t="shared" si="45"/>
        <v>0</v>
      </c>
      <c r="IR63" s="53">
        <f t="shared" si="45"/>
        <v>0</v>
      </c>
      <c r="IS63" s="53">
        <f t="shared" si="45"/>
        <v>0</v>
      </c>
      <c r="IT63" s="53">
        <f t="shared" si="45"/>
        <v>0</v>
      </c>
      <c r="IU63" s="53">
        <f t="shared" si="45"/>
        <v>0</v>
      </c>
      <c r="IV63" s="53">
        <f t="shared" si="45"/>
        <v>0</v>
      </c>
      <c r="IW63" s="53">
        <f t="shared" si="45"/>
        <v>0</v>
      </c>
      <c r="IX63" s="53">
        <f t="shared" si="45"/>
        <v>0</v>
      </c>
      <c r="IY63" s="53">
        <f t="shared" si="45"/>
        <v>0</v>
      </c>
      <c r="IZ63" s="53">
        <f t="shared" si="45"/>
        <v>0</v>
      </c>
      <c r="JA63" s="53">
        <f t="shared" si="45"/>
        <v>0</v>
      </c>
      <c r="JB63" s="53">
        <f t="shared" si="45"/>
        <v>0</v>
      </c>
      <c r="JC63" s="53">
        <f t="shared" si="45"/>
        <v>0</v>
      </c>
      <c r="JD63" s="53">
        <f t="shared" si="45"/>
        <v>0</v>
      </c>
      <c r="JE63" s="53">
        <f t="shared" si="45"/>
        <v>0</v>
      </c>
      <c r="JF63" s="53">
        <f t="shared" si="45"/>
        <v>0</v>
      </c>
      <c r="JG63" s="53">
        <f t="shared" si="45"/>
        <v>0</v>
      </c>
      <c r="JH63" s="53">
        <f t="shared" si="45"/>
        <v>0</v>
      </c>
      <c r="JI63" s="53">
        <f t="shared" si="45"/>
        <v>0</v>
      </c>
      <c r="JJ63" s="53">
        <f t="shared" si="45"/>
        <v>0</v>
      </c>
      <c r="JK63" s="53">
        <f t="shared" si="45"/>
        <v>0</v>
      </c>
      <c r="JL63" s="53">
        <f t="shared" si="45"/>
        <v>0</v>
      </c>
      <c r="JM63" s="53">
        <f t="shared" si="45"/>
        <v>0</v>
      </c>
      <c r="JN63" s="53">
        <f t="shared" si="45"/>
        <v>0</v>
      </c>
      <c r="JO63" s="53">
        <f t="shared" si="45"/>
        <v>0</v>
      </c>
      <c r="JP63" s="53">
        <f t="shared" ref="JP63:MA63" si="46">JP50-JP59</f>
        <v>0</v>
      </c>
      <c r="JQ63" s="53">
        <f t="shared" si="46"/>
        <v>0</v>
      </c>
      <c r="JR63" s="53">
        <f t="shared" si="46"/>
        <v>0</v>
      </c>
      <c r="JS63" s="53">
        <f t="shared" si="46"/>
        <v>0</v>
      </c>
      <c r="JT63" s="53">
        <f t="shared" si="46"/>
        <v>0</v>
      </c>
      <c r="JU63" s="53">
        <f t="shared" si="46"/>
        <v>0</v>
      </c>
      <c r="JV63" s="53">
        <f t="shared" si="46"/>
        <v>0</v>
      </c>
      <c r="JW63" s="53">
        <f t="shared" si="46"/>
        <v>0</v>
      </c>
      <c r="JX63" s="53">
        <f t="shared" si="46"/>
        <v>0</v>
      </c>
      <c r="JY63" s="53">
        <f t="shared" si="46"/>
        <v>0</v>
      </c>
      <c r="JZ63" s="53">
        <f t="shared" si="46"/>
        <v>0</v>
      </c>
      <c r="KA63" s="53">
        <f t="shared" si="46"/>
        <v>0</v>
      </c>
      <c r="KB63" s="53">
        <f t="shared" si="46"/>
        <v>0</v>
      </c>
      <c r="KC63" s="53">
        <f t="shared" si="46"/>
        <v>0</v>
      </c>
      <c r="KD63" s="53">
        <f t="shared" si="46"/>
        <v>0</v>
      </c>
      <c r="KE63" s="53">
        <f t="shared" si="46"/>
        <v>0</v>
      </c>
      <c r="KF63" s="53">
        <f t="shared" si="46"/>
        <v>0</v>
      </c>
      <c r="KG63" s="53">
        <f t="shared" si="46"/>
        <v>0</v>
      </c>
      <c r="KH63" s="53">
        <f t="shared" si="46"/>
        <v>0</v>
      </c>
      <c r="KI63" s="53">
        <f t="shared" si="46"/>
        <v>0</v>
      </c>
      <c r="KJ63" s="53">
        <f t="shared" si="46"/>
        <v>0</v>
      </c>
      <c r="KK63" s="53">
        <f t="shared" si="46"/>
        <v>0</v>
      </c>
      <c r="KL63" s="53">
        <f t="shared" si="46"/>
        <v>0</v>
      </c>
      <c r="KM63" s="53">
        <f t="shared" si="46"/>
        <v>0</v>
      </c>
      <c r="KN63" s="53">
        <f t="shared" si="46"/>
        <v>0</v>
      </c>
      <c r="KO63" s="53">
        <f t="shared" si="46"/>
        <v>0</v>
      </c>
      <c r="KP63" s="53">
        <f t="shared" si="46"/>
        <v>0</v>
      </c>
      <c r="KQ63" s="53">
        <f t="shared" si="46"/>
        <v>0</v>
      </c>
      <c r="KR63" s="53">
        <f t="shared" si="46"/>
        <v>0</v>
      </c>
      <c r="KS63" s="53">
        <f t="shared" si="46"/>
        <v>0</v>
      </c>
      <c r="KT63" s="53">
        <f t="shared" si="46"/>
        <v>0</v>
      </c>
      <c r="KU63" s="53">
        <f t="shared" si="46"/>
        <v>0</v>
      </c>
      <c r="KV63" s="53">
        <f t="shared" si="46"/>
        <v>0</v>
      </c>
      <c r="KW63" s="53">
        <f t="shared" si="46"/>
        <v>0</v>
      </c>
      <c r="KX63" s="53">
        <f t="shared" si="46"/>
        <v>0</v>
      </c>
      <c r="KY63" s="53">
        <f t="shared" si="46"/>
        <v>0</v>
      </c>
      <c r="KZ63" s="53">
        <f t="shared" si="46"/>
        <v>0</v>
      </c>
      <c r="LA63" s="53">
        <f t="shared" si="46"/>
        <v>0</v>
      </c>
      <c r="LB63" s="53">
        <f t="shared" si="46"/>
        <v>0</v>
      </c>
      <c r="LC63" s="53">
        <f t="shared" si="46"/>
        <v>0</v>
      </c>
      <c r="LD63" s="53">
        <f t="shared" si="46"/>
        <v>0</v>
      </c>
      <c r="LE63" s="53">
        <f t="shared" si="46"/>
        <v>0</v>
      </c>
      <c r="LF63" s="53">
        <f t="shared" si="46"/>
        <v>0</v>
      </c>
      <c r="LG63" s="53">
        <f t="shared" si="46"/>
        <v>0</v>
      </c>
      <c r="LH63" s="53">
        <f t="shared" si="46"/>
        <v>0</v>
      </c>
      <c r="LI63" s="53">
        <f t="shared" si="46"/>
        <v>0</v>
      </c>
      <c r="LJ63" s="53">
        <f t="shared" si="46"/>
        <v>0</v>
      </c>
      <c r="LK63" s="53">
        <f t="shared" si="46"/>
        <v>0</v>
      </c>
      <c r="LL63" s="53">
        <f t="shared" si="46"/>
        <v>0</v>
      </c>
      <c r="LM63" s="53">
        <f t="shared" si="46"/>
        <v>0</v>
      </c>
      <c r="LN63" s="53">
        <f t="shared" si="46"/>
        <v>0</v>
      </c>
      <c r="LO63" s="53">
        <f t="shared" si="46"/>
        <v>0</v>
      </c>
      <c r="LP63" s="53">
        <f t="shared" si="46"/>
        <v>0</v>
      </c>
      <c r="LQ63" s="53">
        <f t="shared" si="46"/>
        <v>0</v>
      </c>
      <c r="LR63" s="53">
        <f t="shared" si="46"/>
        <v>0</v>
      </c>
      <c r="LS63" s="53">
        <f t="shared" si="46"/>
        <v>0</v>
      </c>
      <c r="LT63" s="53">
        <f t="shared" si="46"/>
        <v>0</v>
      </c>
      <c r="LU63" s="53">
        <f t="shared" si="46"/>
        <v>0</v>
      </c>
      <c r="LV63" s="53">
        <f t="shared" si="46"/>
        <v>0</v>
      </c>
      <c r="LW63" s="53">
        <f t="shared" si="46"/>
        <v>0</v>
      </c>
      <c r="LX63" s="53">
        <f t="shared" si="46"/>
        <v>0</v>
      </c>
      <c r="LY63" s="53">
        <f t="shared" si="46"/>
        <v>0</v>
      </c>
      <c r="LZ63" s="53">
        <f t="shared" si="46"/>
        <v>0</v>
      </c>
      <c r="MA63" s="53">
        <f t="shared" si="46"/>
        <v>0</v>
      </c>
      <c r="MB63" s="53">
        <f t="shared" ref="MB63:NN63" si="47">MB50-MB59</f>
        <v>0</v>
      </c>
      <c r="MC63" s="53">
        <f t="shared" si="47"/>
        <v>0</v>
      </c>
      <c r="MD63" s="53">
        <f t="shared" si="47"/>
        <v>0</v>
      </c>
      <c r="ME63" s="53">
        <f t="shared" si="47"/>
        <v>0</v>
      </c>
      <c r="MF63" s="53">
        <f t="shared" si="47"/>
        <v>0</v>
      </c>
      <c r="MG63" s="53">
        <f t="shared" si="47"/>
        <v>0</v>
      </c>
      <c r="MH63" s="53">
        <f t="shared" si="47"/>
        <v>0</v>
      </c>
      <c r="MI63" s="53">
        <f t="shared" si="47"/>
        <v>0</v>
      </c>
      <c r="MJ63" s="53">
        <f t="shared" si="47"/>
        <v>0</v>
      </c>
      <c r="MK63" s="53">
        <f t="shared" si="47"/>
        <v>0</v>
      </c>
      <c r="ML63" s="53">
        <f t="shared" si="47"/>
        <v>0</v>
      </c>
      <c r="MM63" s="53">
        <f t="shared" si="47"/>
        <v>0</v>
      </c>
      <c r="MN63" s="53">
        <f t="shared" si="47"/>
        <v>0</v>
      </c>
      <c r="MO63" s="53">
        <f t="shared" si="47"/>
        <v>0</v>
      </c>
      <c r="MP63" s="53">
        <f t="shared" si="47"/>
        <v>0</v>
      </c>
      <c r="MQ63" s="53">
        <f t="shared" si="47"/>
        <v>0</v>
      </c>
      <c r="MR63" s="53">
        <f t="shared" si="47"/>
        <v>0</v>
      </c>
      <c r="MS63" s="53">
        <f t="shared" si="47"/>
        <v>0</v>
      </c>
      <c r="MT63" s="53">
        <f t="shared" si="47"/>
        <v>0</v>
      </c>
      <c r="MU63" s="53">
        <f t="shared" si="47"/>
        <v>0</v>
      </c>
      <c r="MV63" s="53">
        <f t="shared" si="47"/>
        <v>0</v>
      </c>
      <c r="MW63" s="53">
        <f t="shared" si="47"/>
        <v>0</v>
      </c>
      <c r="MX63" s="53">
        <f t="shared" si="47"/>
        <v>0</v>
      </c>
      <c r="MY63" s="53">
        <f t="shared" si="47"/>
        <v>0</v>
      </c>
      <c r="MZ63" s="53">
        <f t="shared" si="47"/>
        <v>0</v>
      </c>
      <c r="NA63" s="53">
        <f t="shared" si="47"/>
        <v>0</v>
      </c>
      <c r="NB63" s="53">
        <f t="shared" si="47"/>
        <v>0</v>
      </c>
      <c r="NC63" s="53">
        <f t="shared" si="47"/>
        <v>0</v>
      </c>
      <c r="ND63" s="53">
        <f t="shared" si="47"/>
        <v>0</v>
      </c>
      <c r="NE63" s="53">
        <f t="shared" si="47"/>
        <v>0</v>
      </c>
      <c r="NF63" s="53">
        <f t="shared" si="47"/>
        <v>0</v>
      </c>
      <c r="NG63" s="53">
        <f t="shared" si="47"/>
        <v>0</v>
      </c>
      <c r="NH63" s="53">
        <f t="shared" si="47"/>
        <v>0</v>
      </c>
      <c r="NI63" s="53">
        <f t="shared" si="47"/>
        <v>0</v>
      </c>
      <c r="NJ63" s="53">
        <f t="shared" si="47"/>
        <v>0</v>
      </c>
      <c r="NK63" s="53">
        <f t="shared" si="47"/>
        <v>0</v>
      </c>
      <c r="NL63" s="53">
        <f t="shared" si="47"/>
        <v>0</v>
      </c>
      <c r="NM63" s="53">
        <f t="shared" si="47"/>
        <v>0</v>
      </c>
      <c r="NN63" s="53">
        <f t="shared" si="47"/>
        <v>0</v>
      </c>
      <c r="NO63" s="23"/>
      <c r="NP63" s="23"/>
    </row>
    <row r="64" spans="1:380" ht="3.9" customHeight="1" x14ac:dyDescent="0.25">
      <c r="A64" s="2"/>
      <c r="B64" s="2"/>
      <c r="C64" s="2"/>
      <c r="D64" s="2"/>
      <c r="E64" s="27"/>
      <c r="F64" s="2"/>
      <c r="G64" s="2"/>
      <c r="H64" s="2"/>
      <c r="I64" s="2"/>
      <c r="J64" s="13"/>
      <c r="K64" s="15"/>
      <c r="L64" s="30"/>
      <c r="M64" s="2"/>
      <c r="N64" s="2"/>
      <c r="O64" s="40"/>
      <c r="P64" s="2"/>
      <c r="Q64" s="2"/>
      <c r="R64" s="47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6"/>
      <c r="NO64" s="2"/>
      <c r="NP64" s="2"/>
    </row>
    <row r="65" spans="1:380" s="83" customFormat="1" ht="10.199999999999999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7"/>
      <c r="K65" s="78" t="str">
        <f>структура!$Q$11</f>
        <v>контроль</v>
      </c>
      <c r="L65" s="77"/>
      <c r="M65" s="76"/>
      <c r="N65" s="76"/>
      <c r="O65" s="208">
        <f>O50-O59-O63</f>
        <v>0</v>
      </c>
      <c r="P65" s="76"/>
      <c r="Q65" s="76"/>
      <c r="R65" s="80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1"/>
      <c r="LR65" s="81"/>
      <c r="LS65" s="81"/>
      <c r="LT65" s="81"/>
      <c r="LU65" s="81"/>
      <c r="LV65" s="81"/>
      <c r="LW65" s="81"/>
      <c r="LX65" s="81"/>
      <c r="LY65" s="81"/>
      <c r="LZ65" s="81"/>
      <c r="MA65" s="81"/>
      <c r="MB65" s="81"/>
      <c r="MC65" s="81"/>
      <c r="MD65" s="81"/>
      <c r="ME65" s="81"/>
      <c r="MF65" s="81"/>
      <c r="MG65" s="81"/>
      <c r="MH65" s="81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2"/>
      <c r="NO65" s="76"/>
      <c r="NP65" s="76"/>
    </row>
    <row r="66" spans="1:380" ht="8.1" customHeight="1" x14ac:dyDescent="0.25">
      <c r="A66" s="2"/>
      <c r="B66" s="2"/>
      <c r="C66" s="2"/>
      <c r="D66" s="2"/>
      <c r="E66" s="84"/>
      <c r="F66" s="2"/>
      <c r="G66" s="2"/>
      <c r="H66" s="2"/>
      <c r="I66" s="2"/>
      <c r="J66" s="85"/>
      <c r="K66" s="15"/>
      <c r="L66" s="86"/>
      <c r="M66" s="2"/>
      <c r="N66" s="2"/>
      <c r="O66" s="15"/>
      <c r="P66" s="2"/>
      <c r="Q66" s="2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9"/>
      <c r="NO66" s="2"/>
      <c r="NP66" s="2"/>
    </row>
    <row r="67" spans="1:380" s="26" customFormat="1" x14ac:dyDescent="0.25">
      <c r="A67" s="23"/>
      <c r="B67" s="23"/>
      <c r="C67" s="23"/>
      <c r="D67" s="23"/>
      <c r="E67" s="23" t="str">
        <f>структура!$E$28</f>
        <v>удорожание в год без учета допуслуг</v>
      </c>
      <c r="F67" s="23"/>
      <c r="G67" s="23"/>
      <c r="H67" s="23" t="str">
        <f>IF($E67="","",INDEX(структура!$H:$H,SUMIFS(структура!$C:$C,структура!$E:$E,$E67)))</f>
        <v>%</v>
      </c>
      <c r="I67" s="23"/>
      <c r="J67" s="13"/>
      <c r="K67" s="15"/>
      <c r="L67" s="30"/>
      <c r="M67" s="23"/>
      <c r="N67" s="23"/>
      <c r="O67" s="209">
        <f>IF(OR(K14=0,K26=0),0,((K32+K38+O50)-K26)/(K14/12)/K26)</f>
        <v>0</v>
      </c>
      <c r="P67" s="23"/>
      <c r="Q67" s="23"/>
      <c r="R67" s="5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2"/>
      <c r="NO67" s="23"/>
      <c r="NP67" s="23"/>
    </row>
    <row r="68" spans="1:380" ht="3.9" customHeight="1" x14ac:dyDescent="0.25">
      <c r="A68" s="2"/>
      <c r="B68" s="2"/>
      <c r="C68" s="2"/>
      <c r="D68" s="2"/>
      <c r="E68" s="88"/>
      <c r="F68" s="2"/>
      <c r="G68" s="2"/>
      <c r="H68" s="2"/>
      <c r="I68" s="2"/>
      <c r="J68" s="13"/>
      <c r="K68" s="15"/>
      <c r="L68" s="30"/>
      <c r="M68" s="2"/>
      <c r="N68" s="2"/>
      <c r="O68" s="210"/>
      <c r="P68" s="2"/>
      <c r="Q68" s="2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9"/>
      <c r="NO68" s="2"/>
      <c r="NP68" s="2"/>
    </row>
    <row r="69" spans="1:380" ht="8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13"/>
      <c r="K69" s="15"/>
      <c r="L69" s="30"/>
      <c r="M69" s="2"/>
      <c r="N69" s="2"/>
      <c r="O69" s="15"/>
      <c r="P69" s="2"/>
      <c r="Q69" s="2"/>
      <c r="R69" s="4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9"/>
      <c r="NO69" s="2"/>
      <c r="NP69" s="2"/>
    </row>
    <row r="70" spans="1:380" s="26" customFormat="1" x14ac:dyDescent="0.25">
      <c r="A70" s="23"/>
      <c r="B70" s="23"/>
      <c r="C70" s="23"/>
      <c r="D70" s="23"/>
      <c r="E70" s="23" t="str">
        <f>структура!$E$29</f>
        <v>%-нт комиссии за оформление сделки</v>
      </c>
      <c r="F70" s="23"/>
      <c r="G70" s="23"/>
      <c r="H70" s="23" t="str">
        <f>IF($E70="","",INDEX(структура!$H:$H,SUMIFS(структура!$C:$C,структура!$E:$E,$E70)))</f>
        <v>%</v>
      </c>
      <c r="I70" s="23"/>
      <c r="J70" s="13" t="str">
        <f>IF($E70="","","*")</f>
        <v>*</v>
      </c>
      <c r="K70" s="45"/>
      <c r="L70" s="30"/>
      <c r="M70" s="23"/>
      <c r="N70" s="23"/>
      <c r="O70" s="38"/>
      <c r="P70" s="23"/>
      <c r="Q70" s="23"/>
      <c r="R70" s="5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2"/>
      <c r="NO70" s="23"/>
      <c r="NP70" s="23"/>
    </row>
    <row r="71" spans="1:380" ht="3.9" customHeight="1" x14ac:dyDescent="0.25">
      <c r="A71" s="2"/>
      <c r="B71" s="2"/>
      <c r="C71" s="2"/>
      <c r="D71" s="2"/>
      <c r="E71" s="27"/>
      <c r="F71" s="2"/>
      <c r="G71" s="2"/>
      <c r="H71" s="2"/>
      <c r="I71" s="2"/>
      <c r="J71" s="13"/>
      <c r="K71" s="40"/>
      <c r="L71" s="30"/>
      <c r="M71" s="2"/>
      <c r="N71" s="2"/>
      <c r="O71" s="15"/>
      <c r="P71" s="2"/>
      <c r="Q71" s="2"/>
      <c r="R71" s="4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9"/>
      <c r="NO71" s="2"/>
      <c r="NP71" s="2"/>
    </row>
    <row r="72" spans="1:380" ht="8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13"/>
      <c r="K72" s="15"/>
      <c r="L72" s="30"/>
      <c r="M72" s="2"/>
      <c r="N72" s="2"/>
      <c r="O72" s="15"/>
      <c r="P72" s="2"/>
      <c r="Q72" s="2"/>
      <c r="R72" s="4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9"/>
      <c r="NO72" s="2"/>
      <c r="NP72" s="2"/>
    </row>
    <row r="73" spans="1:380" s="26" customFormat="1" x14ac:dyDescent="0.25">
      <c r="A73" s="23"/>
      <c r="B73" s="23"/>
      <c r="C73" s="23"/>
      <c r="D73" s="23"/>
      <c r="E73" s="23" t="str">
        <f>структура!$E$30</f>
        <v>комиссия за оформление сделки с НДС</v>
      </c>
      <c r="F73" s="23"/>
      <c r="G73" s="23"/>
      <c r="H73" s="23" t="str">
        <f>IF($E73="","",INDEX(структура!$H:$H,SUMIFS(структура!$C:$C,структура!$E:$E,$E73)))</f>
        <v>руб.</v>
      </c>
      <c r="I73" s="23"/>
      <c r="J73" s="13"/>
      <c r="K73" s="44">
        <f>IF(OR(K26="",K70=""),0,K26*K70)</f>
        <v>0</v>
      </c>
      <c r="L73" s="30"/>
      <c r="M73" s="23"/>
      <c r="N73" s="23"/>
      <c r="O73" s="38"/>
      <c r="P73" s="23"/>
      <c r="Q73" s="23"/>
      <c r="R73" s="5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2"/>
      <c r="NO73" s="23"/>
      <c r="NP73" s="23"/>
    </row>
    <row r="74" spans="1:380" ht="3.9" customHeight="1" x14ac:dyDescent="0.25">
      <c r="A74" s="2"/>
      <c r="B74" s="2"/>
      <c r="C74" s="2"/>
      <c r="D74" s="2"/>
      <c r="E74" s="90"/>
      <c r="F74" s="2"/>
      <c r="G74" s="2"/>
      <c r="H74" s="2"/>
      <c r="I74" s="2"/>
      <c r="J74" s="13"/>
      <c r="K74" s="89"/>
      <c r="L74" s="30"/>
      <c r="M74" s="2"/>
      <c r="N74" s="2"/>
      <c r="O74" s="15"/>
      <c r="P74" s="2"/>
      <c r="Q74" s="2"/>
      <c r="R74" s="4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9"/>
      <c r="NO74" s="2"/>
      <c r="NP74" s="2"/>
    </row>
    <row r="75" spans="1:380" ht="8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13"/>
      <c r="K75" s="15"/>
      <c r="L75" s="30"/>
      <c r="M75" s="2"/>
      <c r="N75" s="2"/>
      <c r="O75" s="15"/>
      <c r="P75" s="2"/>
      <c r="Q75" s="2"/>
      <c r="R75" s="4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9"/>
      <c r="NO75" s="2"/>
      <c r="NP75" s="2"/>
    </row>
    <row r="76" spans="1:380" s="26" customFormat="1" x14ac:dyDescent="0.25">
      <c r="A76" s="23"/>
      <c r="B76" s="23"/>
      <c r="C76" s="23"/>
      <c r="D76" s="23"/>
      <c r="E76" s="23" t="str">
        <f>структура!$E$31</f>
        <v xml:space="preserve">%-нт стоимости КАСКО в год  </v>
      </c>
      <c r="F76" s="23"/>
      <c r="G76" s="23"/>
      <c r="H76" s="23" t="str">
        <f>IF($E76="","",INDEX(структура!$H:$H,SUMIFS(структура!$C:$C,структура!$E:$E,$E76)))</f>
        <v>%</v>
      </c>
      <c r="I76" s="23"/>
      <c r="J76" s="13" t="str">
        <f>IF($E76="","","*")</f>
        <v>*</v>
      </c>
      <c r="K76" s="45"/>
      <c r="L76" s="30"/>
      <c r="M76" s="23"/>
      <c r="N76" s="23"/>
      <c r="O76" s="38"/>
      <c r="P76" s="23"/>
      <c r="Q76" s="23"/>
      <c r="R76" s="5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2"/>
      <c r="NO76" s="23"/>
      <c r="NP76" s="23"/>
    </row>
    <row r="77" spans="1:380" ht="3.9" customHeight="1" x14ac:dyDescent="0.25">
      <c r="A77" s="2"/>
      <c r="B77" s="2"/>
      <c r="C77" s="2"/>
      <c r="D77" s="2"/>
      <c r="E77" s="27"/>
      <c r="F77" s="2"/>
      <c r="G77" s="2"/>
      <c r="H77" s="2"/>
      <c r="I77" s="2"/>
      <c r="J77" s="13"/>
      <c r="K77" s="40"/>
      <c r="L77" s="30"/>
      <c r="M77" s="2"/>
      <c r="N77" s="2"/>
      <c r="O77" s="15"/>
      <c r="P77" s="2"/>
      <c r="Q77" s="2"/>
      <c r="R77" s="4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9"/>
      <c r="NO77" s="2"/>
      <c r="NP77" s="2"/>
    </row>
    <row r="78" spans="1:380" ht="8.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13"/>
      <c r="K78" s="15"/>
      <c r="L78" s="30"/>
      <c r="M78" s="2"/>
      <c r="N78" s="2"/>
      <c r="O78" s="15"/>
      <c r="P78" s="2"/>
      <c r="Q78" s="2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9"/>
      <c r="NO78" s="2"/>
      <c r="NP78" s="2"/>
    </row>
    <row r="79" spans="1:380" s="26" customFormat="1" x14ac:dyDescent="0.25">
      <c r="A79" s="23"/>
      <c r="B79" s="23"/>
      <c r="C79" s="23"/>
      <c r="D79" s="23"/>
      <c r="E79" s="23" t="str">
        <f>структура!$E$32</f>
        <v>стоимость КАСКО на весь период с НДС</v>
      </c>
      <c r="F79" s="23"/>
      <c r="G79" s="23"/>
      <c r="H79" s="23" t="str">
        <f>IF($E79="","",INDEX(структура!$H:$H,SUMIFS(структура!$C:$C,структура!$E:$E,$E79)))</f>
        <v>руб.</v>
      </c>
      <c r="I79" s="23"/>
      <c r="J79" s="13"/>
      <c r="K79" s="44">
        <f>IF(OR(K26="",K76=""),0,K26*K76*(K14/12))</f>
        <v>0</v>
      </c>
      <c r="L79" s="30"/>
      <c r="M79" s="23"/>
      <c r="N79" s="23"/>
      <c r="O79" s="38"/>
      <c r="P79" s="23"/>
      <c r="Q79" s="23"/>
      <c r="R79" s="50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2"/>
      <c r="NO79" s="23"/>
      <c r="NP79" s="23"/>
    </row>
    <row r="80" spans="1:380" ht="3.9" customHeight="1" x14ac:dyDescent="0.25">
      <c r="A80" s="2"/>
      <c r="B80" s="2"/>
      <c r="C80" s="2"/>
      <c r="D80" s="2"/>
      <c r="E80" s="27"/>
      <c r="F80" s="2"/>
      <c r="G80" s="2"/>
      <c r="H80" s="2"/>
      <c r="I80" s="2"/>
      <c r="J80" s="13"/>
      <c r="K80" s="40"/>
      <c r="L80" s="30"/>
      <c r="M80" s="2"/>
      <c r="N80" s="2"/>
      <c r="O80" s="15"/>
      <c r="P80" s="2"/>
      <c r="Q80" s="2"/>
      <c r="R80" s="4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9"/>
      <c r="NO80" s="2"/>
      <c r="NP80" s="2"/>
    </row>
    <row r="81" spans="1:380" ht="8.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13"/>
      <c r="K81" s="15"/>
      <c r="L81" s="30"/>
      <c r="M81" s="2"/>
      <c r="N81" s="2"/>
      <c r="O81" s="15"/>
      <c r="P81" s="2"/>
      <c r="Q81" s="2"/>
      <c r="R81" s="47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9"/>
      <c r="NO81" s="2"/>
      <c r="NP81" s="2"/>
    </row>
    <row r="82" spans="1:380" s="26" customFormat="1" x14ac:dyDescent="0.25">
      <c r="A82" s="23"/>
      <c r="B82" s="23"/>
      <c r="C82" s="23"/>
      <c r="D82" s="23"/>
      <c r="E82" s="23" t="str">
        <f>структура!$E$33</f>
        <v>%-нт допстрахования автогражданской ответственности</v>
      </c>
      <c r="F82" s="23"/>
      <c r="G82" s="23"/>
      <c r="H82" s="23" t="str">
        <f>IF($E82="","",INDEX(структура!$H:$H,SUMIFS(структура!$C:$C,структура!$E:$E,$E82)))</f>
        <v>%</v>
      </c>
      <c r="I82" s="23"/>
      <c r="J82" s="13" t="str">
        <f>IF($E82="","","*")</f>
        <v>*</v>
      </c>
      <c r="K82" s="45"/>
      <c r="L82" s="30"/>
      <c r="M82" s="23"/>
      <c r="N82" s="23"/>
      <c r="O82" s="38"/>
      <c r="P82" s="23"/>
      <c r="Q82" s="23"/>
      <c r="R82" s="50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2"/>
      <c r="NO82" s="23"/>
      <c r="NP82" s="23"/>
    </row>
    <row r="83" spans="1:380" ht="3.9" customHeight="1" x14ac:dyDescent="0.25">
      <c r="A83" s="2"/>
      <c r="B83" s="2"/>
      <c r="C83" s="2"/>
      <c r="D83" s="2"/>
      <c r="E83" s="27"/>
      <c r="F83" s="2"/>
      <c r="G83" s="2"/>
      <c r="H83" s="2"/>
      <c r="I83" s="2"/>
      <c r="J83" s="13"/>
      <c r="K83" s="40"/>
      <c r="L83" s="30"/>
      <c r="M83" s="2"/>
      <c r="N83" s="2"/>
      <c r="O83" s="15"/>
      <c r="P83" s="2"/>
      <c r="Q83" s="2"/>
      <c r="R83" s="47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9"/>
      <c r="NO83" s="2"/>
      <c r="NP83" s="2"/>
    </row>
    <row r="84" spans="1:380" ht="8.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13"/>
      <c r="K84" s="15"/>
      <c r="L84" s="30"/>
      <c r="M84" s="2"/>
      <c r="N84" s="2"/>
      <c r="O84" s="15"/>
      <c r="P84" s="2"/>
      <c r="Q84" s="2"/>
      <c r="R84" s="47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9"/>
      <c r="NO84" s="2"/>
      <c r="NP84" s="2"/>
    </row>
    <row r="85" spans="1:380" s="26" customFormat="1" x14ac:dyDescent="0.25">
      <c r="A85" s="23"/>
      <c r="B85" s="23"/>
      <c r="C85" s="23"/>
      <c r="D85" s="23"/>
      <c r="E85" s="23" t="str">
        <f>структура!$E$34</f>
        <v>допстрахование автогражданской ответственности</v>
      </c>
      <c r="F85" s="23"/>
      <c r="G85" s="23"/>
      <c r="H85" s="23" t="str">
        <f>IF($E85="","",INDEX(структура!$H:$H,SUMIFS(структура!$C:$C,структура!$E:$E,$E85)))</f>
        <v>руб.</v>
      </c>
      <c r="I85" s="23"/>
      <c r="J85" s="13"/>
      <c r="K85" s="44">
        <f>IF(OR(K26="",K82=""),0,K26*K82*(K14/12))</f>
        <v>0</v>
      </c>
      <c r="L85" s="30"/>
      <c r="M85" s="23"/>
      <c r="N85" s="23"/>
      <c r="O85" s="38"/>
      <c r="P85" s="23"/>
      <c r="Q85" s="23"/>
      <c r="R85" s="50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2"/>
      <c r="NO85" s="23"/>
      <c r="NP85" s="23"/>
    </row>
    <row r="86" spans="1:380" ht="3.9" customHeight="1" x14ac:dyDescent="0.25">
      <c r="A86" s="2"/>
      <c r="B86" s="2"/>
      <c r="C86" s="2"/>
      <c r="D86" s="2"/>
      <c r="E86" s="27"/>
      <c r="F86" s="2"/>
      <c r="G86" s="2"/>
      <c r="H86" s="2"/>
      <c r="I86" s="2"/>
      <c r="J86" s="13"/>
      <c r="K86" s="40"/>
      <c r="L86" s="30"/>
      <c r="M86" s="2"/>
      <c r="N86" s="2"/>
      <c r="O86" s="15"/>
      <c r="P86" s="2"/>
      <c r="Q86" s="2"/>
      <c r="R86" s="47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9"/>
      <c r="NO86" s="2"/>
      <c r="NP86" s="2"/>
    </row>
    <row r="87" spans="1:380" ht="8.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13"/>
      <c r="K87" s="15"/>
      <c r="L87" s="30"/>
      <c r="M87" s="2"/>
      <c r="N87" s="2"/>
      <c r="O87" s="15"/>
      <c r="P87" s="2"/>
      <c r="Q87" s="2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9"/>
      <c r="NO87" s="2"/>
      <c r="NP87" s="2"/>
    </row>
    <row r="88" spans="1:380" s="26" customFormat="1" x14ac:dyDescent="0.25">
      <c r="A88" s="23"/>
      <c r="B88" s="23"/>
      <c r="C88" s="23"/>
      <c r="D88" s="23"/>
      <c r="E88" s="23" t="str">
        <f>структура!$E$35</f>
        <v>тело кредита в разрезе страхования</v>
      </c>
      <c r="F88" s="23"/>
      <c r="G88" s="23"/>
      <c r="H88" s="23" t="str">
        <f>IF($E88="","",INDEX(структура!$H:$H,SUMIFS(структура!$C:$C,структура!$E:$E,$E88)))</f>
        <v>руб.</v>
      </c>
      <c r="I88" s="23"/>
      <c r="J88" s="13"/>
      <c r="K88" s="44">
        <f>K79+K85</f>
        <v>0</v>
      </c>
      <c r="L88" s="30"/>
      <c r="M88" s="23"/>
      <c r="N88" s="23"/>
      <c r="O88" s="38"/>
      <c r="P88" s="23"/>
      <c r="Q88" s="23"/>
      <c r="R88" s="50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2"/>
      <c r="NO88" s="23"/>
      <c r="NP88" s="23"/>
    </row>
    <row r="89" spans="1:380" ht="3.9" customHeight="1" x14ac:dyDescent="0.25">
      <c r="A89" s="2"/>
      <c r="B89" s="2"/>
      <c r="C89" s="2"/>
      <c r="D89" s="2"/>
      <c r="E89" s="27"/>
      <c r="F89" s="2"/>
      <c r="G89" s="2"/>
      <c r="H89" s="2"/>
      <c r="I89" s="2"/>
      <c r="J89" s="13"/>
      <c r="K89" s="40"/>
      <c r="L89" s="30"/>
      <c r="M89" s="2"/>
      <c r="N89" s="2"/>
      <c r="O89" s="15"/>
      <c r="P89" s="2"/>
      <c r="Q89" s="2"/>
      <c r="R89" s="47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9"/>
      <c r="NO89" s="2"/>
      <c r="NP89" s="2"/>
    </row>
    <row r="90" spans="1:380" ht="8.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13"/>
      <c r="K90" s="15"/>
      <c r="L90" s="30"/>
      <c r="M90" s="2"/>
      <c r="N90" s="2"/>
      <c r="O90" s="15"/>
      <c r="P90" s="2"/>
      <c r="Q90" s="2"/>
      <c r="R90" s="47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9"/>
      <c r="NO90" s="2"/>
      <c r="NP90" s="2"/>
    </row>
    <row r="91" spans="1:380" s="26" customFormat="1" x14ac:dyDescent="0.25">
      <c r="A91" s="23"/>
      <c r="B91" s="23"/>
      <c r="C91" s="23"/>
      <c r="D91" s="23"/>
      <c r="E91" s="23" t="str">
        <f>структура!$E$36</f>
        <v>годовая кредитная ставка по страхованию</v>
      </c>
      <c r="F91" s="23"/>
      <c r="G91" s="23"/>
      <c r="H91" s="23" t="str">
        <f>IF($E91="","",INDEX(структура!$H:$H,SUMIFS(структура!$C:$C,структура!$E:$E,$E91)))</f>
        <v>%г.</v>
      </c>
      <c r="I91" s="23"/>
      <c r="J91" s="13" t="str">
        <f>IF($E91="","","*")</f>
        <v>*</v>
      </c>
      <c r="K91" s="45"/>
      <c r="L91" s="30"/>
      <c r="M91" s="23"/>
      <c r="N91" s="23"/>
      <c r="O91" s="38"/>
      <c r="P91" s="23"/>
      <c r="Q91" s="23"/>
      <c r="R91" s="50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2"/>
      <c r="NO91" s="23"/>
      <c r="NP91" s="23"/>
    </row>
    <row r="92" spans="1:380" ht="3.9" customHeight="1" x14ac:dyDescent="0.25">
      <c r="A92" s="2"/>
      <c r="B92" s="2"/>
      <c r="C92" s="2"/>
      <c r="D92" s="2"/>
      <c r="E92" s="27"/>
      <c r="F92" s="2"/>
      <c r="G92" s="2"/>
      <c r="H92" s="2"/>
      <c r="I92" s="2"/>
      <c r="J92" s="13"/>
      <c r="K92" s="40"/>
      <c r="L92" s="30"/>
      <c r="M92" s="2"/>
      <c r="N92" s="2"/>
      <c r="O92" s="15"/>
      <c r="P92" s="2"/>
      <c r="Q92" s="2"/>
      <c r="R92" s="47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/>
      <c r="JB92" s="48"/>
      <c r="JC92" s="48"/>
      <c r="JD92" s="48"/>
      <c r="JE92" s="48"/>
      <c r="JF92" s="48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  <c r="KO92" s="48"/>
      <c r="KP92" s="48"/>
      <c r="KQ92" s="48"/>
      <c r="KR92" s="48"/>
      <c r="KS92" s="48"/>
      <c r="KT92" s="48"/>
      <c r="KU92" s="48"/>
      <c r="KV92" s="48"/>
      <c r="KW92" s="48"/>
      <c r="KX92" s="48"/>
      <c r="KY92" s="48"/>
      <c r="KZ92" s="48"/>
      <c r="LA92" s="48"/>
      <c r="LB92" s="48"/>
      <c r="LC92" s="48"/>
      <c r="LD92" s="48"/>
      <c r="LE92" s="48"/>
      <c r="LF92" s="48"/>
      <c r="LG92" s="48"/>
      <c r="LH92" s="48"/>
      <c r="LI92" s="48"/>
      <c r="LJ92" s="48"/>
      <c r="LK92" s="48"/>
      <c r="LL92" s="48"/>
      <c r="LM92" s="48"/>
      <c r="LN92" s="48"/>
      <c r="LO92" s="48"/>
      <c r="LP92" s="48"/>
      <c r="LQ92" s="48"/>
      <c r="LR92" s="48"/>
      <c r="LS92" s="48"/>
      <c r="LT92" s="48"/>
      <c r="LU92" s="48"/>
      <c r="LV92" s="48"/>
      <c r="LW92" s="48"/>
      <c r="LX92" s="48"/>
      <c r="LY92" s="48"/>
      <c r="LZ92" s="48"/>
      <c r="MA92" s="48"/>
      <c r="MB92" s="48"/>
      <c r="MC92" s="48"/>
      <c r="MD92" s="48"/>
      <c r="ME92" s="48"/>
      <c r="MF92" s="48"/>
      <c r="MG92" s="48"/>
      <c r="MH92" s="48"/>
      <c r="MI92" s="48"/>
      <c r="MJ92" s="48"/>
      <c r="MK92" s="48"/>
      <c r="ML92" s="48"/>
      <c r="MM92" s="48"/>
      <c r="MN92" s="48"/>
      <c r="MO92" s="48"/>
      <c r="MP92" s="48"/>
      <c r="MQ92" s="48"/>
      <c r="MR92" s="48"/>
      <c r="MS92" s="48"/>
      <c r="MT92" s="48"/>
      <c r="MU92" s="48"/>
      <c r="MV92" s="48"/>
      <c r="MW92" s="48"/>
      <c r="MX92" s="48"/>
      <c r="MY92" s="48"/>
      <c r="MZ92" s="48"/>
      <c r="NA92" s="48"/>
      <c r="NB92" s="48"/>
      <c r="NC92" s="48"/>
      <c r="ND92" s="48"/>
      <c r="NE92" s="48"/>
      <c r="NF92" s="48"/>
      <c r="NG92" s="48"/>
      <c r="NH92" s="48"/>
      <c r="NI92" s="48"/>
      <c r="NJ92" s="48"/>
      <c r="NK92" s="48"/>
      <c r="NL92" s="48"/>
      <c r="NM92" s="48"/>
      <c r="NN92" s="49"/>
      <c r="NO92" s="2"/>
      <c r="NP92" s="2"/>
    </row>
    <row r="93" spans="1:380" ht="8.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13"/>
      <c r="K93" s="15"/>
      <c r="L93" s="30"/>
      <c r="M93" s="2"/>
      <c r="N93" s="2"/>
      <c r="O93" s="15"/>
      <c r="P93" s="2"/>
      <c r="Q93" s="2"/>
      <c r="R93" s="47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9"/>
      <c r="NO93" s="2"/>
      <c r="NP93" s="2"/>
    </row>
    <row r="94" spans="1:380" s="26" customFormat="1" x14ac:dyDescent="0.25">
      <c r="A94" s="23"/>
      <c r="B94" s="23"/>
      <c r="C94" s="23"/>
      <c r="D94" s="23"/>
      <c r="E94" s="23" t="str">
        <f>структура!$E$37</f>
        <v>ежемесячный аннуитетный платеж за страхование с НДС</v>
      </c>
      <c r="F94" s="23"/>
      <c r="G94" s="23"/>
      <c r="H94" s="23" t="str">
        <f>IF($E94="","",INDEX(структура!$H:$H,SUMIFS(структура!$C:$C,структура!$E:$E,$E94)))</f>
        <v>руб.</v>
      </c>
      <c r="I94" s="23"/>
      <c r="J94" s="13"/>
      <c r="K94" s="44">
        <f>IF((POWER(1+K91/12,K14)-1)=0,0,K88*K91/12*POWER(1+K91/12,K14)/(POWER(1+K91/12,K14)-1))</f>
        <v>0</v>
      </c>
      <c r="L94" s="30"/>
      <c r="M94" s="23"/>
      <c r="N94" s="23"/>
      <c r="O94" s="38"/>
      <c r="P94" s="23"/>
      <c r="Q94" s="23"/>
      <c r="R94" s="50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2"/>
      <c r="NO94" s="23"/>
      <c r="NP94" s="23"/>
    </row>
    <row r="95" spans="1:380" ht="3.9" customHeight="1" x14ac:dyDescent="0.25">
      <c r="A95" s="2"/>
      <c r="B95" s="2"/>
      <c r="C95" s="2"/>
      <c r="D95" s="2"/>
      <c r="E95" s="27"/>
      <c r="F95" s="2"/>
      <c r="G95" s="2"/>
      <c r="H95" s="2"/>
      <c r="I95" s="2"/>
      <c r="J95" s="13"/>
      <c r="K95" s="40"/>
      <c r="L95" s="30"/>
      <c r="M95" s="2"/>
      <c r="N95" s="2"/>
      <c r="O95" s="15"/>
      <c r="P95" s="2"/>
      <c r="Q95" s="2"/>
      <c r="R95" s="47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  <c r="KO95" s="48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8"/>
      <c r="LI95" s="48"/>
      <c r="LJ95" s="48"/>
      <c r="LK95" s="48"/>
      <c r="LL95" s="48"/>
      <c r="LM95" s="48"/>
      <c r="LN95" s="48"/>
      <c r="LO95" s="48"/>
      <c r="LP95" s="48"/>
      <c r="LQ95" s="48"/>
      <c r="LR95" s="48"/>
      <c r="LS95" s="48"/>
      <c r="LT95" s="48"/>
      <c r="LU95" s="48"/>
      <c r="LV95" s="48"/>
      <c r="LW95" s="48"/>
      <c r="LX95" s="48"/>
      <c r="LY95" s="48"/>
      <c r="LZ95" s="48"/>
      <c r="MA95" s="48"/>
      <c r="MB95" s="48"/>
      <c r="MC95" s="48"/>
      <c r="MD95" s="48"/>
      <c r="ME95" s="48"/>
      <c r="MF95" s="48"/>
      <c r="MG95" s="48"/>
      <c r="MH95" s="48"/>
      <c r="MI95" s="48"/>
      <c r="MJ95" s="48"/>
      <c r="MK95" s="48"/>
      <c r="ML95" s="48"/>
      <c r="MM95" s="48"/>
      <c r="MN95" s="48"/>
      <c r="MO95" s="48"/>
      <c r="MP95" s="48"/>
      <c r="MQ95" s="48"/>
      <c r="MR95" s="48"/>
      <c r="MS95" s="48"/>
      <c r="MT95" s="48"/>
      <c r="MU95" s="48"/>
      <c r="MV95" s="48"/>
      <c r="MW95" s="48"/>
      <c r="MX95" s="48"/>
      <c r="MY95" s="48"/>
      <c r="MZ95" s="48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9"/>
      <c r="NO95" s="2"/>
      <c r="NP95" s="2"/>
    </row>
    <row r="96" spans="1:380" ht="8.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13"/>
      <c r="K96" s="15"/>
      <c r="L96" s="30"/>
      <c r="M96" s="2"/>
      <c r="N96" s="2"/>
      <c r="O96" s="15"/>
      <c r="P96" s="2"/>
      <c r="Q96" s="2"/>
      <c r="R96" s="47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48"/>
      <c r="KP96" s="48"/>
      <c r="KQ96" s="48"/>
      <c r="KR96" s="48"/>
      <c r="KS96" s="48"/>
      <c r="KT96" s="48"/>
      <c r="KU96" s="48"/>
      <c r="KV96" s="48"/>
      <c r="KW96" s="48"/>
      <c r="KX96" s="48"/>
      <c r="KY96" s="48"/>
      <c r="KZ96" s="48"/>
      <c r="LA96" s="48"/>
      <c r="LB96" s="48"/>
      <c r="LC96" s="48"/>
      <c r="LD96" s="48"/>
      <c r="LE96" s="48"/>
      <c r="LF96" s="48"/>
      <c r="LG96" s="48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LT96" s="48"/>
      <c r="LU96" s="48"/>
      <c r="LV96" s="48"/>
      <c r="LW96" s="48"/>
      <c r="LX96" s="48"/>
      <c r="LY96" s="48"/>
      <c r="LZ96" s="48"/>
      <c r="MA96" s="48"/>
      <c r="MB96" s="48"/>
      <c r="MC96" s="48"/>
      <c r="MD96" s="48"/>
      <c r="ME96" s="48"/>
      <c r="MF96" s="48"/>
      <c r="MG96" s="48"/>
      <c r="MH96" s="48"/>
      <c r="MI96" s="48"/>
      <c r="MJ96" s="48"/>
      <c r="MK96" s="48"/>
      <c r="ML96" s="48"/>
      <c r="MM96" s="48"/>
      <c r="MN96" s="48"/>
      <c r="MO96" s="48"/>
      <c r="MP96" s="48"/>
      <c r="MQ96" s="48"/>
      <c r="MR96" s="48"/>
      <c r="MS96" s="48"/>
      <c r="MT96" s="48"/>
      <c r="MU96" s="48"/>
      <c r="MV96" s="48"/>
      <c r="MW96" s="48"/>
      <c r="MX96" s="48"/>
      <c r="MY96" s="48"/>
      <c r="MZ96" s="48"/>
      <c r="NA96" s="48"/>
      <c r="NB96" s="48"/>
      <c r="NC96" s="48"/>
      <c r="ND96" s="48"/>
      <c r="NE96" s="48"/>
      <c r="NF96" s="48"/>
      <c r="NG96" s="48"/>
      <c r="NH96" s="48"/>
      <c r="NI96" s="48"/>
      <c r="NJ96" s="48"/>
      <c r="NK96" s="48"/>
      <c r="NL96" s="48"/>
      <c r="NM96" s="48"/>
      <c r="NN96" s="49"/>
      <c r="NO96" s="2"/>
      <c r="NP96" s="2"/>
    </row>
    <row r="97" spans="1:380" s="26" customFormat="1" x14ac:dyDescent="0.25">
      <c r="A97" s="23"/>
      <c r="B97" s="23"/>
      <c r="C97" s="23"/>
      <c r="D97" s="23"/>
      <c r="E97" s="23" t="str">
        <f>структура!$E$38</f>
        <v>график оплат за страхование с НДС</v>
      </c>
      <c r="F97" s="23"/>
      <c r="G97" s="23"/>
      <c r="H97" s="23" t="str">
        <f>IF($E97="","",INDEX(структура!$H:$H,SUMIFS(структура!$C:$C,структура!$E:$E,$E97)))</f>
        <v>руб.</v>
      </c>
      <c r="I97" s="23"/>
      <c r="J97" s="13"/>
      <c r="K97" s="15"/>
      <c r="L97" s="30"/>
      <c r="M97" s="23"/>
      <c r="N97" s="23"/>
      <c r="O97" s="206">
        <f>SUM($R97:$NO97)</f>
        <v>0</v>
      </c>
      <c r="P97" s="23"/>
      <c r="Q97" s="23"/>
      <c r="R97" s="50"/>
      <c r="S97" s="53">
        <f t="shared" ref="S97:CD97" si="48">IF(S$8="",0,$K$94)</f>
        <v>0</v>
      </c>
      <c r="T97" s="53">
        <f t="shared" si="48"/>
        <v>0</v>
      </c>
      <c r="U97" s="53">
        <f t="shared" si="48"/>
        <v>0</v>
      </c>
      <c r="V97" s="53">
        <f t="shared" si="48"/>
        <v>0</v>
      </c>
      <c r="W97" s="53">
        <f t="shared" si="48"/>
        <v>0</v>
      </c>
      <c r="X97" s="53">
        <f t="shared" si="48"/>
        <v>0</v>
      </c>
      <c r="Y97" s="53">
        <f t="shared" si="48"/>
        <v>0</v>
      </c>
      <c r="Z97" s="53">
        <f t="shared" si="48"/>
        <v>0</v>
      </c>
      <c r="AA97" s="53">
        <f t="shared" si="48"/>
        <v>0</v>
      </c>
      <c r="AB97" s="53">
        <f t="shared" si="48"/>
        <v>0</v>
      </c>
      <c r="AC97" s="53">
        <f t="shared" si="48"/>
        <v>0</v>
      </c>
      <c r="AD97" s="53">
        <f t="shared" si="48"/>
        <v>0</v>
      </c>
      <c r="AE97" s="53">
        <f t="shared" si="48"/>
        <v>0</v>
      </c>
      <c r="AF97" s="53">
        <f t="shared" si="48"/>
        <v>0</v>
      </c>
      <c r="AG97" s="53">
        <f t="shared" si="48"/>
        <v>0</v>
      </c>
      <c r="AH97" s="53">
        <f t="shared" si="48"/>
        <v>0</v>
      </c>
      <c r="AI97" s="53">
        <f t="shared" si="48"/>
        <v>0</v>
      </c>
      <c r="AJ97" s="53">
        <f t="shared" si="48"/>
        <v>0</v>
      </c>
      <c r="AK97" s="53">
        <f t="shared" si="48"/>
        <v>0</v>
      </c>
      <c r="AL97" s="53">
        <f t="shared" si="48"/>
        <v>0</v>
      </c>
      <c r="AM97" s="53">
        <f t="shared" si="48"/>
        <v>0</v>
      </c>
      <c r="AN97" s="53">
        <f t="shared" si="48"/>
        <v>0</v>
      </c>
      <c r="AO97" s="53">
        <f t="shared" si="48"/>
        <v>0</v>
      </c>
      <c r="AP97" s="53">
        <f t="shared" si="48"/>
        <v>0</v>
      </c>
      <c r="AQ97" s="53">
        <f t="shared" si="48"/>
        <v>0</v>
      </c>
      <c r="AR97" s="53">
        <f t="shared" si="48"/>
        <v>0</v>
      </c>
      <c r="AS97" s="53">
        <f t="shared" si="48"/>
        <v>0</v>
      </c>
      <c r="AT97" s="53">
        <f t="shared" si="48"/>
        <v>0</v>
      </c>
      <c r="AU97" s="53">
        <f t="shared" si="48"/>
        <v>0</v>
      </c>
      <c r="AV97" s="53">
        <f t="shared" si="48"/>
        <v>0</v>
      </c>
      <c r="AW97" s="53">
        <f t="shared" si="48"/>
        <v>0</v>
      </c>
      <c r="AX97" s="53">
        <f t="shared" si="48"/>
        <v>0</v>
      </c>
      <c r="AY97" s="53">
        <f t="shared" si="48"/>
        <v>0</v>
      </c>
      <c r="AZ97" s="53">
        <f t="shared" si="48"/>
        <v>0</v>
      </c>
      <c r="BA97" s="53">
        <f t="shared" si="48"/>
        <v>0</v>
      </c>
      <c r="BB97" s="53">
        <f t="shared" si="48"/>
        <v>0</v>
      </c>
      <c r="BC97" s="53">
        <f t="shared" si="48"/>
        <v>0</v>
      </c>
      <c r="BD97" s="53">
        <f t="shared" si="48"/>
        <v>0</v>
      </c>
      <c r="BE97" s="53">
        <f t="shared" si="48"/>
        <v>0</v>
      </c>
      <c r="BF97" s="53">
        <f t="shared" si="48"/>
        <v>0</v>
      </c>
      <c r="BG97" s="53">
        <f t="shared" si="48"/>
        <v>0</v>
      </c>
      <c r="BH97" s="53">
        <f t="shared" si="48"/>
        <v>0</v>
      </c>
      <c r="BI97" s="53">
        <f t="shared" si="48"/>
        <v>0</v>
      </c>
      <c r="BJ97" s="53">
        <f t="shared" si="48"/>
        <v>0</v>
      </c>
      <c r="BK97" s="53">
        <f t="shared" si="48"/>
        <v>0</v>
      </c>
      <c r="BL97" s="53">
        <f t="shared" si="48"/>
        <v>0</v>
      </c>
      <c r="BM97" s="53">
        <f t="shared" si="48"/>
        <v>0</v>
      </c>
      <c r="BN97" s="53">
        <f t="shared" si="48"/>
        <v>0</v>
      </c>
      <c r="BO97" s="53">
        <f t="shared" si="48"/>
        <v>0</v>
      </c>
      <c r="BP97" s="53">
        <f t="shared" si="48"/>
        <v>0</v>
      </c>
      <c r="BQ97" s="53">
        <f t="shared" si="48"/>
        <v>0</v>
      </c>
      <c r="BR97" s="53">
        <f t="shared" si="48"/>
        <v>0</v>
      </c>
      <c r="BS97" s="53">
        <f t="shared" si="48"/>
        <v>0</v>
      </c>
      <c r="BT97" s="53">
        <f t="shared" si="48"/>
        <v>0</v>
      </c>
      <c r="BU97" s="53">
        <f t="shared" si="48"/>
        <v>0</v>
      </c>
      <c r="BV97" s="53">
        <f t="shared" si="48"/>
        <v>0</v>
      </c>
      <c r="BW97" s="53">
        <f t="shared" si="48"/>
        <v>0</v>
      </c>
      <c r="BX97" s="53">
        <f t="shared" si="48"/>
        <v>0</v>
      </c>
      <c r="BY97" s="53">
        <f t="shared" si="48"/>
        <v>0</v>
      </c>
      <c r="BZ97" s="53">
        <f t="shared" si="48"/>
        <v>0</v>
      </c>
      <c r="CA97" s="53">
        <f t="shared" si="48"/>
        <v>0</v>
      </c>
      <c r="CB97" s="53">
        <f t="shared" si="48"/>
        <v>0</v>
      </c>
      <c r="CC97" s="53">
        <f t="shared" si="48"/>
        <v>0</v>
      </c>
      <c r="CD97" s="53">
        <f t="shared" si="48"/>
        <v>0</v>
      </c>
      <c r="CE97" s="53">
        <f t="shared" ref="CE97:EP97" si="49">IF(CE$8="",0,$K$94)</f>
        <v>0</v>
      </c>
      <c r="CF97" s="53">
        <f t="shared" si="49"/>
        <v>0</v>
      </c>
      <c r="CG97" s="53">
        <f t="shared" si="49"/>
        <v>0</v>
      </c>
      <c r="CH97" s="53">
        <f t="shared" si="49"/>
        <v>0</v>
      </c>
      <c r="CI97" s="53">
        <f t="shared" si="49"/>
        <v>0</v>
      </c>
      <c r="CJ97" s="53">
        <f t="shared" si="49"/>
        <v>0</v>
      </c>
      <c r="CK97" s="53">
        <f t="shared" si="49"/>
        <v>0</v>
      </c>
      <c r="CL97" s="53">
        <f t="shared" si="49"/>
        <v>0</v>
      </c>
      <c r="CM97" s="53">
        <f t="shared" si="49"/>
        <v>0</v>
      </c>
      <c r="CN97" s="53">
        <f t="shared" si="49"/>
        <v>0</v>
      </c>
      <c r="CO97" s="53">
        <f t="shared" si="49"/>
        <v>0</v>
      </c>
      <c r="CP97" s="53">
        <f t="shared" si="49"/>
        <v>0</v>
      </c>
      <c r="CQ97" s="53">
        <f t="shared" si="49"/>
        <v>0</v>
      </c>
      <c r="CR97" s="53">
        <f t="shared" si="49"/>
        <v>0</v>
      </c>
      <c r="CS97" s="53">
        <f t="shared" si="49"/>
        <v>0</v>
      </c>
      <c r="CT97" s="53">
        <f t="shared" si="49"/>
        <v>0</v>
      </c>
      <c r="CU97" s="53">
        <f t="shared" si="49"/>
        <v>0</v>
      </c>
      <c r="CV97" s="53">
        <f t="shared" si="49"/>
        <v>0</v>
      </c>
      <c r="CW97" s="53">
        <f t="shared" si="49"/>
        <v>0</v>
      </c>
      <c r="CX97" s="53">
        <f t="shared" si="49"/>
        <v>0</v>
      </c>
      <c r="CY97" s="53">
        <f t="shared" si="49"/>
        <v>0</v>
      </c>
      <c r="CZ97" s="53">
        <f t="shared" si="49"/>
        <v>0</v>
      </c>
      <c r="DA97" s="53">
        <f t="shared" si="49"/>
        <v>0</v>
      </c>
      <c r="DB97" s="53">
        <f t="shared" si="49"/>
        <v>0</v>
      </c>
      <c r="DC97" s="53">
        <f t="shared" si="49"/>
        <v>0</v>
      </c>
      <c r="DD97" s="53">
        <f t="shared" si="49"/>
        <v>0</v>
      </c>
      <c r="DE97" s="53">
        <f t="shared" si="49"/>
        <v>0</v>
      </c>
      <c r="DF97" s="53">
        <f t="shared" si="49"/>
        <v>0</v>
      </c>
      <c r="DG97" s="53">
        <f t="shared" si="49"/>
        <v>0</v>
      </c>
      <c r="DH97" s="53">
        <f t="shared" si="49"/>
        <v>0</v>
      </c>
      <c r="DI97" s="53">
        <f t="shared" si="49"/>
        <v>0</v>
      </c>
      <c r="DJ97" s="53">
        <f t="shared" si="49"/>
        <v>0</v>
      </c>
      <c r="DK97" s="53">
        <f t="shared" si="49"/>
        <v>0</v>
      </c>
      <c r="DL97" s="53">
        <f t="shared" si="49"/>
        <v>0</v>
      </c>
      <c r="DM97" s="53">
        <f t="shared" si="49"/>
        <v>0</v>
      </c>
      <c r="DN97" s="53">
        <f t="shared" si="49"/>
        <v>0</v>
      </c>
      <c r="DO97" s="53">
        <f t="shared" si="49"/>
        <v>0</v>
      </c>
      <c r="DP97" s="53">
        <f t="shared" si="49"/>
        <v>0</v>
      </c>
      <c r="DQ97" s="53">
        <f t="shared" si="49"/>
        <v>0</v>
      </c>
      <c r="DR97" s="53">
        <f t="shared" si="49"/>
        <v>0</v>
      </c>
      <c r="DS97" s="53">
        <f t="shared" si="49"/>
        <v>0</v>
      </c>
      <c r="DT97" s="53">
        <f t="shared" si="49"/>
        <v>0</v>
      </c>
      <c r="DU97" s="53">
        <f t="shared" si="49"/>
        <v>0</v>
      </c>
      <c r="DV97" s="53">
        <f t="shared" si="49"/>
        <v>0</v>
      </c>
      <c r="DW97" s="53">
        <f t="shared" si="49"/>
        <v>0</v>
      </c>
      <c r="DX97" s="53">
        <f t="shared" si="49"/>
        <v>0</v>
      </c>
      <c r="DY97" s="53">
        <f t="shared" si="49"/>
        <v>0</v>
      </c>
      <c r="DZ97" s="53">
        <f t="shared" si="49"/>
        <v>0</v>
      </c>
      <c r="EA97" s="53">
        <f t="shared" si="49"/>
        <v>0</v>
      </c>
      <c r="EB97" s="53">
        <f t="shared" si="49"/>
        <v>0</v>
      </c>
      <c r="EC97" s="53">
        <f t="shared" si="49"/>
        <v>0</v>
      </c>
      <c r="ED97" s="53">
        <f t="shared" si="49"/>
        <v>0</v>
      </c>
      <c r="EE97" s="53">
        <f t="shared" si="49"/>
        <v>0</v>
      </c>
      <c r="EF97" s="53">
        <f t="shared" si="49"/>
        <v>0</v>
      </c>
      <c r="EG97" s="53">
        <f t="shared" si="49"/>
        <v>0</v>
      </c>
      <c r="EH97" s="53">
        <f t="shared" si="49"/>
        <v>0</v>
      </c>
      <c r="EI97" s="53">
        <f t="shared" si="49"/>
        <v>0</v>
      </c>
      <c r="EJ97" s="53">
        <f t="shared" si="49"/>
        <v>0</v>
      </c>
      <c r="EK97" s="53">
        <f t="shared" si="49"/>
        <v>0</v>
      </c>
      <c r="EL97" s="53">
        <f t="shared" si="49"/>
        <v>0</v>
      </c>
      <c r="EM97" s="53">
        <f t="shared" si="49"/>
        <v>0</v>
      </c>
      <c r="EN97" s="53">
        <f t="shared" si="49"/>
        <v>0</v>
      </c>
      <c r="EO97" s="53">
        <f t="shared" si="49"/>
        <v>0</v>
      </c>
      <c r="EP97" s="53">
        <f t="shared" si="49"/>
        <v>0</v>
      </c>
      <c r="EQ97" s="53">
        <f t="shared" ref="EQ97:HB97" si="50">IF(EQ$8="",0,$K$94)</f>
        <v>0</v>
      </c>
      <c r="ER97" s="53">
        <f t="shared" si="50"/>
        <v>0</v>
      </c>
      <c r="ES97" s="53">
        <f t="shared" si="50"/>
        <v>0</v>
      </c>
      <c r="ET97" s="53">
        <f t="shared" si="50"/>
        <v>0</v>
      </c>
      <c r="EU97" s="53">
        <f t="shared" si="50"/>
        <v>0</v>
      </c>
      <c r="EV97" s="53">
        <f t="shared" si="50"/>
        <v>0</v>
      </c>
      <c r="EW97" s="53">
        <f t="shared" si="50"/>
        <v>0</v>
      </c>
      <c r="EX97" s="53">
        <f t="shared" si="50"/>
        <v>0</v>
      </c>
      <c r="EY97" s="53">
        <f t="shared" si="50"/>
        <v>0</v>
      </c>
      <c r="EZ97" s="53">
        <f t="shared" si="50"/>
        <v>0</v>
      </c>
      <c r="FA97" s="53">
        <f t="shared" si="50"/>
        <v>0</v>
      </c>
      <c r="FB97" s="53">
        <f t="shared" si="50"/>
        <v>0</v>
      </c>
      <c r="FC97" s="53">
        <f t="shared" si="50"/>
        <v>0</v>
      </c>
      <c r="FD97" s="53">
        <f t="shared" si="50"/>
        <v>0</v>
      </c>
      <c r="FE97" s="53">
        <f t="shared" si="50"/>
        <v>0</v>
      </c>
      <c r="FF97" s="53">
        <f t="shared" si="50"/>
        <v>0</v>
      </c>
      <c r="FG97" s="53">
        <f t="shared" si="50"/>
        <v>0</v>
      </c>
      <c r="FH97" s="53">
        <f t="shared" si="50"/>
        <v>0</v>
      </c>
      <c r="FI97" s="53">
        <f t="shared" si="50"/>
        <v>0</v>
      </c>
      <c r="FJ97" s="53">
        <f t="shared" si="50"/>
        <v>0</v>
      </c>
      <c r="FK97" s="53">
        <f t="shared" si="50"/>
        <v>0</v>
      </c>
      <c r="FL97" s="53">
        <f t="shared" si="50"/>
        <v>0</v>
      </c>
      <c r="FM97" s="53">
        <f t="shared" si="50"/>
        <v>0</v>
      </c>
      <c r="FN97" s="53">
        <f t="shared" si="50"/>
        <v>0</v>
      </c>
      <c r="FO97" s="53">
        <f t="shared" si="50"/>
        <v>0</v>
      </c>
      <c r="FP97" s="53">
        <f t="shared" si="50"/>
        <v>0</v>
      </c>
      <c r="FQ97" s="53">
        <f t="shared" si="50"/>
        <v>0</v>
      </c>
      <c r="FR97" s="53">
        <f t="shared" si="50"/>
        <v>0</v>
      </c>
      <c r="FS97" s="53">
        <f t="shared" si="50"/>
        <v>0</v>
      </c>
      <c r="FT97" s="53">
        <f t="shared" si="50"/>
        <v>0</v>
      </c>
      <c r="FU97" s="53">
        <f t="shared" si="50"/>
        <v>0</v>
      </c>
      <c r="FV97" s="53">
        <f t="shared" si="50"/>
        <v>0</v>
      </c>
      <c r="FW97" s="53">
        <f t="shared" si="50"/>
        <v>0</v>
      </c>
      <c r="FX97" s="53">
        <f t="shared" si="50"/>
        <v>0</v>
      </c>
      <c r="FY97" s="53">
        <f t="shared" si="50"/>
        <v>0</v>
      </c>
      <c r="FZ97" s="53">
        <f t="shared" si="50"/>
        <v>0</v>
      </c>
      <c r="GA97" s="53">
        <f t="shared" si="50"/>
        <v>0</v>
      </c>
      <c r="GB97" s="53">
        <f t="shared" si="50"/>
        <v>0</v>
      </c>
      <c r="GC97" s="53">
        <f t="shared" si="50"/>
        <v>0</v>
      </c>
      <c r="GD97" s="53">
        <f t="shared" si="50"/>
        <v>0</v>
      </c>
      <c r="GE97" s="53">
        <f t="shared" si="50"/>
        <v>0</v>
      </c>
      <c r="GF97" s="53">
        <f t="shared" si="50"/>
        <v>0</v>
      </c>
      <c r="GG97" s="53">
        <f t="shared" si="50"/>
        <v>0</v>
      </c>
      <c r="GH97" s="53">
        <f t="shared" si="50"/>
        <v>0</v>
      </c>
      <c r="GI97" s="53">
        <f t="shared" si="50"/>
        <v>0</v>
      </c>
      <c r="GJ97" s="53">
        <f t="shared" si="50"/>
        <v>0</v>
      </c>
      <c r="GK97" s="53">
        <f t="shared" si="50"/>
        <v>0</v>
      </c>
      <c r="GL97" s="53">
        <f t="shared" si="50"/>
        <v>0</v>
      </c>
      <c r="GM97" s="53">
        <f t="shared" si="50"/>
        <v>0</v>
      </c>
      <c r="GN97" s="53">
        <f t="shared" si="50"/>
        <v>0</v>
      </c>
      <c r="GO97" s="53">
        <f t="shared" si="50"/>
        <v>0</v>
      </c>
      <c r="GP97" s="53">
        <f t="shared" si="50"/>
        <v>0</v>
      </c>
      <c r="GQ97" s="53">
        <f t="shared" si="50"/>
        <v>0</v>
      </c>
      <c r="GR97" s="53">
        <f t="shared" si="50"/>
        <v>0</v>
      </c>
      <c r="GS97" s="53">
        <f t="shared" si="50"/>
        <v>0</v>
      </c>
      <c r="GT97" s="53">
        <f t="shared" si="50"/>
        <v>0</v>
      </c>
      <c r="GU97" s="53">
        <f t="shared" si="50"/>
        <v>0</v>
      </c>
      <c r="GV97" s="53">
        <f t="shared" si="50"/>
        <v>0</v>
      </c>
      <c r="GW97" s="53">
        <f t="shared" si="50"/>
        <v>0</v>
      </c>
      <c r="GX97" s="53">
        <f t="shared" si="50"/>
        <v>0</v>
      </c>
      <c r="GY97" s="53">
        <f t="shared" si="50"/>
        <v>0</v>
      </c>
      <c r="GZ97" s="53">
        <f t="shared" si="50"/>
        <v>0</v>
      </c>
      <c r="HA97" s="53">
        <f t="shared" si="50"/>
        <v>0</v>
      </c>
      <c r="HB97" s="53">
        <f t="shared" si="50"/>
        <v>0</v>
      </c>
      <c r="HC97" s="53">
        <f t="shared" ref="HC97:JN97" si="51">IF(HC$8="",0,$K$94)</f>
        <v>0</v>
      </c>
      <c r="HD97" s="53">
        <f t="shared" si="51"/>
        <v>0</v>
      </c>
      <c r="HE97" s="53">
        <f t="shared" si="51"/>
        <v>0</v>
      </c>
      <c r="HF97" s="53">
        <f t="shared" si="51"/>
        <v>0</v>
      </c>
      <c r="HG97" s="53">
        <f t="shared" si="51"/>
        <v>0</v>
      </c>
      <c r="HH97" s="53">
        <f t="shared" si="51"/>
        <v>0</v>
      </c>
      <c r="HI97" s="53">
        <f t="shared" si="51"/>
        <v>0</v>
      </c>
      <c r="HJ97" s="53">
        <f t="shared" si="51"/>
        <v>0</v>
      </c>
      <c r="HK97" s="53">
        <f t="shared" si="51"/>
        <v>0</v>
      </c>
      <c r="HL97" s="53">
        <f t="shared" si="51"/>
        <v>0</v>
      </c>
      <c r="HM97" s="53">
        <f t="shared" si="51"/>
        <v>0</v>
      </c>
      <c r="HN97" s="53">
        <f t="shared" si="51"/>
        <v>0</v>
      </c>
      <c r="HO97" s="53">
        <f t="shared" si="51"/>
        <v>0</v>
      </c>
      <c r="HP97" s="53">
        <f t="shared" si="51"/>
        <v>0</v>
      </c>
      <c r="HQ97" s="53">
        <f t="shared" si="51"/>
        <v>0</v>
      </c>
      <c r="HR97" s="53">
        <f t="shared" si="51"/>
        <v>0</v>
      </c>
      <c r="HS97" s="53">
        <f t="shared" si="51"/>
        <v>0</v>
      </c>
      <c r="HT97" s="53">
        <f t="shared" si="51"/>
        <v>0</v>
      </c>
      <c r="HU97" s="53">
        <f t="shared" si="51"/>
        <v>0</v>
      </c>
      <c r="HV97" s="53">
        <f t="shared" si="51"/>
        <v>0</v>
      </c>
      <c r="HW97" s="53">
        <f t="shared" si="51"/>
        <v>0</v>
      </c>
      <c r="HX97" s="53">
        <f t="shared" si="51"/>
        <v>0</v>
      </c>
      <c r="HY97" s="53">
        <f t="shared" si="51"/>
        <v>0</v>
      </c>
      <c r="HZ97" s="53">
        <f t="shared" si="51"/>
        <v>0</v>
      </c>
      <c r="IA97" s="53">
        <f t="shared" si="51"/>
        <v>0</v>
      </c>
      <c r="IB97" s="53">
        <f t="shared" si="51"/>
        <v>0</v>
      </c>
      <c r="IC97" s="53">
        <f t="shared" si="51"/>
        <v>0</v>
      </c>
      <c r="ID97" s="53">
        <f t="shared" si="51"/>
        <v>0</v>
      </c>
      <c r="IE97" s="53">
        <f t="shared" si="51"/>
        <v>0</v>
      </c>
      <c r="IF97" s="53">
        <f t="shared" si="51"/>
        <v>0</v>
      </c>
      <c r="IG97" s="53">
        <f t="shared" si="51"/>
        <v>0</v>
      </c>
      <c r="IH97" s="53">
        <f t="shared" si="51"/>
        <v>0</v>
      </c>
      <c r="II97" s="53">
        <f t="shared" si="51"/>
        <v>0</v>
      </c>
      <c r="IJ97" s="53">
        <f t="shared" si="51"/>
        <v>0</v>
      </c>
      <c r="IK97" s="53">
        <f t="shared" si="51"/>
        <v>0</v>
      </c>
      <c r="IL97" s="53">
        <f t="shared" si="51"/>
        <v>0</v>
      </c>
      <c r="IM97" s="53">
        <f t="shared" si="51"/>
        <v>0</v>
      </c>
      <c r="IN97" s="53">
        <f t="shared" si="51"/>
        <v>0</v>
      </c>
      <c r="IO97" s="53">
        <f t="shared" si="51"/>
        <v>0</v>
      </c>
      <c r="IP97" s="53">
        <f t="shared" si="51"/>
        <v>0</v>
      </c>
      <c r="IQ97" s="53">
        <f t="shared" si="51"/>
        <v>0</v>
      </c>
      <c r="IR97" s="53">
        <f t="shared" si="51"/>
        <v>0</v>
      </c>
      <c r="IS97" s="53">
        <f t="shared" si="51"/>
        <v>0</v>
      </c>
      <c r="IT97" s="53">
        <f t="shared" si="51"/>
        <v>0</v>
      </c>
      <c r="IU97" s="53">
        <f t="shared" si="51"/>
        <v>0</v>
      </c>
      <c r="IV97" s="53">
        <f t="shared" si="51"/>
        <v>0</v>
      </c>
      <c r="IW97" s="53">
        <f t="shared" si="51"/>
        <v>0</v>
      </c>
      <c r="IX97" s="53">
        <f t="shared" si="51"/>
        <v>0</v>
      </c>
      <c r="IY97" s="53">
        <f t="shared" si="51"/>
        <v>0</v>
      </c>
      <c r="IZ97" s="53">
        <f t="shared" si="51"/>
        <v>0</v>
      </c>
      <c r="JA97" s="53">
        <f t="shared" si="51"/>
        <v>0</v>
      </c>
      <c r="JB97" s="53">
        <f t="shared" si="51"/>
        <v>0</v>
      </c>
      <c r="JC97" s="53">
        <f t="shared" si="51"/>
        <v>0</v>
      </c>
      <c r="JD97" s="53">
        <f t="shared" si="51"/>
        <v>0</v>
      </c>
      <c r="JE97" s="53">
        <f t="shared" si="51"/>
        <v>0</v>
      </c>
      <c r="JF97" s="53">
        <f t="shared" si="51"/>
        <v>0</v>
      </c>
      <c r="JG97" s="53">
        <f t="shared" si="51"/>
        <v>0</v>
      </c>
      <c r="JH97" s="53">
        <f t="shared" si="51"/>
        <v>0</v>
      </c>
      <c r="JI97" s="53">
        <f t="shared" si="51"/>
        <v>0</v>
      </c>
      <c r="JJ97" s="53">
        <f t="shared" si="51"/>
        <v>0</v>
      </c>
      <c r="JK97" s="53">
        <f t="shared" si="51"/>
        <v>0</v>
      </c>
      <c r="JL97" s="53">
        <f t="shared" si="51"/>
        <v>0</v>
      </c>
      <c r="JM97" s="53">
        <f t="shared" si="51"/>
        <v>0</v>
      </c>
      <c r="JN97" s="53">
        <f t="shared" si="51"/>
        <v>0</v>
      </c>
      <c r="JO97" s="53">
        <f t="shared" ref="JO97:LZ97" si="52">IF(JO$8="",0,$K$94)</f>
        <v>0</v>
      </c>
      <c r="JP97" s="53">
        <f t="shared" si="52"/>
        <v>0</v>
      </c>
      <c r="JQ97" s="53">
        <f t="shared" si="52"/>
        <v>0</v>
      </c>
      <c r="JR97" s="53">
        <f t="shared" si="52"/>
        <v>0</v>
      </c>
      <c r="JS97" s="53">
        <f t="shared" si="52"/>
        <v>0</v>
      </c>
      <c r="JT97" s="53">
        <f t="shared" si="52"/>
        <v>0</v>
      </c>
      <c r="JU97" s="53">
        <f t="shared" si="52"/>
        <v>0</v>
      </c>
      <c r="JV97" s="53">
        <f t="shared" si="52"/>
        <v>0</v>
      </c>
      <c r="JW97" s="53">
        <f t="shared" si="52"/>
        <v>0</v>
      </c>
      <c r="JX97" s="53">
        <f t="shared" si="52"/>
        <v>0</v>
      </c>
      <c r="JY97" s="53">
        <f t="shared" si="52"/>
        <v>0</v>
      </c>
      <c r="JZ97" s="53">
        <f t="shared" si="52"/>
        <v>0</v>
      </c>
      <c r="KA97" s="53">
        <f t="shared" si="52"/>
        <v>0</v>
      </c>
      <c r="KB97" s="53">
        <f t="shared" si="52"/>
        <v>0</v>
      </c>
      <c r="KC97" s="53">
        <f t="shared" si="52"/>
        <v>0</v>
      </c>
      <c r="KD97" s="53">
        <f t="shared" si="52"/>
        <v>0</v>
      </c>
      <c r="KE97" s="53">
        <f t="shared" si="52"/>
        <v>0</v>
      </c>
      <c r="KF97" s="53">
        <f t="shared" si="52"/>
        <v>0</v>
      </c>
      <c r="KG97" s="53">
        <f t="shared" si="52"/>
        <v>0</v>
      </c>
      <c r="KH97" s="53">
        <f t="shared" si="52"/>
        <v>0</v>
      </c>
      <c r="KI97" s="53">
        <f t="shared" si="52"/>
        <v>0</v>
      </c>
      <c r="KJ97" s="53">
        <f t="shared" si="52"/>
        <v>0</v>
      </c>
      <c r="KK97" s="53">
        <f t="shared" si="52"/>
        <v>0</v>
      </c>
      <c r="KL97" s="53">
        <f t="shared" si="52"/>
        <v>0</v>
      </c>
      <c r="KM97" s="53">
        <f t="shared" si="52"/>
        <v>0</v>
      </c>
      <c r="KN97" s="53">
        <f t="shared" si="52"/>
        <v>0</v>
      </c>
      <c r="KO97" s="53">
        <f t="shared" si="52"/>
        <v>0</v>
      </c>
      <c r="KP97" s="53">
        <f t="shared" si="52"/>
        <v>0</v>
      </c>
      <c r="KQ97" s="53">
        <f t="shared" si="52"/>
        <v>0</v>
      </c>
      <c r="KR97" s="53">
        <f t="shared" si="52"/>
        <v>0</v>
      </c>
      <c r="KS97" s="53">
        <f t="shared" si="52"/>
        <v>0</v>
      </c>
      <c r="KT97" s="53">
        <f t="shared" si="52"/>
        <v>0</v>
      </c>
      <c r="KU97" s="53">
        <f t="shared" si="52"/>
        <v>0</v>
      </c>
      <c r="KV97" s="53">
        <f t="shared" si="52"/>
        <v>0</v>
      </c>
      <c r="KW97" s="53">
        <f t="shared" si="52"/>
        <v>0</v>
      </c>
      <c r="KX97" s="53">
        <f t="shared" si="52"/>
        <v>0</v>
      </c>
      <c r="KY97" s="53">
        <f t="shared" si="52"/>
        <v>0</v>
      </c>
      <c r="KZ97" s="53">
        <f t="shared" si="52"/>
        <v>0</v>
      </c>
      <c r="LA97" s="53">
        <f t="shared" si="52"/>
        <v>0</v>
      </c>
      <c r="LB97" s="53">
        <f t="shared" si="52"/>
        <v>0</v>
      </c>
      <c r="LC97" s="53">
        <f t="shared" si="52"/>
        <v>0</v>
      </c>
      <c r="LD97" s="53">
        <f t="shared" si="52"/>
        <v>0</v>
      </c>
      <c r="LE97" s="53">
        <f t="shared" si="52"/>
        <v>0</v>
      </c>
      <c r="LF97" s="53">
        <f t="shared" si="52"/>
        <v>0</v>
      </c>
      <c r="LG97" s="53">
        <f t="shared" si="52"/>
        <v>0</v>
      </c>
      <c r="LH97" s="53">
        <f t="shared" si="52"/>
        <v>0</v>
      </c>
      <c r="LI97" s="53">
        <f t="shared" si="52"/>
        <v>0</v>
      </c>
      <c r="LJ97" s="53">
        <f t="shared" si="52"/>
        <v>0</v>
      </c>
      <c r="LK97" s="53">
        <f t="shared" si="52"/>
        <v>0</v>
      </c>
      <c r="LL97" s="53">
        <f t="shared" si="52"/>
        <v>0</v>
      </c>
      <c r="LM97" s="53">
        <f t="shared" si="52"/>
        <v>0</v>
      </c>
      <c r="LN97" s="53">
        <f t="shared" si="52"/>
        <v>0</v>
      </c>
      <c r="LO97" s="53">
        <f t="shared" si="52"/>
        <v>0</v>
      </c>
      <c r="LP97" s="53">
        <f t="shared" si="52"/>
        <v>0</v>
      </c>
      <c r="LQ97" s="53">
        <f t="shared" si="52"/>
        <v>0</v>
      </c>
      <c r="LR97" s="53">
        <f t="shared" si="52"/>
        <v>0</v>
      </c>
      <c r="LS97" s="53">
        <f t="shared" si="52"/>
        <v>0</v>
      </c>
      <c r="LT97" s="53">
        <f t="shared" si="52"/>
        <v>0</v>
      </c>
      <c r="LU97" s="53">
        <f t="shared" si="52"/>
        <v>0</v>
      </c>
      <c r="LV97" s="53">
        <f t="shared" si="52"/>
        <v>0</v>
      </c>
      <c r="LW97" s="53">
        <f t="shared" si="52"/>
        <v>0</v>
      </c>
      <c r="LX97" s="53">
        <f t="shared" si="52"/>
        <v>0</v>
      </c>
      <c r="LY97" s="53">
        <f t="shared" si="52"/>
        <v>0</v>
      </c>
      <c r="LZ97" s="53">
        <f t="shared" si="52"/>
        <v>0</v>
      </c>
      <c r="MA97" s="53">
        <f t="shared" ref="MA97:NN97" si="53">IF(MA$8="",0,$K$94)</f>
        <v>0</v>
      </c>
      <c r="MB97" s="53">
        <f t="shared" si="53"/>
        <v>0</v>
      </c>
      <c r="MC97" s="53">
        <f t="shared" si="53"/>
        <v>0</v>
      </c>
      <c r="MD97" s="53">
        <f t="shared" si="53"/>
        <v>0</v>
      </c>
      <c r="ME97" s="53">
        <f t="shared" si="53"/>
        <v>0</v>
      </c>
      <c r="MF97" s="53">
        <f t="shared" si="53"/>
        <v>0</v>
      </c>
      <c r="MG97" s="53">
        <f t="shared" si="53"/>
        <v>0</v>
      </c>
      <c r="MH97" s="53">
        <f t="shared" si="53"/>
        <v>0</v>
      </c>
      <c r="MI97" s="53">
        <f t="shared" si="53"/>
        <v>0</v>
      </c>
      <c r="MJ97" s="53">
        <f t="shared" si="53"/>
        <v>0</v>
      </c>
      <c r="MK97" s="53">
        <f t="shared" si="53"/>
        <v>0</v>
      </c>
      <c r="ML97" s="53">
        <f t="shared" si="53"/>
        <v>0</v>
      </c>
      <c r="MM97" s="53">
        <f t="shared" si="53"/>
        <v>0</v>
      </c>
      <c r="MN97" s="53">
        <f t="shared" si="53"/>
        <v>0</v>
      </c>
      <c r="MO97" s="53">
        <f t="shared" si="53"/>
        <v>0</v>
      </c>
      <c r="MP97" s="53">
        <f t="shared" si="53"/>
        <v>0</v>
      </c>
      <c r="MQ97" s="53">
        <f t="shared" si="53"/>
        <v>0</v>
      </c>
      <c r="MR97" s="53">
        <f t="shared" si="53"/>
        <v>0</v>
      </c>
      <c r="MS97" s="53">
        <f t="shared" si="53"/>
        <v>0</v>
      </c>
      <c r="MT97" s="53">
        <f t="shared" si="53"/>
        <v>0</v>
      </c>
      <c r="MU97" s="53">
        <f t="shared" si="53"/>
        <v>0</v>
      </c>
      <c r="MV97" s="53">
        <f t="shared" si="53"/>
        <v>0</v>
      </c>
      <c r="MW97" s="53">
        <f t="shared" si="53"/>
        <v>0</v>
      </c>
      <c r="MX97" s="53">
        <f t="shared" si="53"/>
        <v>0</v>
      </c>
      <c r="MY97" s="53">
        <f t="shared" si="53"/>
        <v>0</v>
      </c>
      <c r="MZ97" s="53">
        <f t="shared" si="53"/>
        <v>0</v>
      </c>
      <c r="NA97" s="53">
        <f t="shared" si="53"/>
        <v>0</v>
      </c>
      <c r="NB97" s="53">
        <f t="shared" si="53"/>
        <v>0</v>
      </c>
      <c r="NC97" s="53">
        <f t="shared" si="53"/>
        <v>0</v>
      </c>
      <c r="ND97" s="53">
        <f t="shared" si="53"/>
        <v>0</v>
      </c>
      <c r="NE97" s="53">
        <f t="shared" si="53"/>
        <v>0</v>
      </c>
      <c r="NF97" s="53">
        <f t="shared" si="53"/>
        <v>0</v>
      </c>
      <c r="NG97" s="53">
        <f t="shared" si="53"/>
        <v>0</v>
      </c>
      <c r="NH97" s="53">
        <f t="shared" si="53"/>
        <v>0</v>
      </c>
      <c r="NI97" s="53">
        <f t="shared" si="53"/>
        <v>0</v>
      </c>
      <c r="NJ97" s="53">
        <f t="shared" si="53"/>
        <v>0</v>
      </c>
      <c r="NK97" s="53">
        <f t="shared" si="53"/>
        <v>0</v>
      </c>
      <c r="NL97" s="53">
        <f t="shared" si="53"/>
        <v>0</v>
      </c>
      <c r="NM97" s="53">
        <f t="shared" si="53"/>
        <v>0</v>
      </c>
      <c r="NN97" s="54">
        <f t="shared" si="53"/>
        <v>0</v>
      </c>
      <c r="NO97" s="23"/>
      <c r="NP97" s="23"/>
    </row>
    <row r="98" spans="1:380" ht="3.9" customHeight="1" x14ac:dyDescent="0.25">
      <c r="A98" s="2"/>
      <c r="B98" s="2"/>
      <c r="C98" s="2"/>
      <c r="D98" s="2"/>
      <c r="E98" s="90"/>
      <c r="F98" s="2"/>
      <c r="G98" s="2"/>
      <c r="H98" s="2"/>
      <c r="I98" s="2"/>
      <c r="J98" s="13"/>
      <c r="K98" s="15"/>
      <c r="L98" s="30"/>
      <c r="M98" s="2"/>
      <c r="N98" s="2"/>
      <c r="O98" s="89"/>
      <c r="P98" s="2"/>
      <c r="Q98" s="2"/>
      <c r="R98" s="47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6"/>
      <c r="NO98" s="2"/>
      <c r="NP98" s="2"/>
    </row>
    <row r="99" spans="1:380" s="7" customFormat="1" ht="10.199999999999999" x14ac:dyDescent="0.2">
      <c r="A99" s="6"/>
      <c r="B99" s="6"/>
      <c r="C99" s="6"/>
      <c r="D99" s="6"/>
      <c r="E99" s="73" t="str">
        <f>структура!$Q$10</f>
        <v>в т.ч.</v>
      </c>
      <c r="F99" s="6"/>
      <c r="G99" s="6"/>
      <c r="H99" s="6"/>
      <c r="I99" s="6"/>
      <c r="J99" s="60"/>
      <c r="K99" s="61"/>
      <c r="L99" s="62"/>
      <c r="M99" s="6"/>
      <c r="N99" s="6"/>
      <c r="O99" s="61"/>
      <c r="P99" s="6"/>
      <c r="Q99" s="6"/>
      <c r="R99" s="6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5"/>
      <c r="NO99" s="6"/>
      <c r="NP99" s="6"/>
    </row>
    <row r="100" spans="1:380" s="72" customFormat="1" x14ac:dyDescent="0.25">
      <c r="A100" s="66"/>
      <c r="B100" s="66"/>
      <c r="C100" s="66"/>
      <c r="D100" s="66"/>
      <c r="E100" s="74" t="str">
        <f>структура!$E$39</f>
        <v>оплата процентов по кредиту в разрезе страхования</v>
      </c>
      <c r="F100" s="66"/>
      <c r="G100" s="66"/>
      <c r="H100" s="66" t="str">
        <f>IF($E100="","",INDEX(структура!$H:$H,SUMIFS(структура!$C:$C,структура!$E:$E,$E100)))</f>
        <v>руб.</v>
      </c>
      <c r="I100" s="66"/>
      <c r="J100" s="67"/>
      <c r="K100" s="68"/>
      <c r="L100" s="69"/>
      <c r="M100" s="66"/>
      <c r="N100" s="66"/>
      <c r="O100" s="207">
        <f>SUM($R100:$NO100)</f>
        <v>0</v>
      </c>
      <c r="P100" s="66"/>
      <c r="Q100" s="66"/>
      <c r="R100" s="75"/>
      <c r="S100" s="71">
        <f>($K$88-SUM($R101:R101))*$K$91/12</f>
        <v>0</v>
      </c>
      <c r="T100" s="71">
        <f>($K$88-SUM($R101:S101))*$K$91/12</f>
        <v>0</v>
      </c>
      <c r="U100" s="71">
        <f>($K$88-SUM($R101:T101))*$K$91/12</f>
        <v>0</v>
      </c>
      <c r="V100" s="71">
        <f>($K$88-SUM($R101:U101))*$K$91/12</f>
        <v>0</v>
      </c>
      <c r="W100" s="71">
        <f>($K$88-SUM($R101:V101))*$K$91/12</f>
        <v>0</v>
      </c>
      <c r="X100" s="71">
        <f>($K$88-SUM($R101:W101))*$K$91/12</f>
        <v>0</v>
      </c>
      <c r="Y100" s="71">
        <f>($K$88-SUM($R101:X101))*$K$91/12</f>
        <v>0</v>
      </c>
      <c r="Z100" s="71">
        <f>($K$88-SUM($R101:Y101))*$K$91/12</f>
        <v>0</v>
      </c>
      <c r="AA100" s="71">
        <f>($K$88-SUM($R101:Z101))*$K$91/12</f>
        <v>0</v>
      </c>
      <c r="AB100" s="71">
        <f>($K$88-SUM($R101:AA101))*$K$91/12</f>
        <v>0</v>
      </c>
      <c r="AC100" s="71">
        <f>($K$88-SUM($R101:AB101))*$K$91/12</f>
        <v>0</v>
      </c>
      <c r="AD100" s="71">
        <f>($K$88-SUM($R101:AC101))*$K$91/12</f>
        <v>0</v>
      </c>
      <c r="AE100" s="71">
        <f>($K$88-SUM($R101:AD101))*$K$91/12</f>
        <v>0</v>
      </c>
      <c r="AF100" s="71">
        <f>($K$88-SUM($R101:AE101))*$K$91/12</f>
        <v>0</v>
      </c>
      <c r="AG100" s="71">
        <f>($K$88-SUM($R101:AF101))*$K$91/12</f>
        <v>0</v>
      </c>
      <c r="AH100" s="71">
        <f>($K$88-SUM($R101:AG101))*$K$91/12</f>
        <v>0</v>
      </c>
      <c r="AI100" s="71">
        <f>($K$88-SUM($R101:AH101))*$K$91/12</f>
        <v>0</v>
      </c>
      <c r="AJ100" s="71">
        <f>($K$88-SUM($R101:AI101))*$K$91/12</f>
        <v>0</v>
      </c>
      <c r="AK100" s="71">
        <f>($K$88-SUM($R101:AJ101))*$K$91/12</f>
        <v>0</v>
      </c>
      <c r="AL100" s="71">
        <f>($K$88-SUM($R101:AK101))*$K$91/12</f>
        <v>0</v>
      </c>
      <c r="AM100" s="71">
        <f>($K$88-SUM($R101:AL101))*$K$91/12</f>
        <v>0</v>
      </c>
      <c r="AN100" s="71">
        <f>($K$88-SUM($R101:AM101))*$K$91/12</f>
        <v>0</v>
      </c>
      <c r="AO100" s="71">
        <f>($K$88-SUM($R101:AN101))*$K$91/12</f>
        <v>0</v>
      </c>
      <c r="AP100" s="71">
        <f>($K$88-SUM($R101:AO101))*$K$91/12</f>
        <v>0</v>
      </c>
      <c r="AQ100" s="71">
        <f>($K$88-SUM($R101:AP101))*$K$91/12</f>
        <v>0</v>
      </c>
      <c r="AR100" s="71">
        <f>($K$88-SUM($R101:AQ101))*$K$91/12</f>
        <v>0</v>
      </c>
      <c r="AS100" s="71">
        <f>($K$88-SUM($R101:AR101))*$K$91/12</f>
        <v>0</v>
      </c>
      <c r="AT100" s="71">
        <f>($K$88-SUM($R101:AS101))*$K$91/12</f>
        <v>0</v>
      </c>
      <c r="AU100" s="71">
        <f>($K$88-SUM($R101:AT101))*$K$91/12</f>
        <v>0</v>
      </c>
      <c r="AV100" s="71">
        <f>($K$88-SUM($R101:AU101))*$K$91/12</f>
        <v>0</v>
      </c>
      <c r="AW100" s="71">
        <f>($K$88-SUM($R101:AV101))*$K$91/12</f>
        <v>0</v>
      </c>
      <c r="AX100" s="71">
        <f>($K$88-SUM($R101:AW101))*$K$91/12</f>
        <v>0</v>
      </c>
      <c r="AY100" s="71">
        <f>($K$88-SUM($R101:AX101))*$K$91/12</f>
        <v>0</v>
      </c>
      <c r="AZ100" s="71">
        <f>($K$88-SUM($R101:AY101))*$K$91/12</f>
        <v>0</v>
      </c>
      <c r="BA100" s="71">
        <f>($K$88-SUM($R101:AZ101))*$K$91/12</f>
        <v>0</v>
      </c>
      <c r="BB100" s="71">
        <f>($K$88-SUM($R101:BA101))*$K$91/12</f>
        <v>0</v>
      </c>
      <c r="BC100" s="71">
        <f>($K$88-SUM($R101:BB101))*$K$91/12</f>
        <v>0</v>
      </c>
      <c r="BD100" s="71">
        <f>($K$88-SUM($R101:BC101))*$K$91/12</f>
        <v>0</v>
      </c>
      <c r="BE100" s="71">
        <f>($K$88-SUM($R101:BD101))*$K$91/12</f>
        <v>0</v>
      </c>
      <c r="BF100" s="71">
        <f>($K$88-SUM($R101:BE101))*$K$91/12</f>
        <v>0</v>
      </c>
      <c r="BG100" s="71">
        <f>($K$88-SUM($R101:BF101))*$K$91/12</f>
        <v>0</v>
      </c>
      <c r="BH100" s="71">
        <f>($K$88-SUM($R101:BG101))*$K$91/12</f>
        <v>0</v>
      </c>
      <c r="BI100" s="71">
        <f>($K$88-SUM($R101:BH101))*$K$91/12</f>
        <v>0</v>
      </c>
      <c r="BJ100" s="71">
        <f>($K$88-SUM($R101:BI101))*$K$91/12</f>
        <v>0</v>
      </c>
      <c r="BK100" s="71">
        <f>($K$88-SUM($R101:BJ101))*$K$91/12</f>
        <v>0</v>
      </c>
      <c r="BL100" s="71">
        <f>($K$88-SUM($R101:BK101))*$K$91/12</f>
        <v>0</v>
      </c>
      <c r="BM100" s="71">
        <f>($K$88-SUM($R101:BL101))*$K$91/12</f>
        <v>0</v>
      </c>
      <c r="BN100" s="71">
        <f>($K$88-SUM($R101:BM101))*$K$91/12</f>
        <v>0</v>
      </c>
      <c r="BO100" s="71">
        <f>($K$88-SUM($R101:BN101))*$K$91/12</f>
        <v>0</v>
      </c>
      <c r="BP100" s="71">
        <f>($K$88-SUM($R101:BO101))*$K$91/12</f>
        <v>0</v>
      </c>
      <c r="BQ100" s="71">
        <f>($K$88-SUM($R101:BP101))*$K$91/12</f>
        <v>0</v>
      </c>
      <c r="BR100" s="71">
        <f>($K$88-SUM($R101:BQ101))*$K$91/12</f>
        <v>0</v>
      </c>
      <c r="BS100" s="71">
        <f>($K$88-SUM($R101:BR101))*$K$91/12</f>
        <v>0</v>
      </c>
      <c r="BT100" s="71">
        <f>($K$88-SUM($R101:BS101))*$K$91/12</f>
        <v>0</v>
      </c>
      <c r="BU100" s="71">
        <f>($K$88-SUM($R101:BT101))*$K$91/12</f>
        <v>0</v>
      </c>
      <c r="BV100" s="71">
        <f>($K$88-SUM($R101:BU101))*$K$91/12</f>
        <v>0</v>
      </c>
      <c r="BW100" s="71">
        <f>($K$88-SUM($R101:BV101))*$K$91/12</f>
        <v>0</v>
      </c>
      <c r="BX100" s="71">
        <f>($K$88-SUM($R101:BW101))*$K$91/12</f>
        <v>0</v>
      </c>
      <c r="BY100" s="71">
        <f>($K$88-SUM($R101:BX101))*$K$91/12</f>
        <v>0</v>
      </c>
      <c r="BZ100" s="71">
        <f>($K$88-SUM($R101:BY101))*$K$91/12</f>
        <v>0</v>
      </c>
      <c r="CA100" s="71">
        <f>($K$88-SUM($R101:BZ101))*$K$91/12</f>
        <v>0</v>
      </c>
      <c r="CB100" s="71">
        <f>($K$88-SUM($R101:CA101))*$K$91/12</f>
        <v>0</v>
      </c>
      <c r="CC100" s="71">
        <f>($K$88-SUM($R101:CB101))*$K$91/12</f>
        <v>0</v>
      </c>
      <c r="CD100" s="71">
        <f>($K$88-SUM($R101:CC101))*$K$91/12</f>
        <v>0</v>
      </c>
      <c r="CE100" s="71">
        <f>($K$88-SUM($R101:CD101))*$K$91/12</f>
        <v>0</v>
      </c>
      <c r="CF100" s="71">
        <f>($K$88-SUM($R101:CE101))*$K$91/12</f>
        <v>0</v>
      </c>
      <c r="CG100" s="71">
        <f>($K$88-SUM($R101:CF101))*$K$91/12</f>
        <v>0</v>
      </c>
      <c r="CH100" s="71">
        <f>($K$88-SUM($R101:CG101))*$K$91/12</f>
        <v>0</v>
      </c>
      <c r="CI100" s="71">
        <f>($K$88-SUM($R101:CH101))*$K$91/12</f>
        <v>0</v>
      </c>
      <c r="CJ100" s="71">
        <f>($K$88-SUM($R101:CI101))*$K$91/12</f>
        <v>0</v>
      </c>
      <c r="CK100" s="71">
        <f>($K$88-SUM($R101:CJ101))*$K$91/12</f>
        <v>0</v>
      </c>
      <c r="CL100" s="71">
        <f>($K$88-SUM($R101:CK101))*$K$91/12</f>
        <v>0</v>
      </c>
      <c r="CM100" s="71">
        <f>($K$88-SUM($R101:CL101))*$K$91/12</f>
        <v>0</v>
      </c>
      <c r="CN100" s="71">
        <f>($K$88-SUM($R101:CM101))*$K$91/12</f>
        <v>0</v>
      </c>
      <c r="CO100" s="71">
        <f>($K$88-SUM($R101:CN101))*$K$91/12</f>
        <v>0</v>
      </c>
      <c r="CP100" s="71">
        <f>($K$88-SUM($R101:CO101))*$K$91/12</f>
        <v>0</v>
      </c>
      <c r="CQ100" s="71">
        <f>($K$88-SUM($R101:CP101))*$K$91/12</f>
        <v>0</v>
      </c>
      <c r="CR100" s="71">
        <f>($K$88-SUM($R101:CQ101))*$K$91/12</f>
        <v>0</v>
      </c>
      <c r="CS100" s="71">
        <f>($K$88-SUM($R101:CR101))*$K$91/12</f>
        <v>0</v>
      </c>
      <c r="CT100" s="71">
        <f>($K$88-SUM($R101:CS101))*$K$91/12</f>
        <v>0</v>
      </c>
      <c r="CU100" s="71">
        <f>($K$88-SUM($R101:CT101))*$K$91/12</f>
        <v>0</v>
      </c>
      <c r="CV100" s="71">
        <f>($K$88-SUM($R101:CU101))*$K$91/12</f>
        <v>0</v>
      </c>
      <c r="CW100" s="71">
        <f>($K$88-SUM($R101:CV101))*$K$91/12</f>
        <v>0</v>
      </c>
      <c r="CX100" s="71">
        <f>($K$88-SUM($R101:CW101))*$K$91/12</f>
        <v>0</v>
      </c>
      <c r="CY100" s="71">
        <f>($K$88-SUM($R101:CX101))*$K$91/12</f>
        <v>0</v>
      </c>
      <c r="CZ100" s="71">
        <f>($K$88-SUM($R101:CY101))*$K$91/12</f>
        <v>0</v>
      </c>
      <c r="DA100" s="71">
        <f>($K$88-SUM($R101:CZ101))*$K$91/12</f>
        <v>0</v>
      </c>
      <c r="DB100" s="71">
        <f>($K$88-SUM($R101:DA101))*$K$91/12</f>
        <v>0</v>
      </c>
      <c r="DC100" s="71">
        <f>($K$88-SUM($R101:DB101))*$K$91/12</f>
        <v>0</v>
      </c>
      <c r="DD100" s="71">
        <f>($K$88-SUM($R101:DC101))*$K$91/12</f>
        <v>0</v>
      </c>
      <c r="DE100" s="71">
        <f>($K$88-SUM($R101:DD101))*$K$91/12</f>
        <v>0</v>
      </c>
      <c r="DF100" s="71">
        <f>($K$88-SUM($R101:DE101))*$K$91/12</f>
        <v>0</v>
      </c>
      <c r="DG100" s="71">
        <f>($K$88-SUM($R101:DF101))*$K$91/12</f>
        <v>0</v>
      </c>
      <c r="DH100" s="71">
        <f>($K$88-SUM($R101:DG101))*$K$91/12</f>
        <v>0</v>
      </c>
      <c r="DI100" s="71">
        <f>($K$88-SUM($R101:DH101))*$K$91/12</f>
        <v>0</v>
      </c>
      <c r="DJ100" s="71">
        <f>($K$88-SUM($R101:DI101))*$K$91/12</f>
        <v>0</v>
      </c>
      <c r="DK100" s="71">
        <f>($K$88-SUM($R101:DJ101))*$K$91/12</f>
        <v>0</v>
      </c>
      <c r="DL100" s="71">
        <f>($K$88-SUM($R101:DK101))*$K$91/12</f>
        <v>0</v>
      </c>
      <c r="DM100" s="71">
        <f>($K$88-SUM($R101:DL101))*$K$91/12</f>
        <v>0</v>
      </c>
      <c r="DN100" s="71">
        <f>($K$88-SUM($R101:DM101))*$K$91/12</f>
        <v>0</v>
      </c>
      <c r="DO100" s="71">
        <f>($K$88-SUM($R101:DN101))*$K$91/12</f>
        <v>0</v>
      </c>
      <c r="DP100" s="71">
        <f>($K$88-SUM($R101:DO101))*$K$91/12</f>
        <v>0</v>
      </c>
      <c r="DQ100" s="71">
        <f>($K$88-SUM($R101:DP101))*$K$91/12</f>
        <v>0</v>
      </c>
      <c r="DR100" s="71">
        <f>($K$88-SUM($R101:DQ101))*$K$91/12</f>
        <v>0</v>
      </c>
      <c r="DS100" s="71">
        <f>($K$88-SUM($R101:DR101))*$K$91/12</f>
        <v>0</v>
      </c>
      <c r="DT100" s="71">
        <f>($K$88-SUM($R101:DS101))*$K$91/12</f>
        <v>0</v>
      </c>
      <c r="DU100" s="71">
        <f>($K$88-SUM($R101:DT101))*$K$91/12</f>
        <v>0</v>
      </c>
      <c r="DV100" s="71">
        <f>($K$88-SUM($R101:DU101))*$K$91/12</f>
        <v>0</v>
      </c>
      <c r="DW100" s="71">
        <f>($K$88-SUM($R101:DV101))*$K$91/12</f>
        <v>0</v>
      </c>
      <c r="DX100" s="71">
        <f>($K$88-SUM($R101:DW101))*$K$91/12</f>
        <v>0</v>
      </c>
      <c r="DY100" s="71">
        <f>($K$88-SUM($R101:DX101))*$K$91/12</f>
        <v>0</v>
      </c>
      <c r="DZ100" s="71">
        <f>($K$88-SUM($R101:DY101))*$K$91/12</f>
        <v>0</v>
      </c>
      <c r="EA100" s="71">
        <f>($K$88-SUM($R101:DZ101))*$K$91/12</f>
        <v>0</v>
      </c>
      <c r="EB100" s="71">
        <f>($K$88-SUM($R101:EA101))*$K$91/12</f>
        <v>0</v>
      </c>
      <c r="EC100" s="71">
        <f>($K$88-SUM($R101:EB101))*$K$91/12</f>
        <v>0</v>
      </c>
      <c r="ED100" s="71">
        <f>($K$88-SUM($R101:EC101))*$K$91/12</f>
        <v>0</v>
      </c>
      <c r="EE100" s="71">
        <f>($K$88-SUM($R101:ED101))*$K$91/12</f>
        <v>0</v>
      </c>
      <c r="EF100" s="71">
        <f>($K$88-SUM($R101:EE101))*$K$91/12</f>
        <v>0</v>
      </c>
      <c r="EG100" s="71">
        <f>($K$88-SUM($R101:EF101))*$K$91/12</f>
        <v>0</v>
      </c>
      <c r="EH100" s="71">
        <f>($K$88-SUM($R101:EG101))*$K$91/12</f>
        <v>0</v>
      </c>
      <c r="EI100" s="71">
        <f>($K$88-SUM($R101:EH101))*$K$91/12</f>
        <v>0</v>
      </c>
      <c r="EJ100" s="71">
        <f>($K$88-SUM($R101:EI101))*$K$91/12</f>
        <v>0</v>
      </c>
      <c r="EK100" s="71">
        <f>($K$88-SUM($R101:EJ101))*$K$91/12</f>
        <v>0</v>
      </c>
      <c r="EL100" s="71">
        <f>($K$88-SUM($R101:EK101))*$K$91/12</f>
        <v>0</v>
      </c>
      <c r="EM100" s="71">
        <f>($K$88-SUM($R101:EL101))*$K$91/12</f>
        <v>0</v>
      </c>
      <c r="EN100" s="71">
        <f>($K$88-SUM($R101:EM101))*$K$91/12</f>
        <v>0</v>
      </c>
      <c r="EO100" s="71">
        <f>($K$88-SUM($R101:EN101))*$K$91/12</f>
        <v>0</v>
      </c>
      <c r="EP100" s="71">
        <f>($K$88-SUM($R101:EO101))*$K$91/12</f>
        <v>0</v>
      </c>
      <c r="EQ100" s="71">
        <f>($K$88-SUM($R101:EP101))*$K$91/12</f>
        <v>0</v>
      </c>
      <c r="ER100" s="71">
        <f>($K$88-SUM($R101:EQ101))*$K$91/12</f>
        <v>0</v>
      </c>
      <c r="ES100" s="71">
        <f>($K$88-SUM($R101:ER101))*$K$91/12</f>
        <v>0</v>
      </c>
      <c r="ET100" s="71">
        <f>($K$88-SUM($R101:ES101))*$K$91/12</f>
        <v>0</v>
      </c>
      <c r="EU100" s="71">
        <f>($K$88-SUM($R101:ET101))*$K$91/12</f>
        <v>0</v>
      </c>
      <c r="EV100" s="71">
        <f>($K$88-SUM($R101:EU101))*$K$91/12</f>
        <v>0</v>
      </c>
      <c r="EW100" s="71">
        <f>($K$88-SUM($R101:EV101))*$K$91/12</f>
        <v>0</v>
      </c>
      <c r="EX100" s="71">
        <f>($K$88-SUM($R101:EW101))*$K$91/12</f>
        <v>0</v>
      </c>
      <c r="EY100" s="71">
        <f>($K$88-SUM($R101:EX101))*$K$91/12</f>
        <v>0</v>
      </c>
      <c r="EZ100" s="71">
        <f>($K$88-SUM($R101:EY101))*$K$91/12</f>
        <v>0</v>
      </c>
      <c r="FA100" s="71">
        <f>($K$88-SUM($R101:EZ101))*$K$91/12</f>
        <v>0</v>
      </c>
      <c r="FB100" s="71">
        <f>($K$88-SUM($R101:FA101))*$K$91/12</f>
        <v>0</v>
      </c>
      <c r="FC100" s="71">
        <f>($K$88-SUM($R101:FB101))*$K$91/12</f>
        <v>0</v>
      </c>
      <c r="FD100" s="71">
        <f>($K$88-SUM($R101:FC101))*$K$91/12</f>
        <v>0</v>
      </c>
      <c r="FE100" s="71">
        <f>($K$88-SUM($R101:FD101))*$K$91/12</f>
        <v>0</v>
      </c>
      <c r="FF100" s="71">
        <f>($K$88-SUM($R101:FE101))*$K$91/12</f>
        <v>0</v>
      </c>
      <c r="FG100" s="71">
        <f>($K$88-SUM($R101:FF101))*$K$91/12</f>
        <v>0</v>
      </c>
      <c r="FH100" s="71">
        <f>($K$88-SUM($R101:FG101))*$K$91/12</f>
        <v>0</v>
      </c>
      <c r="FI100" s="71">
        <f>($K$88-SUM($R101:FH101))*$K$91/12</f>
        <v>0</v>
      </c>
      <c r="FJ100" s="71">
        <f>($K$88-SUM($R101:FI101))*$K$91/12</f>
        <v>0</v>
      </c>
      <c r="FK100" s="71">
        <f>($K$88-SUM($R101:FJ101))*$K$91/12</f>
        <v>0</v>
      </c>
      <c r="FL100" s="71">
        <f>($K$88-SUM($R101:FK101))*$K$91/12</f>
        <v>0</v>
      </c>
      <c r="FM100" s="71">
        <f>($K$88-SUM($R101:FL101))*$K$91/12</f>
        <v>0</v>
      </c>
      <c r="FN100" s="71">
        <f>($K$88-SUM($R101:FM101))*$K$91/12</f>
        <v>0</v>
      </c>
      <c r="FO100" s="71">
        <f>($K$88-SUM($R101:FN101))*$K$91/12</f>
        <v>0</v>
      </c>
      <c r="FP100" s="71">
        <f>($K$88-SUM($R101:FO101))*$K$91/12</f>
        <v>0</v>
      </c>
      <c r="FQ100" s="71">
        <f>($K$88-SUM($R101:FP101))*$K$91/12</f>
        <v>0</v>
      </c>
      <c r="FR100" s="71">
        <f>($K$88-SUM($R101:FQ101))*$K$91/12</f>
        <v>0</v>
      </c>
      <c r="FS100" s="71">
        <f>($K$88-SUM($R101:FR101))*$K$91/12</f>
        <v>0</v>
      </c>
      <c r="FT100" s="71">
        <f>($K$88-SUM($R101:FS101))*$K$91/12</f>
        <v>0</v>
      </c>
      <c r="FU100" s="71">
        <f>($K$88-SUM($R101:FT101))*$K$91/12</f>
        <v>0</v>
      </c>
      <c r="FV100" s="71">
        <f>($K$88-SUM($R101:FU101))*$K$91/12</f>
        <v>0</v>
      </c>
      <c r="FW100" s="71">
        <f>($K$88-SUM($R101:FV101))*$K$91/12</f>
        <v>0</v>
      </c>
      <c r="FX100" s="71">
        <f>($K$88-SUM($R101:FW101))*$K$91/12</f>
        <v>0</v>
      </c>
      <c r="FY100" s="71">
        <f>($K$88-SUM($R101:FX101))*$K$91/12</f>
        <v>0</v>
      </c>
      <c r="FZ100" s="71">
        <f>($K$88-SUM($R101:FY101))*$K$91/12</f>
        <v>0</v>
      </c>
      <c r="GA100" s="71">
        <f>($K$88-SUM($R101:FZ101))*$K$91/12</f>
        <v>0</v>
      </c>
      <c r="GB100" s="71">
        <f>($K$88-SUM($R101:GA101))*$K$91/12</f>
        <v>0</v>
      </c>
      <c r="GC100" s="71">
        <f>($K$88-SUM($R101:GB101))*$K$91/12</f>
        <v>0</v>
      </c>
      <c r="GD100" s="71">
        <f>($K$88-SUM($R101:GC101))*$K$91/12</f>
        <v>0</v>
      </c>
      <c r="GE100" s="71">
        <f>($K$88-SUM($R101:GD101))*$K$91/12</f>
        <v>0</v>
      </c>
      <c r="GF100" s="71">
        <f>($K$88-SUM($R101:GE101))*$K$91/12</f>
        <v>0</v>
      </c>
      <c r="GG100" s="71">
        <f>($K$88-SUM($R101:GF101))*$K$91/12</f>
        <v>0</v>
      </c>
      <c r="GH100" s="71">
        <f>($K$88-SUM($R101:GG101))*$K$91/12</f>
        <v>0</v>
      </c>
      <c r="GI100" s="71">
        <f>($K$88-SUM($R101:GH101))*$K$91/12</f>
        <v>0</v>
      </c>
      <c r="GJ100" s="71">
        <f>($K$88-SUM($R101:GI101))*$K$91/12</f>
        <v>0</v>
      </c>
      <c r="GK100" s="71">
        <f>($K$88-SUM($R101:GJ101))*$K$91/12</f>
        <v>0</v>
      </c>
      <c r="GL100" s="71">
        <f>($K$88-SUM($R101:GK101))*$K$91/12</f>
        <v>0</v>
      </c>
      <c r="GM100" s="71">
        <f>($K$88-SUM($R101:GL101))*$K$91/12</f>
        <v>0</v>
      </c>
      <c r="GN100" s="71">
        <f>($K$88-SUM($R101:GM101))*$K$91/12</f>
        <v>0</v>
      </c>
      <c r="GO100" s="71">
        <f>($K$88-SUM($R101:GN101))*$K$91/12</f>
        <v>0</v>
      </c>
      <c r="GP100" s="71">
        <f>($K$88-SUM($R101:GO101))*$K$91/12</f>
        <v>0</v>
      </c>
      <c r="GQ100" s="71">
        <f>($K$88-SUM($R101:GP101))*$K$91/12</f>
        <v>0</v>
      </c>
      <c r="GR100" s="71">
        <f>($K$88-SUM($R101:GQ101))*$K$91/12</f>
        <v>0</v>
      </c>
      <c r="GS100" s="71">
        <f>($K$88-SUM($R101:GR101))*$K$91/12</f>
        <v>0</v>
      </c>
      <c r="GT100" s="71">
        <f>($K$88-SUM($R101:GS101))*$K$91/12</f>
        <v>0</v>
      </c>
      <c r="GU100" s="71">
        <f>($K$88-SUM($R101:GT101))*$K$91/12</f>
        <v>0</v>
      </c>
      <c r="GV100" s="71">
        <f>($K$88-SUM($R101:GU101))*$K$91/12</f>
        <v>0</v>
      </c>
      <c r="GW100" s="71">
        <f>($K$88-SUM($R101:GV101))*$K$91/12</f>
        <v>0</v>
      </c>
      <c r="GX100" s="71">
        <f>($K$88-SUM($R101:GW101))*$K$91/12</f>
        <v>0</v>
      </c>
      <c r="GY100" s="71">
        <f>($K$88-SUM($R101:GX101))*$K$91/12</f>
        <v>0</v>
      </c>
      <c r="GZ100" s="71">
        <f>($K$88-SUM($R101:GY101))*$K$91/12</f>
        <v>0</v>
      </c>
      <c r="HA100" s="71">
        <f>($K$88-SUM($R101:GZ101))*$K$91/12</f>
        <v>0</v>
      </c>
      <c r="HB100" s="71">
        <f>($K$88-SUM($R101:HA101))*$K$91/12</f>
        <v>0</v>
      </c>
      <c r="HC100" s="71">
        <f>($K$88-SUM($R101:HB101))*$K$91/12</f>
        <v>0</v>
      </c>
      <c r="HD100" s="71">
        <f>($K$88-SUM($R101:HC101))*$K$91/12</f>
        <v>0</v>
      </c>
      <c r="HE100" s="71">
        <f>($K$88-SUM($R101:HD101))*$K$91/12</f>
        <v>0</v>
      </c>
      <c r="HF100" s="71">
        <f>($K$88-SUM($R101:HE101))*$K$91/12</f>
        <v>0</v>
      </c>
      <c r="HG100" s="71">
        <f>($K$88-SUM($R101:HF101))*$K$91/12</f>
        <v>0</v>
      </c>
      <c r="HH100" s="71">
        <f>($K$88-SUM($R101:HG101))*$K$91/12</f>
        <v>0</v>
      </c>
      <c r="HI100" s="71">
        <f>($K$88-SUM($R101:HH101))*$K$91/12</f>
        <v>0</v>
      </c>
      <c r="HJ100" s="71">
        <f>($K$88-SUM($R101:HI101))*$K$91/12</f>
        <v>0</v>
      </c>
      <c r="HK100" s="71">
        <f>($K$88-SUM($R101:HJ101))*$K$91/12</f>
        <v>0</v>
      </c>
      <c r="HL100" s="71">
        <f>($K$88-SUM($R101:HK101))*$K$91/12</f>
        <v>0</v>
      </c>
      <c r="HM100" s="71">
        <f>($K$88-SUM($R101:HL101))*$K$91/12</f>
        <v>0</v>
      </c>
      <c r="HN100" s="71">
        <f>($K$88-SUM($R101:HM101))*$K$91/12</f>
        <v>0</v>
      </c>
      <c r="HO100" s="71">
        <f>($K$88-SUM($R101:HN101))*$K$91/12</f>
        <v>0</v>
      </c>
      <c r="HP100" s="71">
        <f>($K$88-SUM($R101:HO101))*$K$91/12</f>
        <v>0</v>
      </c>
      <c r="HQ100" s="71">
        <f>($K$88-SUM($R101:HP101))*$K$91/12</f>
        <v>0</v>
      </c>
      <c r="HR100" s="71">
        <f>($K$88-SUM($R101:HQ101))*$K$91/12</f>
        <v>0</v>
      </c>
      <c r="HS100" s="71">
        <f>($K$88-SUM($R101:HR101))*$K$91/12</f>
        <v>0</v>
      </c>
      <c r="HT100" s="71">
        <f>($K$88-SUM($R101:HS101))*$K$91/12</f>
        <v>0</v>
      </c>
      <c r="HU100" s="71">
        <f>($K$88-SUM($R101:HT101))*$K$91/12</f>
        <v>0</v>
      </c>
      <c r="HV100" s="71">
        <f>($K$88-SUM($R101:HU101))*$K$91/12</f>
        <v>0</v>
      </c>
      <c r="HW100" s="71">
        <f>($K$88-SUM($R101:HV101))*$K$91/12</f>
        <v>0</v>
      </c>
      <c r="HX100" s="71">
        <f>($K$88-SUM($R101:HW101))*$K$91/12</f>
        <v>0</v>
      </c>
      <c r="HY100" s="71">
        <f>($K$88-SUM($R101:HX101))*$K$91/12</f>
        <v>0</v>
      </c>
      <c r="HZ100" s="71">
        <f>($K$88-SUM($R101:HY101))*$K$91/12</f>
        <v>0</v>
      </c>
      <c r="IA100" s="71">
        <f>($K$88-SUM($R101:HZ101))*$K$91/12</f>
        <v>0</v>
      </c>
      <c r="IB100" s="71">
        <f>($K$88-SUM($R101:IA101))*$K$91/12</f>
        <v>0</v>
      </c>
      <c r="IC100" s="71">
        <f>($K$88-SUM($R101:IB101))*$K$91/12</f>
        <v>0</v>
      </c>
      <c r="ID100" s="71">
        <f>($K$88-SUM($R101:IC101))*$K$91/12</f>
        <v>0</v>
      </c>
      <c r="IE100" s="71">
        <f>($K$88-SUM($R101:ID101))*$K$91/12</f>
        <v>0</v>
      </c>
      <c r="IF100" s="71">
        <f>($K$88-SUM($R101:IE101))*$K$91/12</f>
        <v>0</v>
      </c>
      <c r="IG100" s="71">
        <f>($K$88-SUM($R101:IF101))*$K$91/12</f>
        <v>0</v>
      </c>
      <c r="IH100" s="71">
        <f>($K$88-SUM($R101:IG101))*$K$91/12</f>
        <v>0</v>
      </c>
      <c r="II100" s="71">
        <f>($K$88-SUM($R101:IH101))*$K$91/12</f>
        <v>0</v>
      </c>
      <c r="IJ100" s="71">
        <f>($K$88-SUM($R101:II101))*$K$91/12</f>
        <v>0</v>
      </c>
      <c r="IK100" s="71">
        <f>($K$88-SUM($R101:IJ101))*$K$91/12</f>
        <v>0</v>
      </c>
      <c r="IL100" s="71">
        <f>($K$88-SUM($R101:IK101))*$K$91/12</f>
        <v>0</v>
      </c>
      <c r="IM100" s="71">
        <f>($K$88-SUM($R101:IL101))*$K$91/12</f>
        <v>0</v>
      </c>
      <c r="IN100" s="71">
        <f>($K$88-SUM($R101:IM101))*$K$91/12</f>
        <v>0</v>
      </c>
      <c r="IO100" s="71">
        <f>($K$88-SUM($R101:IN101))*$K$91/12</f>
        <v>0</v>
      </c>
      <c r="IP100" s="71">
        <f>($K$88-SUM($R101:IO101))*$K$91/12</f>
        <v>0</v>
      </c>
      <c r="IQ100" s="71">
        <f>($K$88-SUM($R101:IP101))*$K$91/12</f>
        <v>0</v>
      </c>
      <c r="IR100" s="71">
        <f>($K$88-SUM($R101:IQ101))*$K$91/12</f>
        <v>0</v>
      </c>
      <c r="IS100" s="71">
        <f>($K$88-SUM($R101:IR101))*$K$91/12</f>
        <v>0</v>
      </c>
      <c r="IT100" s="71">
        <f>($K$88-SUM($R101:IS101))*$K$91/12</f>
        <v>0</v>
      </c>
      <c r="IU100" s="71">
        <f>($K$88-SUM($R101:IT101))*$K$91/12</f>
        <v>0</v>
      </c>
      <c r="IV100" s="71">
        <f>($K$88-SUM($R101:IU101))*$K$91/12</f>
        <v>0</v>
      </c>
      <c r="IW100" s="71">
        <f>($K$88-SUM($R101:IV101))*$K$91/12</f>
        <v>0</v>
      </c>
      <c r="IX100" s="71">
        <f>($K$88-SUM($R101:IW101))*$K$91/12</f>
        <v>0</v>
      </c>
      <c r="IY100" s="71">
        <f>($K$88-SUM($R101:IX101))*$K$91/12</f>
        <v>0</v>
      </c>
      <c r="IZ100" s="71">
        <f>($K$88-SUM($R101:IY101))*$K$91/12</f>
        <v>0</v>
      </c>
      <c r="JA100" s="71">
        <f>($K$88-SUM($R101:IZ101))*$K$91/12</f>
        <v>0</v>
      </c>
      <c r="JB100" s="71">
        <f>($K$88-SUM($R101:JA101))*$K$91/12</f>
        <v>0</v>
      </c>
      <c r="JC100" s="71">
        <f>($K$88-SUM($R101:JB101))*$K$91/12</f>
        <v>0</v>
      </c>
      <c r="JD100" s="71">
        <f>($K$88-SUM($R101:JC101))*$K$91/12</f>
        <v>0</v>
      </c>
      <c r="JE100" s="71">
        <f>($K$88-SUM($R101:JD101))*$K$91/12</f>
        <v>0</v>
      </c>
      <c r="JF100" s="71">
        <f>($K$88-SUM($R101:JE101))*$K$91/12</f>
        <v>0</v>
      </c>
      <c r="JG100" s="71">
        <f>($K$88-SUM($R101:JF101))*$K$91/12</f>
        <v>0</v>
      </c>
      <c r="JH100" s="71">
        <f>($K$88-SUM($R101:JG101))*$K$91/12</f>
        <v>0</v>
      </c>
      <c r="JI100" s="71">
        <f>($K$88-SUM($R101:JH101))*$K$91/12</f>
        <v>0</v>
      </c>
      <c r="JJ100" s="71">
        <f>($K$88-SUM($R101:JI101))*$K$91/12</f>
        <v>0</v>
      </c>
      <c r="JK100" s="71">
        <f>($K$88-SUM($R101:JJ101))*$K$91/12</f>
        <v>0</v>
      </c>
      <c r="JL100" s="71">
        <f>($K$88-SUM($R101:JK101))*$K$91/12</f>
        <v>0</v>
      </c>
      <c r="JM100" s="71">
        <f>($K$88-SUM($R101:JL101))*$K$91/12</f>
        <v>0</v>
      </c>
      <c r="JN100" s="71">
        <f>($K$88-SUM($R101:JM101))*$K$91/12</f>
        <v>0</v>
      </c>
      <c r="JO100" s="71">
        <f>($K$88-SUM($R101:JN101))*$K$91/12</f>
        <v>0</v>
      </c>
      <c r="JP100" s="71">
        <f>($K$88-SUM($R101:JO101))*$K$91/12</f>
        <v>0</v>
      </c>
      <c r="JQ100" s="71">
        <f>($K$88-SUM($R101:JP101))*$K$91/12</f>
        <v>0</v>
      </c>
      <c r="JR100" s="71">
        <f>($K$88-SUM($R101:JQ101))*$K$91/12</f>
        <v>0</v>
      </c>
      <c r="JS100" s="71">
        <f>($K$88-SUM($R101:JR101))*$K$91/12</f>
        <v>0</v>
      </c>
      <c r="JT100" s="71">
        <f>($K$88-SUM($R101:JS101))*$K$91/12</f>
        <v>0</v>
      </c>
      <c r="JU100" s="71">
        <f>($K$88-SUM($R101:JT101))*$K$91/12</f>
        <v>0</v>
      </c>
      <c r="JV100" s="71">
        <f>($K$88-SUM($R101:JU101))*$K$91/12</f>
        <v>0</v>
      </c>
      <c r="JW100" s="71">
        <f>($K$88-SUM($R101:JV101))*$K$91/12</f>
        <v>0</v>
      </c>
      <c r="JX100" s="71">
        <f>($K$88-SUM($R101:JW101))*$K$91/12</f>
        <v>0</v>
      </c>
      <c r="JY100" s="71">
        <f>($K$88-SUM($R101:JX101))*$K$91/12</f>
        <v>0</v>
      </c>
      <c r="JZ100" s="71">
        <f>($K$88-SUM($R101:JY101))*$K$91/12</f>
        <v>0</v>
      </c>
      <c r="KA100" s="71">
        <f>($K$88-SUM($R101:JZ101))*$K$91/12</f>
        <v>0</v>
      </c>
      <c r="KB100" s="71">
        <f>($K$88-SUM($R101:KA101))*$K$91/12</f>
        <v>0</v>
      </c>
      <c r="KC100" s="71">
        <f>($K$88-SUM($R101:KB101))*$K$91/12</f>
        <v>0</v>
      </c>
      <c r="KD100" s="71">
        <f>($K$88-SUM($R101:KC101))*$K$91/12</f>
        <v>0</v>
      </c>
      <c r="KE100" s="71">
        <f>($K$88-SUM($R101:KD101))*$K$91/12</f>
        <v>0</v>
      </c>
      <c r="KF100" s="71">
        <f>($K$88-SUM($R101:KE101))*$K$91/12</f>
        <v>0</v>
      </c>
      <c r="KG100" s="71">
        <f>($K$88-SUM($R101:KF101))*$K$91/12</f>
        <v>0</v>
      </c>
      <c r="KH100" s="71">
        <f>($K$88-SUM($R101:KG101))*$K$91/12</f>
        <v>0</v>
      </c>
      <c r="KI100" s="71">
        <f>($K$88-SUM($R101:KH101))*$K$91/12</f>
        <v>0</v>
      </c>
      <c r="KJ100" s="71">
        <f>($K$88-SUM($R101:KI101))*$K$91/12</f>
        <v>0</v>
      </c>
      <c r="KK100" s="71">
        <f>($K$88-SUM($R101:KJ101))*$K$91/12</f>
        <v>0</v>
      </c>
      <c r="KL100" s="71">
        <f>($K$88-SUM($R101:KK101))*$K$91/12</f>
        <v>0</v>
      </c>
      <c r="KM100" s="71">
        <f>($K$88-SUM($R101:KL101))*$K$91/12</f>
        <v>0</v>
      </c>
      <c r="KN100" s="71">
        <f>($K$88-SUM($R101:KM101))*$K$91/12</f>
        <v>0</v>
      </c>
      <c r="KO100" s="71">
        <f>($K$88-SUM($R101:KN101))*$K$91/12</f>
        <v>0</v>
      </c>
      <c r="KP100" s="71">
        <f>($K$88-SUM($R101:KO101))*$K$91/12</f>
        <v>0</v>
      </c>
      <c r="KQ100" s="71">
        <f>($K$88-SUM($R101:KP101))*$K$91/12</f>
        <v>0</v>
      </c>
      <c r="KR100" s="71">
        <f>($K$88-SUM($R101:KQ101))*$K$91/12</f>
        <v>0</v>
      </c>
      <c r="KS100" s="71">
        <f>($K$88-SUM($R101:KR101))*$K$91/12</f>
        <v>0</v>
      </c>
      <c r="KT100" s="71">
        <f>($K$88-SUM($R101:KS101))*$K$91/12</f>
        <v>0</v>
      </c>
      <c r="KU100" s="71">
        <f>($K$88-SUM($R101:KT101))*$K$91/12</f>
        <v>0</v>
      </c>
      <c r="KV100" s="71">
        <f>($K$88-SUM($R101:KU101))*$K$91/12</f>
        <v>0</v>
      </c>
      <c r="KW100" s="71">
        <f>($K$88-SUM($R101:KV101))*$K$91/12</f>
        <v>0</v>
      </c>
      <c r="KX100" s="71">
        <f>($K$88-SUM($R101:KW101))*$K$91/12</f>
        <v>0</v>
      </c>
      <c r="KY100" s="71">
        <f>($K$88-SUM($R101:KX101))*$K$91/12</f>
        <v>0</v>
      </c>
      <c r="KZ100" s="71">
        <f>($K$88-SUM($R101:KY101))*$K$91/12</f>
        <v>0</v>
      </c>
      <c r="LA100" s="71">
        <f>($K$88-SUM($R101:KZ101))*$K$91/12</f>
        <v>0</v>
      </c>
      <c r="LB100" s="71">
        <f>($K$88-SUM($R101:LA101))*$K$91/12</f>
        <v>0</v>
      </c>
      <c r="LC100" s="71">
        <f>($K$88-SUM($R101:LB101))*$K$91/12</f>
        <v>0</v>
      </c>
      <c r="LD100" s="71">
        <f>($K$88-SUM($R101:LC101))*$K$91/12</f>
        <v>0</v>
      </c>
      <c r="LE100" s="71">
        <f>($K$88-SUM($R101:LD101))*$K$91/12</f>
        <v>0</v>
      </c>
      <c r="LF100" s="71">
        <f>($K$88-SUM($R101:LE101))*$K$91/12</f>
        <v>0</v>
      </c>
      <c r="LG100" s="71">
        <f>($K$88-SUM($R101:LF101))*$K$91/12</f>
        <v>0</v>
      </c>
      <c r="LH100" s="71">
        <f>($K$88-SUM($R101:LG101))*$K$91/12</f>
        <v>0</v>
      </c>
      <c r="LI100" s="71">
        <f>($K$88-SUM($R101:LH101))*$K$91/12</f>
        <v>0</v>
      </c>
      <c r="LJ100" s="71">
        <f>($K$88-SUM($R101:LI101))*$K$91/12</f>
        <v>0</v>
      </c>
      <c r="LK100" s="71">
        <f>($K$88-SUM($R101:LJ101))*$K$91/12</f>
        <v>0</v>
      </c>
      <c r="LL100" s="71">
        <f>($K$88-SUM($R101:LK101))*$K$91/12</f>
        <v>0</v>
      </c>
      <c r="LM100" s="71">
        <f>($K$88-SUM($R101:LL101))*$K$91/12</f>
        <v>0</v>
      </c>
      <c r="LN100" s="71">
        <f>($K$88-SUM($R101:LM101))*$K$91/12</f>
        <v>0</v>
      </c>
      <c r="LO100" s="71">
        <f>($K$88-SUM($R101:LN101))*$K$91/12</f>
        <v>0</v>
      </c>
      <c r="LP100" s="71">
        <f>($K$88-SUM($R101:LO101))*$K$91/12</f>
        <v>0</v>
      </c>
      <c r="LQ100" s="71">
        <f>($K$88-SUM($R101:LP101))*$K$91/12</f>
        <v>0</v>
      </c>
      <c r="LR100" s="71">
        <f>($K$88-SUM($R101:LQ101))*$K$91/12</f>
        <v>0</v>
      </c>
      <c r="LS100" s="71">
        <f>($K$88-SUM($R101:LR101))*$K$91/12</f>
        <v>0</v>
      </c>
      <c r="LT100" s="71">
        <f>($K$88-SUM($R101:LS101))*$K$91/12</f>
        <v>0</v>
      </c>
      <c r="LU100" s="71">
        <f>($K$88-SUM($R101:LT101))*$K$91/12</f>
        <v>0</v>
      </c>
      <c r="LV100" s="71">
        <f>($K$88-SUM($R101:LU101))*$K$91/12</f>
        <v>0</v>
      </c>
      <c r="LW100" s="71">
        <f>($K$88-SUM($R101:LV101))*$K$91/12</f>
        <v>0</v>
      </c>
      <c r="LX100" s="71">
        <f>($K$88-SUM($R101:LW101))*$K$91/12</f>
        <v>0</v>
      </c>
      <c r="LY100" s="71">
        <f>($K$88-SUM($R101:LX101))*$K$91/12</f>
        <v>0</v>
      </c>
      <c r="LZ100" s="71">
        <f>($K$88-SUM($R101:LY101))*$K$91/12</f>
        <v>0</v>
      </c>
      <c r="MA100" s="71">
        <f>($K$88-SUM($R101:LZ101))*$K$91/12</f>
        <v>0</v>
      </c>
      <c r="MB100" s="71">
        <f>($K$88-SUM($R101:MA101))*$K$91/12</f>
        <v>0</v>
      </c>
      <c r="MC100" s="71">
        <f>($K$88-SUM($R101:MB101))*$K$91/12</f>
        <v>0</v>
      </c>
      <c r="MD100" s="71">
        <f>($K$88-SUM($R101:MC101))*$K$91/12</f>
        <v>0</v>
      </c>
      <c r="ME100" s="71">
        <f>($K$88-SUM($R101:MD101))*$K$91/12</f>
        <v>0</v>
      </c>
      <c r="MF100" s="71">
        <f>($K$88-SUM($R101:ME101))*$K$91/12</f>
        <v>0</v>
      </c>
      <c r="MG100" s="71">
        <f>($K$88-SUM($R101:MF101))*$K$91/12</f>
        <v>0</v>
      </c>
      <c r="MH100" s="71">
        <f>($K$88-SUM($R101:MG101))*$K$91/12</f>
        <v>0</v>
      </c>
      <c r="MI100" s="71">
        <f>($K$88-SUM($R101:MH101))*$K$91/12</f>
        <v>0</v>
      </c>
      <c r="MJ100" s="71">
        <f>($K$88-SUM($R101:MI101))*$K$91/12</f>
        <v>0</v>
      </c>
      <c r="MK100" s="71">
        <f>($K$88-SUM($R101:MJ101))*$K$91/12</f>
        <v>0</v>
      </c>
      <c r="ML100" s="71">
        <f>($K$88-SUM($R101:MK101))*$K$91/12</f>
        <v>0</v>
      </c>
      <c r="MM100" s="71">
        <f>($K$88-SUM($R101:ML101))*$K$91/12</f>
        <v>0</v>
      </c>
      <c r="MN100" s="71">
        <f>($K$88-SUM($R101:MM101))*$K$91/12</f>
        <v>0</v>
      </c>
      <c r="MO100" s="71">
        <f>($K$88-SUM($R101:MN101))*$K$91/12</f>
        <v>0</v>
      </c>
      <c r="MP100" s="71">
        <f>($K$88-SUM($R101:MO101))*$K$91/12</f>
        <v>0</v>
      </c>
      <c r="MQ100" s="71">
        <f>($K$88-SUM($R101:MP101))*$K$91/12</f>
        <v>0</v>
      </c>
      <c r="MR100" s="71">
        <f>($K$88-SUM($R101:MQ101))*$K$91/12</f>
        <v>0</v>
      </c>
      <c r="MS100" s="71">
        <f>($K$88-SUM($R101:MR101))*$K$91/12</f>
        <v>0</v>
      </c>
      <c r="MT100" s="71">
        <f>($K$88-SUM($R101:MS101))*$K$91/12</f>
        <v>0</v>
      </c>
      <c r="MU100" s="71">
        <f>($K$88-SUM($R101:MT101))*$K$91/12</f>
        <v>0</v>
      </c>
      <c r="MV100" s="71">
        <f>($K$88-SUM($R101:MU101))*$K$91/12</f>
        <v>0</v>
      </c>
      <c r="MW100" s="71">
        <f>($K$88-SUM($R101:MV101))*$K$91/12</f>
        <v>0</v>
      </c>
      <c r="MX100" s="71">
        <f>($K$88-SUM($R101:MW101))*$K$91/12</f>
        <v>0</v>
      </c>
      <c r="MY100" s="71">
        <f>($K$88-SUM($R101:MX101))*$K$91/12</f>
        <v>0</v>
      </c>
      <c r="MZ100" s="71">
        <f>($K$88-SUM($R101:MY101))*$K$91/12</f>
        <v>0</v>
      </c>
      <c r="NA100" s="71">
        <f>($K$88-SUM($R101:MZ101))*$K$91/12</f>
        <v>0</v>
      </c>
      <c r="NB100" s="71">
        <f>($K$88-SUM($R101:NA101))*$K$91/12</f>
        <v>0</v>
      </c>
      <c r="NC100" s="71">
        <f>($K$88-SUM($R101:NB101))*$K$91/12</f>
        <v>0</v>
      </c>
      <c r="ND100" s="71">
        <f>($K$88-SUM($R101:NC101))*$K$91/12</f>
        <v>0</v>
      </c>
      <c r="NE100" s="71">
        <f>($K$88-SUM($R101:ND101))*$K$91/12</f>
        <v>0</v>
      </c>
      <c r="NF100" s="71">
        <f>($K$88-SUM($R101:NE101))*$K$91/12</f>
        <v>0</v>
      </c>
      <c r="NG100" s="71">
        <f>($K$88-SUM($R101:NF101))*$K$91/12</f>
        <v>0</v>
      </c>
      <c r="NH100" s="71">
        <f>($K$88-SUM($R101:NG101))*$K$91/12</f>
        <v>0</v>
      </c>
      <c r="NI100" s="71">
        <f>($K$88-SUM($R101:NH101))*$K$91/12</f>
        <v>0</v>
      </c>
      <c r="NJ100" s="71">
        <f>($K$88-SUM($R101:NI101))*$K$91/12</f>
        <v>0</v>
      </c>
      <c r="NK100" s="71">
        <f>($K$88-SUM($R101:NJ101))*$K$91/12</f>
        <v>0</v>
      </c>
      <c r="NL100" s="71">
        <f>($K$88-SUM($R101:NK101))*$K$91/12</f>
        <v>0</v>
      </c>
      <c r="NM100" s="71">
        <f>($K$88-SUM($R101:NL101))*$K$91/12</f>
        <v>0</v>
      </c>
      <c r="NN100" s="71">
        <f>($K$88-SUM($R101:NM101))*$K$91/12</f>
        <v>0</v>
      </c>
      <c r="NO100" s="66"/>
      <c r="NP100" s="66"/>
    </row>
    <row r="101" spans="1:380" s="72" customFormat="1" x14ac:dyDescent="0.25">
      <c r="A101" s="66"/>
      <c r="B101" s="66"/>
      <c r="C101" s="66"/>
      <c r="D101" s="66"/>
      <c r="E101" s="74" t="str">
        <f>структура!$E$40</f>
        <v>оплата тела кредита в разрезе страхования</v>
      </c>
      <c r="F101" s="66"/>
      <c r="G101" s="66"/>
      <c r="H101" s="66" t="str">
        <f>IF($E101="","",INDEX(структура!$H:$H,SUMIFS(структура!$C:$C,структура!$E:$E,$E101)))</f>
        <v>руб.</v>
      </c>
      <c r="I101" s="66"/>
      <c r="J101" s="67"/>
      <c r="K101" s="68"/>
      <c r="L101" s="69"/>
      <c r="M101" s="66"/>
      <c r="N101" s="66"/>
      <c r="O101" s="207">
        <f>SUM($R101:$NO101)</f>
        <v>0</v>
      </c>
      <c r="P101" s="66"/>
      <c r="Q101" s="66"/>
      <c r="R101" s="75"/>
      <c r="S101" s="71">
        <f>S97-S100</f>
        <v>0</v>
      </c>
      <c r="T101" s="71">
        <f>T97-T100</f>
        <v>0</v>
      </c>
      <c r="U101" s="71">
        <f t="shared" ref="U101" si="54">U97-U100</f>
        <v>0</v>
      </c>
      <c r="V101" s="71">
        <f t="shared" ref="V101" si="55">V97-V100</f>
        <v>0</v>
      </c>
      <c r="W101" s="71">
        <f t="shared" ref="W101" si="56">W97-W100</f>
        <v>0</v>
      </c>
      <c r="X101" s="71">
        <f t="shared" ref="X101" si="57">X97-X100</f>
        <v>0</v>
      </c>
      <c r="Y101" s="71">
        <f t="shared" ref="Y101" si="58">Y97-Y100</f>
        <v>0</v>
      </c>
      <c r="Z101" s="71">
        <f t="shared" ref="Z101" si="59">Z97-Z100</f>
        <v>0</v>
      </c>
      <c r="AA101" s="71">
        <f t="shared" ref="AA101" si="60">AA97-AA100</f>
        <v>0</v>
      </c>
      <c r="AB101" s="71">
        <f t="shared" ref="AB101" si="61">AB97-AB100</f>
        <v>0</v>
      </c>
      <c r="AC101" s="71">
        <f t="shared" ref="AC101" si="62">AC97-AC100</f>
        <v>0</v>
      </c>
      <c r="AD101" s="71">
        <f t="shared" ref="AD101" si="63">AD97-AD100</f>
        <v>0</v>
      </c>
      <c r="AE101" s="71">
        <f t="shared" ref="AE101" si="64">AE97-AE100</f>
        <v>0</v>
      </c>
      <c r="AF101" s="71">
        <f t="shared" ref="AF101" si="65">AF97-AF100</f>
        <v>0</v>
      </c>
      <c r="AG101" s="71">
        <f t="shared" ref="AG101" si="66">AG97-AG100</f>
        <v>0</v>
      </c>
      <c r="AH101" s="71">
        <f t="shared" ref="AH101" si="67">AH97-AH100</f>
        <v>0</v>
      </c>
      <c r="AI101" s="71">
        <f t="shared" ref="AI101" si="68">AI97-AI100</f>
        <v>0</v>
      </c>
      <c r="AJ101" s="71">
        <f t="shared" ref="AJ101" si="69">AJ97-AJ100</f>
        <v>0</v>
      </c>
      <c r="AK101" s="71">
        <f t="shared" ref="AK101" si="70">AK97-AK100</f>
        <v>0</v>
      </c>
      <c r="AL101" s="71">
        <f t="shared" ref="AL101" si="71">AL97-AL100</f>
        <v>0</v>
      </c>
      <c r="AM101" s="71">
        <f t="shared" ref="AM101" si="72">AM97-AM100</f>
        <v>0</v>
      </c>
      <c r="AN101" s="71">
        <f t="shared" ref="AN101" si="73">AN97-AN100</f>
        <v>0</v>
      </c>
      <c r="AO101" s="71">
        <f t="shared" ref="AO101" si="74">AO97-AO100</f>
        <v>0</v>
      </c>
      <c r="AP101" s="71">
        <f t="shared" ref="AP101" si="75">AP97-AP100</f>
        <v>0</v>
      </c>
      <c r="AQ101" s="71">
        <f t="shared" ref="AQ101" si="76">AQ97-AQ100</f>
        <v>0</v>
      </c>
      <c r="AR101" s="71">
        <f t="shared" ref="AR101" si="77">AR97-AR100</f>
        <v>0</v>
      </c>
      <c r="AS101" s="71">
        <f t="shared" ref="AS101" si="78">AS97-AS100</f>
        <v>0</v>
      </c>
      <c r="AT101" s="71">
        <f t="shared" ref="AT101" si="79">AT97-AT100</f>
        <v>0</v>
      </c>
      <c r="AU101" s="71">
        <f t="shared" ref="AU101" si="80">AU97-AU100</f>
        <v>0</v>
      </c>
      <c r="AV101" s="71">
        <f t="shared" ref="AV101" si="81">AV97-AV100</f>
        <v>0</v>
      </c>
      <c r="AW101" s="71">
        <f t="shared" ref="AW101" si="82">AW97-AW100</f>
        <v>0</v>
      </c>
      <c r="AX101" s="71">
        <f t="shared" ref="AX101" si="83">AX97-AX100</f>
        <v>0</v>
      </c>
      <c r="AY101" s="71">
        <f t="shared" ref="AY101" si="84">AY97-AY100</f>
        <v>0</v>
      </c>
      <c r="AZ101" s="71">
        <f t="shared" ref="AZ101" si="85">AZ97-AZ100</f>
        <v>0</v>
      </c>
      <c r="BA101" s="71">
        <f t="shared" ref="BA101" si="86">BA97-BA100</f>
        <v>0</v>
      </c>
      <c r="BB101" s="71">
        <f t="shared" ref="BB101" si="87">BB97-BB100</f>
        <v>0</v>
      </c>
      <c r="BC101" s="71">
        <f t="shared" ref="BC101" si="88">BC97-BC100</f>
        <v>0</v>
      </c>
      <c r="BD101" s="71">
        <f t="shared" ref="BD101" si="89">BD97-BD100</f>
        <v>0</v>
      </c>
      <c r="BE101" s="71">
        <f t="shared" ref="BE101" si="90">BE97-BE100</f>
        <v>0</v>
      </c>
      <c r="BF101" s="71">
        <f t="shared" ref="BF101" si="91">BF97-BF100</f>
        <v>0</v>
      </c>
      <c r="BG101" s="71">
        <f t="shared" ref="BG101" si="92">BG97-BG100</f>
        <v>0</v>
      </c>
      <c r="BH101" s="71">
        <f t="shared" ref="BH101" si="93">BH97-BH100</f>
        <v>0</v>
      </c>
      <c r="BI101" s="71">
        <f t="shared" ref="BI101" si="94">BI97-BI100</f>
        <v>0</v>
      </c>
      <c r="BJ101" s="71">
        <f t="shared" ref="BJ101" si="95">BJ97-BJ100</f>
        <v>0</v>
      </c>
      <c r="BK101" s="71">
        <f t="shared" ref="BK101" si="96">BK97-BK100</f>
        <v>0</v>
      </c>
      <c r="BL101" s="71">
        <f t="shared" ref="BL101" si="97">BL97-BL100</f>
        <v>0</v>
      </c>
      <c r="BM101" s="71">
        <f t="shared" ref="BM101" si="98">BM97-BM100</f>
        <v>0</v>
      </c>
      <c r="BN101" s="71">
        <f t="shared" ref="BN101" si="99">BN97-BN100</f>
        <v>0</v>
      </c>
      <c r="BO101" s="71">
        <f t="shared" ref="BO101" si="100">BO97-BO100</f>
        <v>0</v>
      </c>
      <c r="BP101" s="71">
        <f t="shared" ref="BP101" si="101">BP97-BP100</f>
        <v>0</v>
      </c>
      <c r="BQ101" s="71">
        <f t="shared" ref="BQ101" si="102">BQ97-BQ100</f>
        <v>0</v>
      </c>
      <c r="BR101" s="71">
        <f t="shared" ref="BR101" si="103">BR97-BR100</f>
        <v>0</v>
      </c>
      <c r="BS101" s="71">
        <f t="shared" ref="BS101" si="104">BS97-BS100</f>
        <v>0</v>
      </c>
      <c r="BT101" s="71">
        <f t="shared" ref="BT101" si="105">BT97-BT100</f>
        <v>0</v>
      </c>
      <c r="BU101" s="71">
        <f t="shared" ref="BU101" si="106">BU97-BU100</f>
        <v>0</v>
      </c>
      <c r="BV101" s="71">
        <f t="shared" ref="BV101" si="107">BV97-BV100</f>
        <v>0</v>
      </c>
      <c r="BW101" s="71">
        <f t="shared" ref="BW101" si="108">BW97-BW100</f>
        <v>0</v>
      </c>
      <c r="BX101" s="71">
        <f t="shared" ref="BX101" si="109">BX97-BX100</f>
        <v>0</v>
      </c>
      <c r="BY101" s="71">
        <f t="shared" ref="BY101" si="110">BY97-BY100</f>
        <v>0</v>
      </c>
      <c r="BZ101" s="71">
        <f t="shared" ref="BZ101" si="111">BZ97-BZ100</f>
        <v>0</v>
      </c>
      <c r="CA101" s="71">
        <f t="shared" ref="CA101" si="112">CA97-CA100</f>
        <v>0</v>
      </c>
      <c r="CB101" s="71">
        <f t="shared" ref="CB101" si="113">CB97-CB100</f>
        <v>0</v>
      </c>
      <c r="CC101" s="71">
        <f t="shared" ref="CC101" si="114">CC97-CC100</f>
        <v>0</v>
      </c>
      <c r="CD101" s="71">
        <f t="shared" ref="CD101" si="115">CD97-CD100</f>
        <v>0</v>
      </c>
      <c r="CE101" s="71">
        <f t="shared" ref="CE101" si="116">CE97-CE100</f>
        <v>0</v>
      </c>
      <c r="CF101" s="71">
        <f t="shared" ref="CF101" si="117">CF97-CF100</f>
        <v>0</v>
      </c>
      <c r="CG101" s="71">
        <f t="shared" ref="CG101" si="118">CG97-CG100</f>
        <v>0</v>
      </c>
      <c r="CH101" s="71">
        <f t="shared" ref="CH101" si="119">CH97-CH100</f>
        <v>0</v>
      </c>
      <c r="CI101" s="71">
        <f t="shared" ref="CI101" si="120">CI97-CI100</f>
        <v>0</v>
      </c>
      <c r="CJ101" s="71">
        <f t="shared" ref="CJ101" si="121">CJ97-CJ100</f>
        <v>0</v>
      </c>
      <c r="CK101" s="71">
        <f t="shared" ref="CK101" si="122">CK97-CK100</f>
        <v>0</v>
      </c>
      <c r="CL101" s="71">
        <f t="shared" ref="CL101" si="123">CL97-CL100</f>
        <v>0</v>
      </c>
      <c r="CM101" s="71">
        <f t="shared" ref="CM101" si="124">CM97-CM100</f>
        <v>0</v>
      </c>
      <c r="CN101" s="71">
        <f t="shared" ref="CN101" si="125">CN97-CN100</f>
        <v>0</v>
      </c>
      <c r="CO101" s="71">
        <f t="shared" ref="CO101" si="126">CO97-CO100</f>
        <v>0</v>
      </c>
      <c r="CP101" s="71">
        <f t="shared" ref="CP101" si="127">CP97-CP100</f>
        <v>0</v>
      </c>
      <c r="CQ101" s="71">
        <f t="shared" ref="CQ101" si="128">CQ97-CQ100</f>
        <v>0</v>
      </c>
      <c r="CR101" s="71">
        <f t="shared" ref="CR101" si="129">CR97-CR100</f>
        <v>0</v>
      </c>
      <c r="CS101" s="71">
        <f t="shared" ref="CS101" si="130">CS97-CS100</f>
        <v>0</v>
      </c>
      <c r="CT101" s="71">
        <f t="shared" ref="CT101" si="131">CT97-CT100</f>
        <v>0</v>
      </c>
      <c r="CU101" s="71">
        <f t="shared" ref="CU101" si="132">CU97-CU100</f>
        <v>0</v>
      </c>
      <c r="CV101" s="71">
        <f t="shared" ref="CV101" si="133">CV97-CV100</f>
        <v>0</v>
      </c>
      <c r="CW101" s="71">
        <f t="shared" ref="CW101" si="134">CW97-CW100</f>
        <v>0</v>
      </c>
      <c r="CX101" s="71">
        <f t="shared" ref="CX101" si="135">CX97-CX100</f>
        <v>0</v>
      </c>
      <c r="CY101" s="71">
        <f t="shared" ref="CY101" si="136">CY97-CY100</f>
        <v>0</v>
      </c>
      <c r="CZ101" s="71">
        <f t="shared" ref="CZ101" si="137">CZ97-CZ100</f>
        <v>0</v>
      </c>
      <c r="DA101" s="71">
        <f t="shared" ref="DA101" si="138">DA97-DA100</f>
        <v>0</v>
      </c>
      <c r="DB101" s="71">
        <f t="shared" ref="DB101" si="139">DB97-DB100</f>
        <v>0</v>
      </c>
      <c r="DC101" s="71">
        <f t="shared" ref="DC101" si="140">DC97-DC100</f>
        <v>0</v>
      </c>
      <c r="DD101" s="71">
        <f t="shared" ref="DD101" si="141">DD97-DD100</f>
        <v>0</v>
      </c>
      <c r="DE101" s="71">
        <f t="shared" ref="DE101" si="142">DE97-DE100</f>
        <v>0</v>
      </c>
      <c r="DF101" s="71">
        <f t="shared" ref="DF101" si="143">DF97-DF100</f>
        <v>0</v>
      </c>
      <c r="DG101" s="71">
        <f t="shared" ref="DG101" si="144">DG97-DG100</f>
        <v>0</v>
      </c>
      <c r="DH101" s="71">
        <f t="shared" ref="DH101" si="145">DH97-DH100</f>
        <v>0</v>
      </c>
      <c r="DI101" s="71">
        <f t="shared" ref="DI101" si="146">DI97-DI100</f>
        <v>0</v>
      </c>
      <c r="DJ101" s="71">
        <f t="shared" ref="DJ101" si="147">DJ97-DJ100</f>
        <v>0</v>
      </c>
      <c r="DK101" s="71">
        <f t="shared" ref="DK101" si="148">DK97-DK100</f>
        <v>0</v>
      </c>
      <c r="DL101" s="71">
        <f t="shared" ref="DL101" si="149">DL97-DL100</f>
        <v>0</v>
      </c>
      <c r="DM101" s="71">
        <f t="shared" ref="DM101" si="150">DM97-DM100</f>
        <v>0</v>
      </c>
      <c r="DN101" s="71">
        <f t="shared" ref="DN101" si="151">DN97-DN100</f>
        <v>0</v>
      </c>
      <c r="DO101" s="71">
        <f t="shared" ref="DO101" si="152">DO97-DO100</f>
        <v>0</v>
      </c>
      <c r="DP101" s="71">
        <f t="shared" ref="DP101" si="153">DP97-DP100</f>
        <v>0</v>
      </c>
      <c r="DQ101" s="71">
        <f t="shared" ref="DQ101" si="154">DQ97-DQ100</f>
        <v>0</v>
      </c>
      <c r="DR101" s="71">
        <f t="shared" ref="DR101" si="155">DR97-DR100</f>
        <v>0</v>
      </c>
      <c r="DS101" s="71">
        <f t="shared" ref="DS101" si="156">DS97-DS100</f>
        <v>0</v>
      </c>
      <c r="DT101" s="71">
        <f t="shared" ref="DT101" si="157">DT97-DT100</f>
        <v>0</v>
      </c>
      <c r="DU101" s="71">
        <f t="shared" ref="DU101" si="158">DU97-DU100</f>
        <v>0</v>
      </c>
      <c r="DV101" s="71">
        <f t="shared" ref="DV101" si="159">DV97-DV100</f>
        <v>0</v>
      </c>
      <c r="DW101" s="71">
        <f t="shared" ref="DW101" si="160">DW97-DW100</f>
        <v>0</v>
      </c>
      <c r="DX101" s="71">
        <f t="shared" ref="DX101" si="161">DX97-DX100</f>
        <v>0</v>
      </c>
      <c r="DY101" s="71">
        <f t="shared" ref="DY101" si="162">DY97-DY100</f>
        <v>0</v>
      </c>
      <c r="DZ101" s="71">
        <f t="shared" ref="DZ101" si="163">DZ97-DZ100</f>
        <v>0</v>
      </c>
      <c r="EA101" s="71">
        <f t="shared" ref="EA101" si="164">EA97-EA100</f>
        <v>0</v>
      </c>
      <c r="EB101" s="71">
        <f t="shared" ref="EB101" si="165">EB97-EB100</f>
        <v>0</v>
      </c>
      <c r="EC101" s="71">
        <f t="shared" ref="EC101" si="166">EC97-EC100</f>
        <v>0</v>
      </c>
      <c r="ED101" s="71">
        <f t="shared" ref="ED101" si="167">ED97-ED100</f>
        <v>0</v>
      </c>
      <c r="EE101" s="71">
        <f t="shared" ref="EE101" si="168">EE97-EE100</f>
        <v>0</v>
      </c>
      <c r="EF101" s="71">
        <f t="shared" ref="EF101" si="169">EF97-EF100</f>
        <v>0</v>
      </c>
      <c r="EG101" s="71">
        <f t="shared" ref="EG101" si="170">EG97-EG100</f>
        <v>0</v>
      </c>
      <c r="EH101" s="71">
        <f t="shared" ref="EH101" si="171">EH97-EH100</f>
        <v>0</v>
      </c>
      <c r="EI101" s="71">
        <f t="shared" ref="EI101" si="172">EI97-EI100</f>
        <v>0</v>
      </c>
      <c r="EJ101" s="71">
        <f t="shared" ref="EJ101" si="173">EJ97-EJ100</f>
        <v>0</v>
      </c>
      <c r="EK101" s="71">
        <f t="shared" ref="EK101" si="174">EK97-EK100</f>
        <v>0</v>
      </c>
      <c r="EL101" s="71">
        <f t="shared" ref="EL101" si="175">EL97-EL100</f>
        <v>0</v>
      </c>
      <c r="EM101" s="71">
        <f t="shared" ref="EM101" si="176">EM97-EM100</f>
        <v>0</v>
      </c>
      <c r="EN101" s="71">
        <f t="shared" ref="EN101" si="177">EN97-EN100</f>
        <v>0</v>
      </c>
      <c r="EO101" s="71">
        <f t="shared" ref="EO101" si="178">EO97-EO100</f>
        <v>0</v>
      </c>
      <c r="EP101" s="71">
        <f t="shared" ref="EP101" si="179">EP97-EP100</f>
        <v>0</v>
      </c>
      <c r="EQ101" s="71">
        <f t="shared" ref="EQ101" si="180">EQ97-EQ100</f>
        <v>0</v>
      </c>
      <c r="ER101" s="71">
        <f t="shared" ref="ER101" si="181">ER97-ER100</f>
        <v>0</v>
      </c>
      <c r="ES101" s="71">
        <f t="shared" ref="ES101" si="182">ES97-ES100</f>
        <v>0</v>
      </c>
      <c r="ET101" s="71">
        <f t="shared" ref="ET101" si="183">ET97-ET100</f>
        <v>0</v>
      </c>
      <c r="EU101" s="71">
        <f t="shared" ref="EU101" si="184">EU97-EU100</f>
        <v>0</v>
      </c>
      <c r="EV101" s="71">
        <f t="shared" ref="EV101" si="185">EV97-EV100</f>
        <v>0</v>
      </c>
      <c r="EW101" s="71">
        <f t="shared" ref="EW101" si="186">EW97-EW100</f>
        <v>0</v>
      </c>
      <c r="EX101" s="71">
        <f t="shared" ref="EX101" si="187">EX97-EX100</f>
        <v>0</v>
      </c>
      <c r="EY101" s="71">
        <f t="shared" ref="EY101" si="188">EY97-EY100</f>
        <v>0</v>
      </c>
      <c r="EZ101" s="71">
        <f t="shared" ref="EZ101" si="189">EZ97-EZ100</f>
        <v>0</v>
      </c>
      <c r="FA101" s="71">
        <f t="shared" ref="FA101" si="190">FA97-FA100</f>
        <v>0</v>
      </c>
      <c r="FB101" s="71">
        <f t="shared" ref="FB101" si="191">FB97-FB100</f>
        <v>0</v>
      </c>
      <c r="FC101" s="71">
        <f t="shared" ref="FC101" si="192">FC97-FC100</f>
        <v>0</v>
      </c>
      <c r="FD101" s="71">
        <f t="shared" ref="FD101" si="193">FD97-FD100</f>
        <v>0</v>
      </c>
      <c r="FE101" s="71">
        <f t="shared" ref="FE101" si="194">FE97-FE100</f>
        <v>0</v>
      </c>
      <c r="FF101" s="71">
        <f t="shared" ref="FF101" si="195">FF97-FF100</f>
        <v>0</v>
      </c>
      <c r="FG101" s="71">
        <f t="shared" ref="FG101" si="196">FG97-FG100</f>
        <v>0</v>
      </c>
      <c r="FH101" s="71">
        <f t="shared" ref="FH101" si="197">FH97-FH100</f>
        <v>0</v>
      </c>
      <c r="FI101" s="71">
        <f t="shared" ref="FI101" si="198">FI97-FI100</f>
        <v>0</v>
      </c>
      <c r="FJ101" s="71">
        <f t="shared" ref="FJ101" si="199">FJ97-FJ100</f>
        <v>0</v>
      </c>
      <c r="FK101" s="71">
        <f t="shared" ref="FK101" si="200">FK97-FK100</f>
        <v>0</v>
      </c>
      <c r="FL101" s="71">
        <f t="shared" ref="FL101" si="201">FL97-FL100</f>
        <v>0</v>
      </c>
      <c r="FM101" s="71">
        <f t="shared" ref="FM101" si="202">FM97-FM100</f>
        <v>0</v>
      </c>
      <c r="FN101" s="71">
        <f t="shared" ref="FN101" si="203">FN97-FN100</f>
        <v>0</v>
      </c>
      <c r="FO101" s="71">
        <f t="shared" ref="FO101" si="204">FO97-FO100</f>
        <v>0</v>
      </c>
      <c r="FP101" s="71">
        <f t="shared" ref="FP101" si="205">FP97-FP100</f>
        <v>0</v>
      </c>
      <c r="FQ101" s="71">
        <f t="shared" ref="FQ101" si="206">FQ97-FQ100</f>
        <v>0</v>
      </c>
      <c r="FR101" s="71">
        <f t="shared" ref="FR101" si="207">FR97-FR100</f>
        <v>0</v>
      </c>
      <c r="FS101" s="71">
        <f t="shared" ref="FS101" si="208">FS97-FS100</f>
        <v>0</v>
      </c>
      <c r="FT101" s="71">
        <f t="shared" ref="FT101" si="209">FT97-FT100</f>
        <v>0</v>
      </c>
      <c r="FU101" s="71">
        <f t="shared" ref="FU101" si="210">FU97-FU100</f>
        <v>0</v>
      </c>
      <c r="FV101" s="71">
        <f t="shared" ref="FV101" si="211">FV97-FV100</f>
        <v>0</v>
      </c>
      <c r="FW101" s="71">
        <f t="shared" ref="FW101" si="212">FW97-FW100</f>
        <v>0</v>
      </c>
      <c r="FX101" s="71">
        <f t="shared" ref="FX101" si="213">FX97-FX100</f>
        <v>0</v>
      </c>
      <c r="FY101" s="71">
        <f t="shared" ref="FY101" si="214">FY97-FY100</f>
        <v>0</v>
      </c>
      <c r="FZ101" s="71">
        <f t="shared" ref="FZ101" si="215">FZ97-FZ100</f>
        <v>0</v>
      </c>
      <c r="GA101" s="71">
        <f t="shared" ref="GA101" si="216">GA97-GA100</f>
        <v>0</v>
      </c>
      <c r="GB101" s="71">
        <f t="shared" ref="GB101" si="217">GB97-GB100</f>
        <v>0</v>
      </c>
      <c r="GC101" s="71">
        <f t="shared" ref="GC101" si="218">GC97-GC100</f>
        <v>0</v>
      </c>
      <c r="GD101" s="71">
        <f t="shared" ref="GD101" si="219">GD97-GD100</f>
        <v>0</v>
      </c>
      <c r="GE101" s="71">
        <f t="shared" ref="GE101" si="220">GE97-GE100</f>
        <v>0</v>
      </c>
      <c r="GF101" s="71">
        <f t="shared" ref="GF101" si="221">GF97-GF100</f>
        <v>0</v>
      </c>
      <c r="GG101" s="71">
        <f t="shared" ref="GG101" si="222">GG97-GG100</f>
        <v>0</v>
      </c>
      <c r="GH101" s="71">
        <f t="shared" ref="GH101" si="223">GH97-GH100</f>
        <v>0</v>
      </c>
      <c r="GI101" s="71">
        <f t="shared" ref="GI101" si="224">GI97-GI100</f>
        <v>0</v>
      </c>
      <c r="GJ101" s="71">
        <f t="shared" ref="GJ101" si="225">GJ97-GJ100</f>
        <v>0</v>
      </c>
      <c r="GK101" s="71">
        <f t="shared" ref="GK101" si="226">GK97-GK100</f>
        <v>0</v>
      </c>
      <c r="GL101" s="71">
        <f t="shared" ref="GL101" si="227">GL97-GL100</f>
        <v>0</v>
      </c>
      <c r="GM101" s="71">
        <f t="shared" ref="GM101" si="228">GM97-GM100</f>
        <v>0</v>
      </c>
      <c r="GN101" s="71">
        <f t="shared" ref="GN101" si="229">GN97-GN100</f>
        <v>0</v>
      </c>
      <c r="GO101" s="71">
        <f t="shared" ref="GO101" si="230">GO97-GO100</f>
        <v>0</v>
      </c>
      <c r="GP101" s="71">
        <f t="shared" ref="GP101" si="231">GP97-GP100</f>
        <v>0</v>
      </c>
      <c r="GQ101" s="71">
        <f t="shared" ref="GQ101" si="232">GQ97-GQ100</f>
        <v>0</v>
      </c>
      <c r="GR101" s="71">
        <f t="shared" ref="GR101" si="233">GR97-GR100</f>
        <v>0</v>
      </c>
      <c r="GS101" s="71">
        <f t="shared" ref="GS101" si="234">GS97-GS100</f>
        <v>0</v>
      </c>
      <c r="GT101" s="71">
        <f t="shared" ref="GT101" si="235">GT97-GT100</f>
        <v>0</v>
      </c>
      <c r="GU101" s="71">
        <f t="shared" ref="GU101" si="236">GU97-GU100</f>
        <v>0</v>
      </c>
      <c r="GV101" s="71">
        <f t="shared" ref="GV101" si="237">GV97-GV100</f>
        <v>0</v>
      </c>
      <c r="GW101" s="71">
        <f t="shared" ref="GW101" si="238">GW97-GW100</f>
        <v>0</v>
      </c>
      <c r="GX101" s="71">
        <f t="shared" ref="GX101" si="239">GX97-GX100</f>
        <v>0</v>
      </c>
      <c r="GY101" s="71">
        <f t="shared" ref="GY101" si="240">GY97-GY100</f>
        <v>0</v>
      </c>
      <c r="GZ101" s="71">
        <f t="shared" ref="GZ101" si="241">GZ97-GZ100</f>
        <v>0</v>
      </c>
      <c r="HA101" s="71">
        <f t="shared" ref="HA101" si="242">HA97-HA100</f>
        <v>0</v>
      </c>
      <c r="HB101" s="71">
        <f t="shared" ref="HB101" si="243">HB97-HB100</f>
        <v>0</v>
      </c>
      <c r="HC101" s="71">
        <f t="shared" ref="HC101" si="244">HC97-HC100</f>
        <v>0</v>
      </c>
      <c r="HD101" s="71">
        <f t="shared" ref="HD101" si="245">HD97-HD100</f>
        <v>0</v>
      </c>
      <c r="HE101" s="71">
        <f t="shared" ref="HE101" si="246">HE97-HE100</f>
        <v>0</v>
      </c>
      <c r="HF101" s="71">
        <f t="shared" ref="HF101" si="247">HF97-HF100</f>
        <v>0</v>
      </c>
      <c r="HG101" s="71">
        <f t="shared" ref="HG101" si="248">HG97-HG100</f>
        <v>0</v>
      </c>
      <c r="HH101" s="71">
        <f t="shared" ref="HH101" si="249">HH97-HH100</f>
        <v>0</v>
      </c>
      <c r="HI101" s="71">
        <f t="shared" ref="HI101" si="250">HI97-HI100</f>
        <v>0</v>
      </c>
      <c r="HJ101" s="71">
        <f t="shared" ref="HJ101" si="251">HJ97-HJ100</f>
        <v>0</v>
      </c>
      <c r="HK101" s="71">
        <f t="shared" ref="HK101" si="252">HK97-HK100</f>
        <v>0</v>
      </c>
      <c r="HL101" s="71">
        <f t="shared" ref="HL101" si="253">HL97-HL100</f>
        <v>0</v>
      </c>
      <c r="HM101" s="71">
        <f t="shared" ref="HM101" si="254">HM97-HM100</f>
        <v>0</v>
      </c>
      <c r="HN101" s="71">
        <f t="shared" ref="HN101" si="255">HN97-HN100</f>
        <v>0</v>
      </c>
      <c r="HO101" s="71">
        <f t="shared" ref="HO101" si="256">HO97-HO100</f>
        <v>0</v>
      </c>
      <c r="HP101" s="71">
        <f t="shared" ref="HP101" si="257">HP97-HP100</f>
        <v>0</v>
      </c>
      <c r="HQ101" s="71">
        <f t="shared" ref="HQ101" si="258">HQ97-HQ100</f>
        <v>0</v>
      </c>
      <c r="HR101" s="71">
        <f t="shared" ref="HR101" si="259">HR97-HR100</f>
        <v>0</v>
      </c>
      <c r="HS101" s="71">
        <f t="shared" ref="HS101" si="260">HS97-HS100</f>
        <v>0</v>
      </c>
      <c r="HT101" s="71">
        <f t="shared" ref="HT101" si="261">HT97-HT100</f>
        <v>0</v>
      </c>
      <c r="HU101" s="71">
        <f t="shared" ref="HU101" si="262">HU97-HU100</f>
        <v>0</v>
      </c>
      <c r="HV101" s="71">
        <f t="shared" ref="HV101" si="263">HV97-HV100</f>
        <v>0</v>
      </c>
      <c r="HW101" s="71">
        <f t="shared" ref="HW101" si="264">HW97-HW100</f>
        <v>0</v>
      </c>
      <c r="HX101" s="71">
        <f t="shared" ref="HX101" si="265">HX97-HX100</f>
        <v>0</v>
      </c>
      <c r="HY101" s="71">
        <f t="shared" ref="HY101" si="266">HY97-HY100</f>
        <v>0</v>
      </c>
      <c r="HZ101" s="71">
        <f t="shared" ref="HZ101" si="267">HZ97-HZ100</f>
        <v>0</v>
      </c>
      <c r="IA101" s="71">
        <f t="shared" ref="IA101" si="268">IA97-IA100</f>
        <v>0</v>
      </c>
      <c r="IB101" s="71">
        <f t="shared" ref="IB101" si="269">IB97-IB100</f>
        <v>0</v>
      </c>
      <c r="IC101" s="71">
        <f t="shared" ref="IC101" si="270">IC97-IC100</f>
        <v>0</v>
      </c>
      <c r="ID101" s="71">
        <f t="shared" ref="ID101" si="271">ID97-ID100</f>
        <v>0</v>
      </c>
      <c r="IE101" s="71">
        <f t="shared" ref="IE101" si="272">IE97-IE100</f>
        <v>0</v>
      </c>
      <c r="IF101" s="71">
        <f t="shared" ref="IF101" si="273">IF97-IF100</f>
        <v>0</v>
      </c>
      <c r="IG101" s="71">
        <f t="shared" ref="IG101" si="274">IG97-IG100</f>
        <v>0</v>
      </c>
      <c r="IH101" s="71">
        <f t="shared" ref="IH101" si="275">IH97-IH100</f>
        <v>0</v>
      </c>
      <c r="II101" s="71">
        <f t="shared" ref="II101" si="276">II97-II100</f>
        <v>0</v>
      </c>
      <c r="IJ101" s="71">
        <f t="shared" ref="IJ101" si="277">IJ97-IJ100</f>
        <v>0</v>
      </c>
      <c r="IK101" s="71">
        <f t="shared" ref="IK101" si="278">IK97-IK100</f>
        <v>0</v>
      </c>
      <c r="IL101" s="71">
        <f t="shared" ref="IL101" si="279">IL97-IL100</f>
        <v>0</v>
      </c>
      <c r="IM101" s="71">
        <f t="shared" ref="IM101" si="280">IM97-IM100</f>
        <v>0</v>
      </c>
      <c r="IN101" s="71">
        <f t="shared" ref="IN101" si="281">IN97-IN100</f>
        <v>0</v>
      </c>
      <c r="IO101" s="71">
        <f t="shared" ref="IO101" si="282">IO97-IO100</f>
        <v>0</v>
      </c>
      <c r="IP101" s="71">
        <f t="shared" ref="IP101" si="283">IP97-IP100</f>
        <v>0</v>
      </c>
      <c r="IQ101" s="71">
        <f t="shared" ref="IQ101" si="284">IQ97-IQ100</f>
        <v>0</v>
      </c>
      <c r="IR101" s="71">
        <f t="shared" ref="IR101" si="285">IR97-IR100</f>
        <v>0</v>
      </c>
      <c r="IS101" s="71">
        <f t="shared" ref="IS101" si="286">IS97-IS100</f>
        <v>0</v>
      </c>
      <c r="IT101" s="71">
        <f t="shared" ref="IT101" si="287">IT97-IT100</f>
        <v>0</v>
      </c>
      <c r="IU101" s="71">
        <f t="shared" ref="IU101" si="288">IU97-IU100</f>
        <v>0</v>
      </c>
      <c r="IV101" s="71">
        <f t="shared" ref="IV101" si="289">IV97-IV100</f>
        <v>0</v>
      </c>
      <c r="IW101" s="71">
        <f t="shared" ref="IW101" si="290">IW97-IW100</f>
        <v>0</v>
      </c>
      <c r="IX101" s="71">
        <f t="shared" ref="IX101" si="291">IX97-IX100</f>
        <v>0</v>
      </c>
      <c r="IY101" s="71">
        <f t="shared" ref="IY101" si="292">IY97-IY100</f>
        <v>0</v>
      </c>
      <c r="IZ101" s="71">
        <f t="shared" ref="IZ101" si="293">IZ97-IZ100</f>
        <v>0</v>
      </c>
      <c r="JA101" s="71">
        <f t="shared" ref="JA101" si="294">JA97-JA100</f>
        <v>0</v>
      </c>
      <c r="JB101" s="71">
        <f t="shared" ref="JB101" si="295">JB97-JB100</f>
        <v>0</v>
      </c>
      <c r="JC101" s="71">
        <f t="shared" ref="JC101" si="296">JC97-JC100</f>
        <v>0</v>
      </c>
      <c r="JD101" s="71">
        <f t="shared" ref="JD101" si="297">JD97-JD100</f>
        <v>0</v>
      </c>
      <c r="JE101" s="71">
        <f t="shared" ref="JE101" si="298">JE97-JE100</f>
        <v>0</v>
      </c>
      <c r="JF101" s="71">
        <f t="shared" ref="JF101" si="299">JF97-JF100</f>
        <v>0</v>
      </c>
      <c r="JG101" s="71">
        <f t="shared" ref="JG101" si="300">JG97-JG100</f>
        <v>0</v>
      </c>
      <c r="JH101" s="71">
        <f t="shared" ref="JH101" si="301">JH97-JH100</f>
        <v>0</v>
      </c>
      <c r="JI101" s="71">
        <f t="shared" ref="JI101" si="302">JI97-JI100</f>
        <v>0</v>
      </c>
      <c r="JJ101" s="71">
        <f t="shared" ref="JJ101" si="303">JJ97-JJ100</f>
        <v>0</v>
      </c>
      <c r="JK101" s="71">
        <f t="shared" ref="JK101" si="304">JK97-JK100</f>
        <v>0</v>
      </c>
      <c r="JL101" s="71">
        <f t="shared" ref="JL101" si="305">JL97-JL100</f>
        <v>0</v>
      </c>
      <c r="JM101" s="71">
        <f t="shared" ref="JM101" si="306">JM97-JM100</f>
        <v>0</v>
      </c>
      <c r="JN101" s="71">
        <f t="shared" ref="JN101" si="307">JN97-JN100</f>
        <v>0</v>
      </c>
      <c r="JO101" s="71">
        <f t="shared" ref="JO101" si="308">JO97-JO100</f>
        <v>0</v>
      </c>
      <c r="JP101" s="71">
        <f t="shared" ref="JP101" si="309">JP97-JP100</f>
        <v>0</v>
      </c>
      <c r="JQ101" s="71">
        <f t="shared" ref="JQ101" si="310">JQ97-JQ100</f>
        <v>0</v>
      </c>
      <c r="JR101" s="71">
        <f t="shared" ref="JR101" si="311">JR97-JR100</f>
        <v>0</v>
      </c>
      <c r="JS101" s="71">
        <f t="shared" ref="JS101" si="312">JS97-JS100</f>
        <v>0</v>
      </c>
      <c r="JT101" s="71">
        <f t="shared" ref="JT101" si="313">JT97-JT100</f>
        <v>0</v>
      </c>
      <c r="JU101" s="71">
        <f t="shared" ref="JU101" si="314">JU97-JU100</f>
        <v>0</v>
      </c>
      <c r="JV101" s="71">
        <f t="shared" ref="JV101" si="315">JV97-JV100</f>
        <v>0</v>
      </c>
      <c r="JW101" s="71">
        <f t="shared" ref="JW101" si="316">JW97-JW100</f>
        <v>0</v>
      </c>
      <c r="JX101" s="71">
        <f t="shared" ref="JX101" si="317">JX97-JX100</f>
        <v>0</v>
      </c>
      <c r="JY101" s="71">
        <f t="shared" ref="JY101" si="318">JY97-JY100</f>
        <v>0</v>
      </c>
      <c r="JZ101" s="71">
        <f t="shared" ref="JZ101" si="319">JZ97-JZ100</f>
        <v>0</v>
      </c>
      <c r="KA101" s="71">
        <f t="shared" ref="KA101" si="320">KA97-KA100</f>
        <v>0</v>
      </c>
      <c r="KB101" s="71">
        <f t="shared" ref="KB101" si="321">KB97-KB100</f>
        <v>0</v>
      </c>
      <c r="KC101" s="71">
        <f t="shared" ref="KC101" si="322">KC97-KC100</f>
        <v>0</v>
      </c>
      <c r="KD101" s="71">
        <f t="shared" ref="KD101" si="323">KD97-KD100</f>
        <v>0</v>
      </c>
      <c r="KE101" s="71">
        <f t="shared" ref="KE101" si="324">KE97-KE100</f>
        <v>0</v>
      </c>
      <c r="KF101" s="71">
        <f t="shared" ref="KF101" si="325">KF97-KF100</f>
        <v>0</v>
      </c>
      <c r="KG101" s="71">
        <f t="shared" ref="KG101" si="326">KG97-KG100</f>
        <v>0</v>
      </c>
      <c r="KH101" s="71">
        <f t="shared" ref="KH101" si="327">KH97-KH100</f>
        <v>0</v>
      </c>
      <c r="KI101" s="71">
        <f t="shared" ref="KI101" si="328">KI97-KI100</f>
        <v>0</v>
      </c>
      <c r="KJ101" s="71">
        <f t="shared" ref="KJ101" si="329">KJ97-KJ100</f>
        <v>0</v>
      </c>
      <c r="KK101" s="71">
        <f t="shared" ref="KK101" si="330">KK97-KK100</f>
        <v>0</v>
      </c>
      <c r="KL101" s="71">
        <f t="shared" ref="KL101" si="331">KL97-KL100</f>
        <v>0</v>
      </c>
      <c r="KM101" s="71">
        <f t="shared" ref="KM101" si="332">KM97-KM100</f>
        <v>0</v>
      </c>
      <c r="KN101" s="71">
        <f t="shared" ref="KN101" si="333">KN97-KN100</f>
        <v>0</v>
      </c>
      <c r="KO101" s="71">
        <f t="shared" ref="KO101" si="334">KO97-KO100</f>
        <v>0</v>
      </c>
      <c r="KP101" s="71">
        <f t="shared" ref="KP101" si="335">KP97-KP100</f>
        <v>0</v>
      </c>
      <c r="KQ101" s="71">
        <f t="shared" ref="KQ101" si="336">KQ97-KQ100</f>
        <v>0</v>
      </c>
      <c r="KR101" s="71">
        <f t="shared" ref="KR101" si="337">KR97-KR100</f>
        <v>0</v>
      </c>
      <c r="KS101" s="71">
        <f t="shared" ref="KS101" si="338">KS97-KS100</f>
        <v>0</v>
      </c>
      <c r="KT101" s="71">
        <f t="shared" ref="KT101" si="339">KT97-KT100</f>
        <v>0</v>
      </c>
      <c r="KU101" s="71">
        <f t="shared" ref="KU101" si="340">KU97-KU100</f>
        <v>0</v>
      </c>
      <c r="KV101" s="71">
        <f t="shared" ref="KV101" si="341">KV97-KV100</f>
        <v>0</v>
      </c>
      <c r="KW101" s="71">
        <f t="shared" ref="KW101" si="342">KW97-KW100</f>
        <v>0</v>
      </c>
      <c r="KX101" s="71">
        <f t="shared" ref="KX101" si="343">KX97-KX100</f>
        <v>0</v>
      </c>
      <c r="KY101" s="71">
        <f t="shared" ref="KY101" si="344">KY97-KY100</f>
        <v>0</v>
      </c>
      <c r="KZ101" s="71">
        <f t="shared" ref="KZ101" si="345">KZ97-KZ100</f>
        <v>0</v>
      </c>
      <c r="LA101" s="71">
        <f t="shared" ref="LA101" si="346">LA97-LA100</f>
        <v>0</v>
      </c>
      <c r="LB101" s="71">
        <f t="shared" ref="LB101" si="347">LB97-LB100</f>
        <v>0</v>
      </c>
      <c r="LC101" s="71">
        <f t="shared" ref="LC101" si="348">LC97-LC100</f>
        <v>0</v>
      </c>
      <c r="LD101" s="71">
        <f t="shared" ref="LD101" si="349">LD97-LD100</f>
        <v>0</v>
      </c>
      <c r="LE101" s="71">
        <f t="shared" ref="LE101" si="350">LE97-LE100</f>
        <v>0</v>
      </c>
      <c r="LF101" s="71">
        <f t="shared" ref="LF101" si="351">LF97-LF100</f>
        <v>0</v>
      </c>
      <c r="LG101" s="71">
        <f t="shared" ref="LG101" si="352">LG97-LG100</f>
        <v>0</v>
      </c>
      <c r="LH101" s="71">
        <f t="shared" ref="LH101" si="353">LH97-LH100</f>
        <v>0</v>
      </c>
      <c r="LI101" s="71">
        <f t="shared" ref="LI101" si="354">LI97-LI100</f>
        <v>0</v>
      </c>
      <c r="LJ101" s="71">
        <f t="shared" ref="LJ101" si="355">LJ97-LJ100</f>
        <v>0</v>
      </c>
      <c r="LK101" s="71">
        <f t="shared" ref="LK101" si="356">LK97-LK100</f>
        <v>0</v>
      </c>
      <c r="LL101" s="71">
        <f t="shared" ref="LL101" si="357">LL97-LL100</f>
        <v>0</v>
      </c>
      <c r="LM101" s="71">
        <f t="shared" ref="LM101" si="358">LM97-LM100</f>
        <v>0</v>
      </c>
      <c r="LN101" s="71">
        <f t="shared" ref="LN101" si="359">LN97-LN100</f>
        <v>0</v>
      </c>
      <c r="LO101" s="71">
        <f t="shared" ref="LO101" si="360">LO97-LO100</f>
        <v>0</v>
      </c>
      <c r="LP101" s="71">
        <f t="shared" ref="LP101" si="361">LP97-LP100</f>
        <v>0</v>
      </c>
      <c r="LQ101" s="71">
        <f t="shared" ref="LQ101" si="362">LQ97-LQ100</f>
        <v>0</v>
      </c>
      <c r="LR101" s="71">
        <f t="shared" ref="LR101" si="363">LR97-LR100</f>
        <v>0</v>
      </c>
      <c r="LS101" s="71">
        <f t="shared" ref="LS101" si="364">LS97-LS100</f>
        <v>0</v>
      </c>
      <c r="LT101" s="71">
        <f t="shared" ref="LT101" si="365">LT97-LT100</f>
        <v>0</v>
      </c>
      <c r="LU101" s="71">
        <f t="shared" ref="LU101" si="366">LU97-LU100</f>
        <v>0</v>
      </c>
      <c r="LV101" s="71">
        <f t="shared" ref="LV101" si="367">LV97-LV100</f>
        <v>0</v>
      </c>
      <c r="LW101" s="71">
        <f t="shared" ref="LW101" si="368">LW97-LW100</f>
        <v>0</v>
      </c>
      <c r="LX101" s="71">
        <f t="shared" ref="LX101" si="369">LX97-LX100</f>
        <v>0</v>
      </c>
      <c r="LY101" s="71">
        <f t="shared" ref="LY101" si="370">LY97-LY100</f>
        <v>0</v>
      </c>
      <c r="LZ101" s="71">
        <f t="shared" ref="LZ101" si="371">LZ97-LZ100</f>
        <v>0</v>
      </c>
      <c r="MA101" s="71">
        <f t="shared" ref="MA101" si="372">MA97-MA100</f>
        <v>0</v>
      </c>
      <c r="MB101" s="71">
        <f t="shared" ref="MB101" si="373">MB97-MB100</f>
        <v>0</v>
      </c>
      <c r="MC101" s="71">
        <f t="shared" ref="MC101" si="374">MC97-MC100</f>
        <v>0</v>
      </c>
      <c r="MD101" s="71">
        <f t="shared" ref="MD101" si="375">MD97-MD100</f>
        <v>0</v>
      </c>
      <c r="ME101" s="71">
        <f t="shared" ref="ME101" si="376">ME97-ME100</f>
        <v>0</v>
      </c>
      <c r="MF101" s="71">
        <f t="shared" ref="MF101" si="377">MF97-MF100</f>
        <v>0</v>
      </c>
      <c r="MG101" s="71">
        <f t="shared" ref="MG101" si="378">MG97-MG100</f>
        <v>0</v>
      </c>
      <c r="MH101" s="71">
        <f t="shared" ref="MH101" si="379">MH97-MH100</f>
        <v>0</v>
      </c>
      <c r="MI101" s="71">
        <f t="shared" ref="MI101" si="380">MI97-MI100</f>
        <v>0</v>
      </c>
      <c r="MJ101" s="71">
        <f t="shared" ref="MJ101" si="381">MJ97-MJ100</f>
        <v>0</v>
      </c>
      <c r="MK101" s="71">
        <f t="shared" ref="MK101" si="382">MK97-MK100</f>
        <v>0</v>
      </c>
      <c r="ML101" s="71">
        <f t="shared" ref="ML101" si="383">ML97-ML100</f>
        <v>0</v>
      </c>
      <c r="MM101" s="71">
        <f t="shared" ref="MM101" si="384">MM97-MM100</f>
        <v>0</v>
      </c>
      <c r="MN101" s="71">
        <f t="shared" ref="MN101" si="385">MN97-MN100</f>
        <v>0</v>
      </c>
      <c r="MO101" s="71">
        <f t="shared" ref="MO101" si="386">MO97-MO100</f>
        <v>0</v>
      </c>
      <c r="MP101" s="71">
        <f t="shared" ref="MP101" si="387">MP97-MP100</f>
        <v>0</v>
      </c>
      <c r="MQ101" s="71">
        <f t="shared" ref="MQ101" si="388">MQ97-MQ100</f>
        <v>0</v>
      </c>
      <c r="MR101" s="71">
        <f t="shared" ref="MR101" si="389">MR97-MR100</f>
        <v>0</v>
      </c>
      <c r="MS101" s="71">
        <f t="shared" ref="MS101" si="390">MS97-MS100</f>
        <v>0</v>
      </c>
      <c r="MT101" s="71">
        <f t="shared" ref="MT101" si="391">MT97-MT100</f>
        <v>0</v>
      </c>
      <c r="MU101" s="71">
        <f t="shared" ref="MU101" si="392">MU97-MU100</f>
        <v>0</v>
      </c>
      <c r="MV101" s="71">
        <f t="shared" ref="MV101" si="393">MV97-MV100</f>
        <v>0</v>
      </c>
      <c r="MW101" s="71">
        <f t="shared" ref="MW101" si="394">MW97-MW100</f>
        <v>0</v>
      </c>
      <c r="MX101" s="71">
        <f t="shared" ref="MX101" si="395">MX97-MX100</f>
        <v>0</v>
      </c>
      <c r="MY101" s="71">
        <f t="shared" ref="MY101" si="396">MY97-MY100</f>
        <v>0</v>
      </c>
      <c r="MZ101" s="71">
        <f t="shared" ref="MZ101" si="397">MZ97-MZ100</f>
        <v>0</v>
      </c>
      <c r="NA101" s="71">
        <f t="shared" ref="NA101" si="398">NA97-NA100</f>
        <v>0</v>
      </c>
      <c r="NB101" s="71">
        <f t="shared" ref="NB101" si="399">NB97-NB100</f>
        <v>0</v>
      </c>
      <c r="NC101" s="71">
        <f t="shared" ref="NC101" si="400">NC97-NC100</f>
        <v>0</v>
      </c>
      <c r="ND101" s="71">
        <f t="shared" ref="ND101" si="401">ND97-ND100</f>
        <v>0</v>
      </c>
      <c r="NE101" s="71">
        <f t="shared" ref="NE101" si="402">NE97-NE100</f>
        <v>0</v>
      </c>
      <c r="NF101" s="71">
        <f t="shared" ref="NF101" si="403">NF97-NF100</f>
        <v>0</v>
      </c>
      <c r="NG101" s="71">
        <f t="shared" ref="NG101" si="404">NG97-NG100</f>
        <v>0</v>
      </c>
      <c r="NH101" s="71">
        <f t="shared" ref="NH101" si="405">NH97-NH100</f>
        <v>0</v>
      </c>
      <c r="NI101" s="71">
        <f t="shared" ref="NI101" si="406">NI97-NI100</f>
        <v>0</v>
      </c>
      <c r="NJ101" s="71">
        <f t="shared" ref="NJ101" si="407">NJ97-NJ100</f>
        <v>0</v>
      </c>
      <c r="NK101" s="71">
        <f t="shared" ref="NK101" si="408">NK97-NK100</f>
        <v>0</v>
      </c>
      <c r="NL101" s="71">
        <f t="shared" ref="NL101" si="409">NL97-NL100</f>
        <v>0</v>
      </c>
      <c r="NM101" s="71">
        <f t="shared" ref="NM101" si="410">NM97-NM100</f>
        <v>0</v>
      </c>
      <c r="NN101" s="71">
        <f t="shared" ref="NN101" si="411">NN97-NN100</f>
        <v>0</v>
      </c>
      <c r="NO101" s="66"/>
      <c r="NP101" s="66"/>
    </row>
    <row r="102" spans="1:380" s="83" customFormat="1" ht="10.199999999999999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7"/>
      <c r="K102" s="78" t="str">
        <f>структура!$Q$11</f>
        <v>контроль</v>
      </c>
      <c r="L102" s="77"/>
      <c r="M102" s="76"/>
      <c r="N102" s="76"/>
      <c r="O102" s="208">
        <f>O97-O100-O101</f>
        <v>0</v>
      </c>
      <c r="P102" s="76"/>
      <c r="Q102" s="76"/>
      <c r="R102" s="80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  <c r="IY102" s="81"/>
      <c r="IZ102" s="81"/>
      <c r="JA102" s="81"/>
      <c r="JB102" s="81"/>
      <c r="JC102" s="81"/>
      <c r="JD102" s="81"/>
      <c r="JE102" s="81"/>
      <c r="JF102" s="81"/>
      <c r="JG102" s="81"/>
      <c r="JH102" s="81"/>
      <c r="JI102" s="81"/>
      <c r="JJ102" s="81"/>
      <c r="JK102" s="81"/>
      <c r="JL102" s="81"/>
      <c r="JM102" s="81"/>
      <c r="JN102" s="81"/>
      <c r="JO102" s="81"/>
      <c r="JP102" s="81"/>
      <c r="JQ102" s="81"/>
      <c r="JR102" s="81"/>
      <c r="JS102" s="81"/>
      <c r="JT102" s="81"/>
      <c r="JU102" s="81"/>
      <c r="JV102" s="81"/>
      <c r="JW102" s="81"/>
      <c r="JX102" s="81"/>
      <c r="JY102" s="81"/>
      <c r="JZ102" s="81"/>
      <c r="KA102" s="81"/>
      <c r="KB102" s="81"/>
      <c r="KC102" s="81"/>
      <c r="KD102" s="81"/>
      <c r="KE102" s="81"/>
      <c r="KF102" s="81"/>
      <c r="KG102" s="81"/>
      <c r="KH102" s="81"/>
      <c r="KI102" s="81"/>
      <c r="KJ102" s="81"/>
      <c r="KK102" s="81"/>
      <c r="KL102" s="81"/>
      <c r="KM102" s="81"/>
      <c r="KN102" s="81"/>
      <c r="KO102" s="81"/>
      <c r="KP102" s="81"/>
      <c r="KQ102" s="81"/>
      <c r="KR102" s="81"/>
      <c r="KS102" s="81"/>
      <c r="KT102" s="81"/>
      <c r="KU102" s="81"/>
      <c r="KV102" s="81"/>
      <c r="KW102" s="81"/>
      <c r="KX102" s="81"/>
      <c r="KY102" s="81"/>
      <c r="KZ102" s="81"/>
      <c r="LA102" s="81"/>
      <c r="LB102" s="81"/>
      <c r="LC102" s="81"/>
      <c r="LD102" s="81"/>
      <c r="LE102" s="81"/>
      <c r="LF102" s="81"/>
      <c r="LG102" s="81"/>
      <c r="LH102" s="81"/>
      <c r="LI102" s="81"/>
      <c r="LJ102" s="81"/>
      <c r="LK102" s="81"/>
      <c r="LL102" s="81"/>
      <c r="LM102" s="81"/>
      <c r="LN102" s="81"/>
      <c r="LO102" s="81"/>
      <c r="LP102" s="81"/>
      <c r="LQ102" s="81"/>
      <c r="LR102" s="81"/>
      <c r="LS102" s="81"/>
      <c r="LT102" s="81"/>
      <c r="LU102" s="81"/>
      <c r="LV102" s="81"/>
      <c r="LW102" s="81"/>
      <c r="LX102" s="81"/>
      <c r="LY102" s="81"/>
      <c r="LZ102" s="81"/>
      <c r="MA102" s="81"/>
      <c r="MB102" s="81"/>
      <c r="MC102" s="81"/>
      <c r="MD102" s="81"/>
      <c r="ME102" s="81"/>
      <c r="MF102" s="81"/>
      <c r="MG102" s="81"/>
      <c r="MH102" s="81"/>
      <c r="MI102" s="81"/>
      <c r="MJ102" s="81"/>
      <c r="MK102" s="81"/>
      <c r="ML102" s="81"/>
      <c r="MM102" s="81"/>
      <c r="MN102" s="81"/>
      <c r="MO102" s="81"/>
      <c r="MP102" s="81"/>
      <c r="MQ102" s="81"/>
      <c r="MR102" s="81"/>
      <c r="MS102" s="81"/>
      <c r="MT102" s="81"/>
      <c r="MU102" s="81"/>
      <c r="MV102" s="81"/>
      <c r="MW102" s="81"/>
      <c r="MX102" s="81"/>
      <c r="MY102" s="81"/>
      <c r="MZ102" s="81"/>
      <c r="NA102" s="81"/>
      <c r="NB102" s="81"/>
      <c r="NC102" s="81"/>
      <c r="ND102" s="81"/>
      <c r="NE102" s="81"/>
      <c r="NF102" s="81"/>
      <c r="NG102" s="81"/>
      <c r="NH102" s="81"/>
      <c r="NI102" s="81"/>
      <c r="NJ102" s="81"/>
      <c r="NK102" s="81"/>
      <c r="NL102" s="81"/>
      <c r="NM102" s="81"/>
      <c r="NN102" s="82"/>
      <c r="NO102" s="76"/>
      <c r="NP102" s="76"/>
    </row>
    <row r="103" spans="1:380" ht="8.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5"/>
      <c r="L103" s="30"/>
      <c r="M103" s="2"/>
      <c r="N103" s="2"/>
      <c r="O103" s="15"/>
      <c r="P103" s="2"/>
      <c r="Q103" s="2"/>
      <c r="R103" s="47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9"/>
      <c r="NO103" s="2"/>
      <c r="NP103" s="2"/>
    </row>
    <row r="104" spans="1:380" s="26" customFormat="1" x14ac:dyDescent="0.25">
      <c r="A104" s="23"/>
      <c r="B104" s="23"/>
      <c r="C104" s="23"/>
      <c r="D104" s="23"/>
      <c r="E104" s="23" t="str">
        <f>структура!$E$27</f>
        <v>ставка НДС</v>
      </c>
      <c r="F104" s="23"/>
      <c r="G104" s="23"/>
      <c r="H104" s="23" t="str">
        <f>IF($E104="","",INDEX(структура!$H:$H,SUMIFS(структура!$C:$C,структура!$E:$E,$E104)))</f>
        <v>%</v>
      </c>
      <c r="I104" s="23"/>
      <c r="J104" s="13" t="str">
        <f>IF($E104="","","*")</f>
        <v>*</v>
      </c>
      <c r="K104" s="45"/>
      <c r="L104" s="30"/>
      <c r="M104" s="23"/>
      <c r="N104" s="23"/>
      <c r="O104" s="38"/>
      <c r="P104" s="23"/>
      <c r="Q104" s="23"/>
      <c r="R104" s="50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2"/>
      <c r="NO104" s="23"/>
      <c r="NP104" s="23"/>
    </row>
    <row r="105" spans="1:380" ht="8.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5"/>
      <c r="L105" s="30"/>
      <c r="M105" s="2"/>
      <c r="N105" s="2"/>
      <c r="O105" s="15"/>
      <c r="P105" s="2"/>
      <c r="Q105" s="2"/>
      <c r="R105" s="47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9"/>
      <c r="NO105" s="2"/>
      <c r="NP105" s="2"/>
    </row>
    <row r="106" spans="1:380" s="26" customFormat="1" x14ac:dyDescent="0.25">
      <c r="A106" s="23"/>
      <c r="B106" s="23"/>
      <c r="C106" s="23"/>
      <c r="D106" s="23"/>
      <c r="E106" s="23" t="str">
        <f>структура!$Q$12</f>
        <v>в т.ч. НДС</v>
      </c>
      <c r="F106" s="23"/>
      <c r="G106" s="23"/>
      <c r="H106" s="23" t="str">
        <f>H97</f>
        <v>руб.</v>
      </c>
      <c r="I106" s="23"/>
      <c r="J106" s="13"/>
      <c r="K106" s="15"/>
      <c r="L106" s="30"/>
      <c r="M106" s="23"/>
      <c r="N106" s="23"/>
      <c r="O106" s="206">
        <f>SUM($R106:$NO106)</f>
        <v>0</v>
      </c>
      <c r="P106" s="23"/>
      <c r="Q106" s="23"/>
      <c r="R106" s="50"/>
      <c r="S106" s="53">
        <f t="shared" ref="S106:CD106" si="412">IF((1+$K$104)=0,0,$K$104*S97/(1+$K$104))</f>
        <v>0</v>
      </c>
      <c r="T106" s="53">
        <f t="shared" si="412"/>
        <v>0</v>
      </c>
      <c r="U106" s="53">
        <f t="shared" si="412"/>
        <v>0</v>
      </c>
      <c r="V106" s="53">
        <f t="shared" si="412"/>
        <v>0</v>
      </c>
      <c r="W106" s="53">
        <f t="shared" si="412"/>
        <v>0</v>
      </c>
      <c r="X106" s="53">
        <f t="shared" si="412"/>
        <v>0</v>
      </c>
      <c r="Y106" s="53">
        <f t="shared" si="412"/>
        <v>0</v>
      </c>
      <c r="Z106" s="53">
        <f t="shared" si="412"/>
        <v>0</v>
      </c>
      <c r="AA106" s="53">
        <f t="shared" si="412"/>
        <v>0</v>
      </c>
      <c r="AB106" s="53">
        <f t="shared" si="412"/>
        <v>0</v>
      </c>
      <c r="AC106" s="53">
        <f t="shared" si="412"/>
        <v>0</v>
      </c>
      <c r="AD106" s="53">
        <f t="shared" si="412"/>
        <v>0</v>
      </c>
      <c r="AE106" s="53">
        <f t="shared" si="412"/>
        <v>0</v>
      </c>
      <c r="AF106" s="53">
        <f t="shared" si="412"/>
        <v>0</v>
      </c>
      <c r="AG106" s="53">
        <f t="shared" si="412"/>
        <v>0</v>
      </c>
      <c r="AH106" s="53">
        <f t="shared" si="412"/>
        <v>0</v>
      </c>
      <c r="AI106" s="53">
        <f t="shared" si="412"/>
        <v>0</v>
      </c>
      <c r="AJ106" s="53">
        <f t="shared" si="412"/>
        <v>0</v>
      </c>
      <c r="AK106" s="53">
        <f t="shared" si="412"/>
        <v>0</v>
      </c>
      <c r="AL106" s="53">
        <f t="shared" si="412"/>
        <v>0</v>
      </c>
      <c r="AM106" s="53">
        <f t="shared" si="412"/>
        <v>0</v>
      </c>
      <c r="AN106" s="53">
        <f t="shared" si="412"/>
        <v>0</v>
      </c>
      <c r="AO106" s="53">
        <f t="shared" si="412"/>
        <v>0</v>
      </c>
      <c r="AP106" s="53">
        <f t="shared" si="412"/>
        <v>0</v>
      </c>
      <c r="AQ106" s="53">
        <f t="shared" si="412"/>
        <v>0</v>
      </c>
      <c r="AR106" s="53">
        <f t="shared" si="412"/>
        <v>0</v>
      </c>
      <c r="AS106" s="53">
        <f t="shared" si="412"/>
        <v>0</v>
      </c>
      <c r="AT106" s="53">
        <f t="shared" si="412"/>
        <v>0</v>
      </c>
      <c r="AU106" s="53">
        <f t="shared" si="412"/>
        <v>0</v>
      </c>
      <c r="AV106" s="53">
        <f t="shared" si="412"/>
        <v>0</v>
      </c>
      <c r="AW106" s="53">
        <f t="shared" si="412"/>
        <v>0</v>
      </c>
      <c r="AX106" s="53">
        <f t="shared" si="412"/>
        <v>0</v>
      </c>
      <c r="AY106" s="53">
        <f t="shared" si="412"/>
        <v>0</v>
      </c>
      <c r="AZ106" s="53">
        <f t="shared" si="412"/>
        <v>0</v>
      </c>
      <c r="BA106" s="53">
        <f t="shared" si="412"/>
        <v>0</v>
      </c>
      <c r="BB106" s="53">
        <f t="shared" si="412"/>
        <v>0</v>
      </c>
      <c r="BC106" s="53">
        <f t="shared" si="412"/>
        <v>0</v>
      </c>
      <c r="BD106" s="53">
        <f t="shared" si="412"/>
        <v>0</v>
      </c>
      <c r="BE106" s="53">
        <f t="shared" si="412"/>
        <v>0</v>
      </c>
      <c r="BF106" s="53">
        <f t="shared" si="412"/>
        <v>0</v>
      </c>
      <c r="BG106" s="53">
        <f t="shared" si="412"/>
        <v>0</v>
      </c>
      <c r="BH106" s="53">
        <f t="shared" si="412"/>
        <v>0</v>
      </c>
      <c r="BI106" s="53">
        <f t="shared" si="412"/>
        <v>0</v>
      </c>
      <c r="BJ106" s="53">
        <f t="shared" si="412"/>
        <v>0</v>
      </c>
      <c r="BK106" s="53">
        <f t="shared" si="412"/>
        <v>0</v>
      </c>
      <c r="BL106" s="53">
        <f t="shared" si="412"/>
        <v>0</v>
      </c>
      <c r="BM106" s="53">
        <f t="shared" si="412"/>
        <v>0</v>
      </c>
      <c r="BN106" s="53">
        <f t="shared" si="412"/>
        <v>0</v>
      </c>
      <c r="BO106" s="53">
        <f t="shared" si="412"/>
        <v>0</v>
      </c>
      <c r="BP106" s="53">
        <f t="shared" si="412"/>
        <v>0</v>
      </c>
      <c r="BQ106" s="53">
        <f t="shared" si="412"/>
        <v>0</v>
      </c>
      <c r="BR106" s="53">
        <f t="shared" si="412"/>
        <v>0</v>
      </c>
      <c r="BS106" s="53">
        <f t="shared" si="412"/>
        <v>0</v>
      </c>
      <c r="BT106" s="53">
        <f t="shared" si="412"/>
        <v>0</v>
      </c>
      <c r="BU106" s="53">
        <f t="shared" si="412"/>
        <v>0</v>
      </c>
      <c r="BV106" s="53">
        <f t="shared" si="412"/>
        <v>0</v>
      </c>
      <c r="BW106" s="53">
        <f t="shared" si="412"/>
        <v>0</v>
      </c>
      <c r="BX106" s="53">
        <f t="shared" si="412"/>
        <v>0</v>
      </c>
      <c r="BY106" s="53">
        <f t="shared" si="412"/>
        <v>0</v>
      </c>
      <c r="BZ106" s="53">
        <f t="shared" si="412"/>
        <v>0</v>
      </c>
      <c r="CA106" s="53">
        <f t="shared" si="412"/>
        <v>0</v>
      </c>
      <c r="CB106" s="53">
        <f t="shared" si="412"/>
        <v>0</v>
      </c>
      <c r="CC106" s="53">
        <f t="shared" si="412"/>
        <v>0</v>
      </c>
      <c r="CD106" s="53">
        <f t="shared" si="412"/>
        <v>0</v>
      </c>
      <c r="CE106" s="53">
        <f t="shared" ref="CE106:EP106" si="413">IF((1+$K$104)=0,0,$K$104*CE97/(1+$K$104))</f>
        <v>0</v>
      </c>
      <c r="CF106" s="53">
        <f t="shared" si="413"/>
        <v>0</v>
      </c>
      <c r="CG106" s="53">
        <f t="shared" si="413"/>
        <v>0</v>
      </c>
      <c r="CH106" s="53">
        <f t="shared" si="413"/>
        <v>0</v>
      </c>
      <c r="CI106" s="53">
        <f t="shared" si="413"/>
        <v>0</v>
      </c>
      <c r="CJ106" s="53">
        <f t="shared" si="413"/>
        <v>0</v>
      </c>
      <c r="CK106" s="53">
        <f t="shared" si="413"/>
        <v>0</v>
      </c>
      <c r="CL106" s="53">
        <f t="shared" si="413"/>
        <v>0</v>
      </c>
      <c r="CM106" s="53">
        <f t="shared" si="413"/>
        <v>0</v>
      </c>
      <c r="CN106" s="53">
        <f t="shared" si="413"/>
        <v>0</v>
      </c>
      <c r="CO106" s="53">
        <f t="shared" si="413"/>
        <v>0</v>
      </c>
      <c r="CP106" s="53">
        <f t="shared" si="413"/>
        <v>0</v>
      </c>
      <c r="CQ106" s="53">
        <f t="shared" si="413"/>
        <v>0</v>
      </c>
      <c r="CR106" s="53">
        <f t="shared" si="413"/>
        <v>0</v>
      </c>
      <c r="CS106" s="53">
        <f t="shared" si="413"/>
        <v>0</v>
      </c>
      <c r="CT106" s="53">
        <f t="shared" si="413"/>
        <v>0</v>
      </c>
      <c r="CU106" s="53">
        <f t="shared" si="413"/>
        <v>0</v>
      </c>
      <c r="CV106" s="53">
        <f t="shared" si="413"/>
        <v>0</v>
      </c>
      <c r="CW106" s="53">
        <f t="shared" si="413"/>
        <v>0</v>
      </c>
      <c r="CX106" s="53">
        <f t="shared" si="413"/>
        <v>0</v>
      </c>
      <c r="CY106" s="53">
        <f t="shared" si="413"/>
        <v>0</v>
      </c>
      <c r="CZ106" s="53">
        <f t="shared" si="413"/>
        <v>0</v>
      </c>
      <c r="DA106" s="53">
        <f t="shared" si="413"/>
        <v>0</v>
      </c>
      <c r="DB106" s="53">
        <f t="shared" si="413"/>
        <v>0</v>
      </c>
      <c r="DC106" s="53">
        <f t="shared" si="413"/>
        <v>0</v>
      </c>
      <c r="DD106" s="53">
        <f t="shared" si="413"/>
        <v>0</v>
      </c>
      <c r="DE106" s="53">
        <f t="shared" si="413"/>
        <v>0</v>
      </c>
      <c r="DF106" s="53">
        <f t="shared" si="413"/>
        <v>0</v>
      </c>
      <c r="DG106" s="53">
        <f t="shared" si="413"/>
        <v>0</v>
      </c>
      <c r="DH106" s="53">
        <f t="shared" si="413"/>
        <v>0</v>
      </c>
      <c r="DI106" s="53">
        <f t="shared" si="413"/>
        <v>0</v>
      </c>
      <c r="DJ106" s="53">
        <f t="shared" si="413"/>
        <v>0</v>
      </c>
      <c r="DK106" s="53">
        <f t="shared" si="413"/>
        <v>0</v>
      </c>
      <c r="DL106" s="53">
        <f t="shared" si="413"/>
        <v>0</v>
      </c>
      <c r="DM106" s="53">
        <f t="shared" si="413"/>
        <v>0</v>
      </c>
      <c r="DN106" s="53">
        <f t="shared" si="413"/>
        <v>0</v>
      </c>
      <c r="DO106" s="53">
        <f t="shared" si="413"/>
        <v>0</v>
      </c>
      <c r="DP106" s="53">
        <f t="shared" si="413"/>
        <v>0</v>
      </c>
      <c r="DQ106" s="53">
        <f t="shared" si="413"/>
        <v>0</v>
      </c>
      <c r="DR106" s="53">
        <f t="shared" si="413"/>
        <v>0</v>
      </c>
      <c r="DS106" s="53">
        <f t="shared" si="413"/>
        <v>0</v>
      </c>
      <c r="DT106" s="53">
        <f t="shared" si="413"/>
        <v>0</v>
      </c>
      <c r="DU106" s="53">
        <f t="shared" si="413"/>
        <v>0</v>
      </c>
      <c r="DV106" s="53">
        <f t="shared" si="413"/>
        <v>0</v>
      </c>
      <c r="DW106" s="53">
        <f t="shared" si="413"/>
        <v>0</v>
      </c>
      <c r="DX106" s="53">
        <f t="shared" si="413"/>
        <v>0</v>
      </c>
      <c r="DY106" s="53">
        <f t="shared" si="413"/>
        <v>0</v>
      </c>
      <c r="DZ106" s="53">
        <f t="shared" si="413"/>
        <v>0</v>
      </c>
      <c r="EA106" s="53">
        <f t="shared" si="413"/>
        <v>0</v>
      </c>
      <c r="EB106" s="53">
        <f t="shared" si="413"/>
        <v>0</v>
      </c>
      <c r="EC106" s="53">
        <f t="shared" si="413"/>
        <v>0</v>
      </c>
      <c r="ED106" s="53">
        <f t="shared" si="413"/>
        <v>0</v>
      </c>
      <c r="EE106" s="53">
        <f t="shared" si="413"/>
        <v>0</v>
      </c>
      <c r="EF106" s="53">
        <f t="shared" si="413"/>
        <v>0</v>
      </c>
      <c r="EG106" s="53">
        <f t="shared" si="413"/>
        <v>0</v>
      </c>
      <c r="EH106" s="53">
        <f t="shared" si="413"/>
        <v>0</v>
      </c>
      <c r="EI106" s="53">
        <f t="shared" si="413"/>
        <v>0</v>
      </c>
      <c r="EJ106" s="53">
        <f t="shared" si="413"/>
        <v>0</v>
      </c>
      <c r="EK106" s="53">
        <f t="shared" si="413"/>
        <v>0</v>
      </c>
      <c r="EL106" s="53">
        <f t="shared" si="413"/>
        <v>0</v>
      </c>
      <c r="EM106" s="53">
        <f t="shared" si="413"/>
        <v>0</v>
      </c>
      <c r="EN106" s="53">
        <f t="shared" si="413"/>
        <v>0</v>
      </c>
      <c r="EO106" s="53">
        <f t="shared" si="413"/>
        <v>0</v>
      </c>
      <c r="EP106" s="53">
        <f t="shared" si="413"/>
        <v>0</v>
      </c>
      <c r="EQ106" s="53">
        <f t="shared" ref="EQ106:HB106" si="414">IF((1+$K$104)=0,0,$K$104*EQ97/(1+$K$104))</f>
        <v>0</v>
      </c>
      <c r="ER106" s="53">
        <f t="shared" si="414"/>
        <v>0</v>
      </c>
      <c r="ES106" s="53">
        <f t="shared" si="414"/>
        <v>0</v>
      </c>
      <c r="ET106" s="53">
        <f t="shared" si="414"/>
        <v>0</v>
      </c>
      <c r="EU106" s="53">
        <f t="shared" si="414"/>
        <v>0</v>
      </c>
      <c r="EV106" s="53">
        <f t="shared" si="414"/>
        <v>0</v>
      </c>
      <c r="EW106" s="53">
        <f t="shared" si="414"/>
        <v>0</v>
      </c>
      <c r="EX106" s="53">
        <f t="shared" si="414"/>
        <v>0</v>
      </c>
      <c r="EY106" s="53">
        <f t="shared" si="414"/>
        <v>0</v>
      </c>
      <c r="EZ106" s="53">
        <f t="shared" si="414"/>
        <v>0</v>
      </c>
      <c r="FA106" s="53">
        <f t="shared" si="414"/>
        <v>0</v>
      </c>
      <c r="FB106" s="53">
        <f t="shared" si="414"/>
        <v>0</v>
      </c>
      <c r="FC106" s="53">
        <f t="shared" si="414"/>
        <v>0</v>
      </c>
      <c r="FD106" s="53">
        <f t="shared" si="414"/>
        <v>0</v>
      </c>
      <c r="FE106" s="53">
        <f t="shared" si="414"/>
        <v>0</v>
      </c>
      <c r="FF106" s="53">
        <f t="shared" si="414"/>
        <v>0</v>
      </c>
      <c r="FG106" s="53">
        <f t="shared" si="414"/>
        <v>0</v>
      </c>
      <c r="FH106" s="53">
        <f t="shared" si="414"/>
        <v>0</v>
      </c>
      <c r="FI106" s="53">
        <f t="shared" si="414"/>
        <v>0</v>
      </c>
      <c r="FJ106" s="53">
        <f t="shared" si="414"/>
        <v>0</v>
      </c>
      <c r="FK106" s="53">
        <f t="shared" si="414"/>
        <v>0</v>
      </c>
      <c r="FL106" s="53">
        <f t="shared" si="414"/>
        <v>0</v>
      </c>
      <c r="FM106" s="53">
        <f t="shared" si="414"/>
        <v>0</v>
      </c>
      <c r="FN106" s="53">
        <f t="shared" si="414"/>
        <v>0</v>
      </c>
      <c r="FO106" s="53">
        <f t="shared" si="414"/>
        <v>0</v>
      </c>
      <c r="FP106" s="53">
        <f t="shared" si="414"/>
        <v>0</v>
      </c>
      <c r="FQ106" s="53">
        <f t="shared" si="414"/>
        <v>0</v>
      </c>
      <c r="FR106" s="53">
        <f t="shared" si="414"/>
        <v>0</v>
      </c>
      <c r="FS106" s="53">
        <f t="shared" si="414"/>
        <v>0</v>
      </c>
      <c r="FT106" s="53">
        <f t="shared" si="414"/>
        <v>0</v>
      </c>
      <c r="FU106" s="53">
        <f t="shared" si="414"/>
        <v>0</v>
      </c>
      <c r="FV106" s="53">
        <f t="shared" si="414"/>
        <v>0</v>
      </c>
      <c r="FW106" s="53">
        <f t="shared" si="414"/>
        <v>0</v>
      </c>
      <c r="FX106" s="53">
        <f t="shared" si="414"/>
        <v>0</v>
      </c>
      <c r="FY106" s="53">
        <f t="shared" si="414"/>
        <v>0</v>
      </c>
      <c r="FZ106" s="53">
        <f t="shared" si="414"/>
        <v>0</v>
      </c>
      <c r="GA106" s="53">
        <f t="shared" si="414"/>
        <v>0</v>
      </c>
      <c r="GB106" s="53">
        <f t="shared" si="414"/>
        <v>0</v>
      </c>
      <c r="GC106" s="53">
        <f t="shared" si="414"/>
        <v>0</v>
      </c>
      <c r="GD106" s="53">
        <f t="shared" si="414"/>
        <v>0</v>
      </c>
      <c r="GE106" s="53">
        <f t="shared" si="414"/>
        <v>0</v>
      </c>
      <c r="GF106" s="53">
        <f t="shared" si="414"/>
        <v>0</v>
      </c>
      <c r="GG106" s="53">
        <f t="shared" si="414"/>
        <v>0</v>
      </c>
      <c r="GH106" s="53">
        <f t="shared" si="414"/>
        <v>0</v>
      </c>
      <c r="GI106" s="53">
        <f t="shared" si="414"/>
        <v>0</v>
      </c>
      <c r="GJ106" s="53">
        <f t="shared" si="414"/>
        <v>0</v>
      </c>
      <c r="GK106" s="53">
        <f t="shared" si="414"/>
        <v>0</v>
      </c>
      <c r="GL106" s="53">
        <f t="shared" si="414"/>
        <v>0</v>
      </c>
      <c r="GM106" s="53">
        <f t="shared" si="414"/>
        <v>0</v>
      </c>
      <c r="GN106" s="53">
        <f t="shared" si="414"/>
        <v>0</v>
      </c>
      <c r="GO106" s="53">
        <f t="shared" si="414"/>
        <v>0</v>
      </c>
      <c r="GP106" s="53">
        <f t="shared" si="414"/>
        <v>0</v>
      </c>
      <c r="GQ106" s="53">
        <f t="shared" si="414"/>
        <v>0</v>
      </c>
      <c r="GR106" s="53">
        <f t="shared" si="414"/>
        <v>0</v>
      </c>
      <c r="GS106" s="53">
        <f t="shared" si="414"/>
        <v>0</v>
      </c>
      <c r="GT106" s="53">
        <f t="shared" si="414"/>
        <v>0</v>
      </c>
      <c r="GU106" s="53">
        <f t="shared" si="414"/>
        <v>0</v>
      </c>
      <c r="GV106" s="53">
        <f t="shared" si="414"/>
        <v>0</v>
      </c>
      <c r="GW106" s="53">
        <f t="shared" si="414"/>
        <v>0</v>
      </c>
      <c r="GX106" s="53">
        <f t="shared" si="414"/>
        <v>0</v>
      </c>
      <c r="GY106" s="53">
        <f t="shared" si="414"/>
        <v>0</v>
      </c>
      <c r="GZ106" s="53">
        <f t="shared" si="414"/>
        <v>0</v>
      </c>
      <c r="HA106" s="53">
        <f t="shared" si="414"/>
        <v>0</v>
      </c>
      <c r="HB106" s="53">
        <f t="shared" si="414"/>
        <v>0</v>
      </c>
      <c r="HC106" s="53">
        <f t="shared" ref="HC106:JN106" si="415">IF((1+$K$104)=0,0,$K$104*HC97/(1+$K$104))</f>
        <v>0</v>
      </c>
      <c r="HD106" s="53">
        <f t="shared" si="415"/>
        <v>0</v>
      </c>
      <c r="HE106" s="53">
        <f t="shared" si="415"/>
        <v>0</v>
      </c>
      <c r="HF106" s="53">
        <f t="shared" si="415"/>
        <v>0</v>
      </c>
      <c r="HG106" s="53">
        <f t="shared" si="415"/>
        <v>0</v>
      </c>
      <c r="HH106" s="53">
        <f t="shared" si="415"/>
        <v>0</v>
      </c>
      <c r="HI106" s="53">
        <f t="shared" si="415"/>
        <v>0</v>
      </c>
      <c r="HJ106" s="53">
        <f t="shared" si="415"/>
        <v>0</v>
      </c>
      <c r="HK106" s="53">
        <f t="shared" si="415"/>
        <v>0</v>
      </c>
      <c r="HL106" s="53">
        <f t="shared" si="415"/>
        <v>0</v>
      </c>
      <c r="HM106" s="53">
        <f t="shared" si="415"/>
        <v>0</v>
      </c>
      <c r="HN106" s="53">
        <f t="shared" si="415"/>
        <v>0</v>
      </c>
      <c r="HO106" s="53">
        <f t="shared" si="415"/>
        <v>0</v>
      </c>
      <c r="HP106" s="53">
        <f t="shared" si="415"/>
        <v>0</v>
      </c>
      <c r="HQ106" s="53">
        <f t="shared" si="415"/>
        <v>0</v>
      </c>
      <c r="HR106" s="53">
        <f t="shared" si="415"/>
        <v>0</v>
      </c>
      <c r="HS106" s="53">
        <f t="shared" si="415"/>
        <v>0</v>
      </c>
      <c r="HT106" s="53">
        <f t="shared" si="415"/>
        <v>0</v>
      </c>
      <c r="HU106" s="53">
        <f t="shared" si="415"/>
        <v>0</v>
      </c>
      <c r="HV106" s="53">
        <f t="shared" si="415"/>
        <v>0</v>
      </c>
      <c r="HW106" s="53">
        <f t="shared" si="415"/>
        <v>0</v>
      </c>
      <c r="HX106" s="53">
        <f t="shared" si="415"/>
        <v>0</v>
      </c>
      <c r="HY106" s="53">
        <f t="shared" si="415"/>
        <v>0</v>
      </c>
      <c r="HZ106" s="53">
        <f t="shared" si="415"/>
        <v>0</v>
      </c>
      <c r="IA106" s="53">
        <f t="shared" si="415"/>
        <v>0</v>
      </c>
      <c r="IB106" s="53">
        <f t="shared" si="415"/>
        <v>0</v>
      </c>
      <c r="IC106" s="53">
        <f t="shared" si="415"/>
        <v>0</v>
      </c>
      <c r="ID106" s="53">
        <f t="shared" si="415"/>
        <v>0</v>
      </c>
      <c r="IE106" s="53">
        <f t="shared" si="415"/>
        <v>0</v>
      </c>
      <c r="IF106" s="53">
        <f t="shared" si="415"/>
        <v>0</v>
      </c>
      <c r="IG106" s="53">
        <f t="shared" si="415"/>
        <v>0</v>
      </c>
      <c r="IH106" s="53">
        <f t="shared" si="415"/>
        <v>0</v>
      </c>
      <c r="II106" s="53">
        <f t="shared" si="415"/>
        <v>0</v>
      </c>
      <c r="IJ106" s="53">
        <f t="shared" si="415"/>
        <v>0</v>
      </c>
      <c r="IK106" s="53">
        <f t="shared" si="415"/>
        <v>0</v>
      </c>
      <c r="IL106" s="53">
        <f t="shared" si="415"/>
        <v>0</v>
      </c>
      <c r="IM106" s="53">
        <f t="shared" si="415"/>
        <v>0</v>
      </c>
      <c r="IN106" s="53">
        <f t="shared" si="415"/>
        <v>0</v>
      </c>
      <c r="IO106" s="53">
        <f t="shared" si="415"/>
        <v>0</v>
      </c>
      <c r="IP106" s="53">
        <f t="shared" si="415"/>
        <v>0</v>
      </c>
      <c r="IQ106" s="53">
        <f t="shared" si="415"/>
        <v>0</v>
      </c>
      <c r="IR106" s="53">
        <f t="shared" si="415"/>
        <v>0</v>
      </c>
      <c r="IS106" s="53">
        <f t="shared" si="415"/>
        <v>0</v>
      </c>
      <c r="IT106" s="53">
        <f t="shared" si="415"/>
        <v>0</v>
      </c>
      <c r="IU106" s="53">
        <f t="shared" si="415"/>
        <v>0</v>
      </c>
      <c r="IV106" s="53">
        <f t="shared" si="415"/>
        <v>0</v>
      </c>
      <c r="IW106" s="53">
        <f t="shared" si="415"/>
        <v>0</v>
      </c>
      <c r="IX106" s="53">
        <f t="shared" si="415"/>
        <v>0</v>
      </c>
      <c r="IY106" s="53">
        <f t="shared" si="415"/>
        <v>0</v>
      </c>
      <c r="IZ106" s="53">
        <f t="shared" si="415"/>
        <v>0</v>
      </c>
      <c r="JA106" s="53">
        <f t="shared" si="415"/>
        <v>0</v>
      </c>
      <c r="JB106" s="53">
        <f t="shared" si="415"/>
        <v>0</v>
      </c>
      <c r="JC106" s="53">
        <f t="shared" si="415"/>
        <v>0</v>
      </c>
      <c r="JD106" s="53">
        <f t="shared" si="415"/>
        <v>0</v>
      </c>
      <c r="JE106" s="53">
        <f t="shared" si="415"/>
        <v>0</v>
      </c>
      <c r="JF106" s="53">
        <f t="shared" si="415"/>
        <v>0</v>
      </c>
      <c r="JG106" s="53">
        <f t="shared" si="415"/>
        <v>0</v>
      </c>
      <c r="JH106" s="53">
        <f t="shared" si="415"/>
        <v>0</v>
      </c>
      <c r="JI106" s="53">
        <f t="shared" si="415"/>
        <v>0</v>
      </c>
      <c r="JJ106" s="53">
        <f t="shared" si="415"/>
        <v>0</v>
      </c>
      <c r="JK106" s="53">
        <f t="shared" si="415"/>
        <v>0</v>
      </c>
      <c r="JL106" s="53">
        <f t="shared" si="415"/>
        <v>0</v>
      </c>
      <c r="JM106" s="53">
        <f t="shared" si="415"/>
        <v>0</v>
      </c>
      <c r="JN106" s="53">
        <f t="shared" si="415"/>
        <v>0</v>
      </c>
      <c r="JO106" s="53">
        <f t="shared" ref="JO106:LZ106" si="416">IF((1+$K$104)=0,0,$K$104*JO97/(1+$K$104))</f>
        <v>0</v>
      </c>
      <c r="JP106" s="53">
        <f t="shared" si="416"/>
        <v>0</v>
      </c>
      <c r="JQ106" s="53">
        <f t="shared" si="416"/>
        <v>0</v>
      </c>
      <c r="JR106" s="53">
        <f t="shared" si="416"/>
        <v>0</v>
      </c>
      <c r="JS106" s="53">
        <f t="shared" si="416"/>
        <v>0</v>
      </c>
      <c r="JT106" s="53">
        <f t="shared" si="416"/>
        <v>0</v>
      </c>
      <c r="JU106" s="53">
        <f t="shared" si="416"/>
        <v>0</v>
      </c>
      <c r="JV106" s="53">
        <f t="shared" si="416"/>
        <v>0</v>
      </c>
      <c r="JW106" s="53">
        <f t="shared" si="416"/>
        <v>0</v>
      </c>
      <c r="JX106" s="53">
        <f t="shared" si="416"/>
        <v>0</v>
      </c>
      <c r="JY106" s="53">
        <f t="shared" si="416"/>
        <v>0</v>
      </c>
      <c r="JZ106" s="53">
        <f t="shared" si="416"/>
        <v>0</v>
      </c>
      <c r="KA106" s="53">
        <f t="shared" si="416"/>
        <v>0</v>
      </c>
      <c r="KB106" s="53">
        <f t="shared" si="416"/>
        <v>0</v>
      </c>
      <c r="KC106" s="53">
        <f t="shared" si="416"/>
        <v>0</v>
      </c>
      <c r="KD106" s="53">
        <f t="shared" si="416"/>
        <v>0</v>
      </c>
      <c r="KE106" s="53">
        <f t="shared" si="416"/>
        <v>0</v>
      </c>
      <c r="KF106" s="53">
        <f t="shared" si="416"/>
        <v>0</v>
      </c>
      <c r="KG106" s="53">
        <f t="shared" si="416"/>
        <v>0</v>
      </c>
      <c r="KH106" s="53">
        <f t="shared" si="416"/>
        <v>0</v>
      </c>
      <c r="KI106" s="53">
        <f t="shared" si="416"/>
        <v>0</v>
      </c>
      <c r="KJ106" s="53">
        <f t="shared" si="416"/>
        <v>0</v>
      </c>
      <c r="KK106" s="53">
        <f t="shared" si="416"/>
        <v>0</v>
      </c>
      <c r="KL106" s="53">
        <f t="shared" si="416"/>
        <v>0</v>
      </c>
      <c r="KM106" s="53">
        <f t="shared" si="416"/>
        <v>0</v>
      </c>
      <c r="KN106" s="53">
        <f t="shared" si="416"/>
        <v>0</v>
      </c>
      <c r="KO106" s="53">
        <f t="shared" si="416"/>
        <v>0</v>
      </c>
      <c r="KP106" s="53">
        <f t="shared" si="416"/>
        <v>0</v>
      </c>
      <c r="KQ106" s="53">
        <f t="shared" si="416"/>
        <v>0</v>
      </c>
      <c r="KR106" s="53">
        <f t="shared" si="416"/>
        <v>0</v>
      </c>
      <c r="KS106" s="53">
        <f t="shared" si="416"/>
        <v>0</v>
      </c>
      <c r="KT106" s="53">
        <f t="shared" si="416"/>
        <v>0</v>
      </c>
      <c r="KU106" s="53">
        <f t="shared" si="416"/>
        <v>0</v>
      </c>
      <c r="KV106" s="53">
        <f t="shared" si="416"/>
        <v>0</v>
      </c>
      <c r="KW106" s="53">
        <f t="shared" si="416"/>
        <v>0</v>
      </c>
      <c r="KX106" s="53">
        <f t="shared" si="416"/>
        <v>0</v>
      </c>
      <c r="KY106" s="53">
        <f t="shared" si="416"/>
        <v>0</v>
      </c>
      <c r="KZ106" s="53">
        <f t="shared" si="416"/>
        <v>0</v>
      </c>
      <c r="LA106" s="53">
        <f t="shared" si="416"/>
        <v>0</v>
      </c>
      <c r="LB106" s="53">
        <f t="shared" si="416"/>
        <v>0</v>
      </c>
      <c r="LC106" s="53">
        <f t="shared" si="416"/>
        <v>0</v>
      </c>
      <c r="LD106" s="53">
        <f t="shared" si="416"/>
        <v>0</v>
      </c>
      <c r="LE106" s="53">
        <f t="shared" si="416"/>
        <v>0</v>
      </c>
      <c r="LF106" s="53">
        <f t="shared" si="416"/>
        <v>0</v>
      </c>
      <c r="LG106" s="53">
        <f t="shared" si="416"/>
        <v>0</v>
      </c>
      <c r="LH106" s="53">
        <f t="shared" si="416"/>
        <v>0</v>
      </c>
      <c r="LI106" s="53">
        <f t="shared" si="416"/>
        <v>0</v>
      </c>
      <c r="LJ106" s="53">
        <f t="shared" si="416"/>
        <v>0</v>
      </c>
      <c r="LK106" s="53">
        <f t="shared" si="416"/>
        <v>0</v>
      </c>
      <c r="LL106" s="53">
        <f t="shared" si="416"/>
        <v>0</v>
      </c>
      <c r="LM106" s="53">
        <f t="shared" si="416"/>
        <v>0</v>
      </c>
      <c r="LN106" s="53">
        <f t="shared" si="416"/>
        <v>0</v>
      </c>
      <c r="LO106" s="53">
        <f t="shared" si="416"/>
        <v>0</v>
      </c>
      <c r="LP106" s="53">
        <f t="shared" si="416"/>
        <v>0</v>
      </c>
      <c r="LQ106" s="53">
        <f t="shared" si="416"/>
        <v>0</v>
      </c>
      <c r="LR106" s="53">
        <f t="shared" si="416"/>
        <v>0</v>
      </c>
      <c r="LS106" s="53">
        <f t="shared" si="416"/>
        <v>0</v>
      </c>
      <c r="LT106" s="53">
        <f t="shared" si="416"/>
        <v>0</v>
      </c>
      <c r="LU106" s="53">
        <f t="shared" si="416"/>
        <v>0</v>
      </c>
      <c r="LV106" s="53">
        <f t="shared" si="416"/>
        <v>0</v>
      </c>
      <c r="LW106" s="53">
        <f t="shared" si="416"/>
        <v>0</v>
      </c>
      <c r="LX106" s="53">
        <f t="shared" si="416"/>
        <v>0</v>
      </c>
      <c r="LY106" s="53">
        <f t="shared" si="416"/>
        <v>0</v>
      </c>
      <c r="LZ106" s="53">
        <f t="shared" si="416"/>
        <v>0</v>
      </c>
      <c r="MA106" s="53">
        <f t="shared" ref="MA106:NN106" si="417">IF((1+$K$104)=0,0,$K$104*MA97/(1+$K$104))</f>
        <v>0</v>
      </c>
      <c r="MB106" s="53">
        <f t="shared" si="417"/>
        <v>0</v>
      </c>
      <c r="MC106" s="53">
        <f t="shared" si="417"/>
        <v>0</v>
      </c>
      <c r="MD106" s="53">
        <f t="shared" si="417"/>
        <v>0</v>
      </c>
      <c r="ME106" s="53">
        <f t="shared" si="417"/>
        <v>0</v>
      </c>
      <c r="MF106" s="53">
        <f t="shared" si="417"/>
        <v>0</v>
      </c>
      <c r="MG106" s="53">
        <f t="shared" si="417"/>
        <v>0</v>
      </c>
      <c r="MH106" s="53">
        <f t="shared" si="417"/>
        <v>0</v>
      </c>
      <c r="MI106" s="53">
        <f t="shared" si="417"/>
        <v>0</v>
      </c>
      <c r="MJ106" s="53">
        <f t="shared" si="417"/>
        <v>0</v>
      </c>
      <c r="MK106" s="53">
        <f t="shared" si="417"/>
        <v>0</v>
      </c>
      <c r="ML106" s="53">
        <f t="shared" si="417"/>
        <v>0</v>
      </c>
      <c r="MM106" s="53">
        <f t="shared" si="417"/>
        <v>0</v>
      </c>
      <c r="MN106" s="53">
        <f t="shared" si="417"/>
        <v>0</v>
      </c>
      <c r="MO106" s="53">
        <f t="shared" si="417"/>
        <v>0</v>
      </c>
      <c r="MP106" s="53">
        <f t="shared" si="417"/>
        <v>0</v>
      </c>
      <c r="MQ106" s="53">
        <f t="shared" si="417"/>
        <v>0</v>
      </c>
      <c r="MR106" s="53">
        <f t="shared" si="417"/>
        <v>0</v>
      </c>
      <c r="MS106" s="53">
        <f t="shared" si="417"/>
        <v>0</v>
      </c>
      <c r="MT106" s="53">
        <f t="shared" si="417"/>
        <v>0</v>
      </c>
      <c r="MU106" s="53">
        <f t="shared" si="417"/>
        <v>0</v>
      </c>
      <c r="MV106" s="53">
        <f t="shared" si="417"/>
        <v>0</v>
      </c>
      <c r="MW106" s="53">
        <f t="shared" si="417"/>
        <v>0</v>
      </c>
      <c r="MX106" s="53">
        <f t="shared" si="417"/>
        <v>0</v>
      </c>
      <c r="MY106" s="53">
        <f t="shared" si="417"/>
        <v>0</v>
      </c>
      <c r="MZ106" s="53">
        <f t="shared" si="417"/>
        <v>0</v>
      </c>
      <c r="NA106" s="53">
        <f t="shared" si="417"/>
        <v>0</v>
      </c>
      <c r="NB106" s="53">
        <f t="shared" si="417"/>
        <v>0</v>
      </c>
      <c r="NC106" s="53">
        <f t="shared" si="417"/>
        <v>0</v>
      </c>
      <c r="ND106" s="53">
        <f t="shared" si="417"/>
        <v>0</v>
      </c>
      <c r="NE106" s="53">
        <f t="shared" si="417"/>
        <v>0</v>
      </c>
      <c r="NF106" s="53">
        <f t="shared" si="417"/>
        <v>0</v>
      </c>
      <c r="NG106" s="53">
        <f t="shared" si="417"/>
        <v>0</v>
      </c>
      <c r="NH106" s="53">
        <f t="shared" si="417"/>
        <v>0</v>
      </c>
      <c r="NI106" s="53">
        <f t="shared" si="417"/>
        <v>0</v>
      </c>
      <c r="NJ106" s="53">
        <f t="shared" si="417"/>
        <v>0</v>
      </c>
      <c r="NK106" s="53">
        <f t="shared" si="417"/>
        <v>0</v>
      </c>
      <c r="NL106" s="53">
        <f t="shared" si="417"/>
        <v>0</v>
      </c>
      <c r="NM106" s="53">
        <f t="shared" si="417"/>
        <v>0</v>
      </c>
      <c r="NN106" s="53">
        <f t="shared" si="417"/>
        <v>0</v>
      </c>
      <c r="NO106" s="23"/>
      <c r="NP106" s="23"/>
    </row>
    <row r="107" spans="1:380" ht="3.9" customHeight="1" x14ac:dyDescent="0.25">
      <c r="A107" s="2"/>
      <c r="B107" s="2"/>
      <c r="C107" s="2"/>
      <c r="D107" s="2"/>
      <c r="E107" s="27"/>
      <c r="F107" s="2"/>
      <c r="G107" s="2"/>
      <c r="H107" s="2"/>
      <c r="I107" s="2"/>
      <c r="J107" s="13"/>
      <c r="K107" s="15"/>
      <c r="L107" s="30"/>
      <c r="M107" s="2"/>
      <c r="N107" s="2"/>
      <c r="O107" s="40"/>
      <c r="P107" s="2"/>
      <c r="Q107" s="2"/>
      <c r="R107" s="47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  <c r="IW107" s="55"/>
      <c r="IX107" s="55"/>
      <c r="IY107" s="55"/>
      <c r="IZ107" s="55"/>
      <c r="JA107" s="55"/>
      <c r="JB107" s="55"/>
      <c r="JC107" s="55"/>
      <c r="JD107" s="55"/>
      <c r="JE107" s="55"/>
      <c r="JF107" s="55"/>
      <c r="JG107" s="55"/>
      <c r="JH107" s="55"/>
      <c r="JI107" s="55"/>
      <c r="JJ107" s="55"/>
      <c r="JK107" s="55"/>
      <c r="JL107" s="55"/>
      <c r="JM107" s="55"/>
      <c r="JN107" s="55"/>
      <c r="JO107" s="55"/>
      <c r="JP107" s="55"/>
      <c r="JQ107" s="55"/>
      <c r="JR107" s="55"/>
      <c r="JS107" s="55"/>
      <c r="JT107" s="55"/>
      <c r="JU107" s="55"/>
      <c r="JV107" s="55"/>
      <c r="JW107" s="55"/>
      <c r="JX107" s="55"/>
      <c r="JY107" s="55"/>
      <c r="JZ107" s="55"/>
      <c r="KA107" s="55"/>
      <c r="KB107" s="55"/>
      <c r="KC107" s="55"/>
      <c r="KD107" s="55"/>
      <c r="KE107" s="55"/>
      <c r="KF107" s="55"/>
      <c r="KG107" s="55"/>
      <c r="KH107" s="55"/>
      <c r="KI107" s="55"/>
      <c r="KJ107" s="55"/>
      <c r="KK107" s="55"/>
      <c r="KL107" s="55"/>
      <c r="KM107" s="55"/>
      <c r="KN107" s="55"/>
      <c r="KO107" s="55"/>
      <c r="KP107" s="55"/>
      <c r="KQ107" s="55"/>
      <c r="KR107" s="55"/>
      <c r="KS107" s="55"/>
      <c r="KT107" s="55"/>
      <c r="KU107" s="55"/>
      <c r="KV107" s="55"/>
      <c r="KW107" s="55"/>
      <c r="KX107" s="55"/>
      <c r="KY107" s="55"/>
      <c r="KZ107" s="55"/>
      <c r="LA107" s="55"/>
      <c r="LB107" s="55"/>
      <c r="LC107" s="55"/>
      <c r="LD107" s="55"/>
      <c r="LE107" s="55"/>
      <c r="LF107" s="55"/>
      <c r="LG107" s="55"/>
      <c r="LH107" s="55"/>
      <c r="LI107" s="55"/>
      <c r="LJ107" s="55"/>
      <c r="LK107" s="55"/>
      <c r="LL107" s="55"/>
      <c r="LM107" s="55"/>
      <c r="LN107" s="55"/>
      <c r="LO107" s="55"/>
      <c r="LP107" s="55"/>
      <c r="LQ107" s="55"/>
      <c r="LR107" s="55"/>
      <c r="LS107" s="55"/>
      <c r="LT107" s="55"/>
      <c r="LU107" s="55"/>
      <c r="LV107" s="55"/>
      <c r="LW107" s="55"/>
      <c r="LX107" s="55"/>
      <c r="LY107" s="55"/>
      <c r="LZ107" s="55"/>
      <c r="MA107" s="55"/>
      <c r="MB107" s="55"/>
      <c r="MC107" s="55"/>
      <c r="MD107" s="55"/>
      <c r="ME107" s="55"/>
      <c r="MF107" s="55"/>
      <c r="MG107" s="55"/>
      <c r="MH107" s="55"/>
      <c r="MI107" s="55"/>
      <c r="MJ107" s="55"/>
      <c r="MK107" s="55"/>
      <c r="ML107" s="55"/>
      <c r="MM107" s="55"/>
      <c r="MN107" s="55"/>
      <c r="MO107" s="55"/>
      <c r="MP107" s="55"/>
      <c r="MQ107" s="55"/>
      <c r="MR107" s="55"/>
      <c r="MS107" s="55"/>
      <c r="MT107" s="55"/>
      <c r="MU107" s="55"/>
      <c r="MV107" s="55"/>
      <c r="MW107" s="55"/>
      <c r="MX107" s="55"/>
      <c r="MY107" s="55"/>
      <c r="MZ107" s="55"/>
      <c r="NA107" s="55"/>
      <c r="NB107" s="55"/>
      <c r="NC107" s="55"/>
      <c r="ND107" s="55"/>
      <c r="NE107" s="55"/>
      <c r="NF107" s="55"/>
      <c r="NG107" s="55"/>
      <c r="NH107" s="55"/>
      <c r="NI107" s="55"/>
      <c r="NJ107" s="55"/>
      <c r="NK107" s="55"/>
      <c r="NL107" s="55"/>
      <c r="NM107" s="55"/>
      <c r="NN107" s="56"/>
      <c r="NO107" s="2"/>
      <c r="NP107" s="2"/>
    </row>
    <row r="108" spans="1:380" s="83" customFormat="1" ht="10.199999999999999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7"/>
      <c r="K108" s="78" t="str">
        <f>структура!$Q$11</f>
        <v>контроль</v>
      </c>
      <c r="L108" s="77"/>
      <c r="M108" s="76"/>
      <c r="N108" s="76"/>
      <c r="O108" s="208">
        <f>O97*$K$104/(1+$K$104)-O106</f>
        <v>0</v>
      </c>
      <c r="P108" s="76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  <c r="IW108" s="81"/>
      <c r="IX108" s="81"/>
      <c r="IY108" s="81"/>
      <c r="IZ108" s="81"/>
      <c r="JA108" s="81"/>
      <c r="JB108" s="81"/>
      <c r="JC108" s="81"/>
      <c r="JD108" s="81"/>
      <c r="JE108" s="81"/>
      <c r="JF108" s="81"/>
      <c r="JG108" s="81"/>
      <c r="JH108" s="81"/>
      <c r="JI108" s="81"/>
      <c r="JJ108" s="81"/>
      <c r="JK108" s="81"/>
      <c r="JL108" s="81"/>
      <c r="JM108" s="81"/>
      <c r="JN108" s="81"/>
      <c r="JO108" s="81"/>
      <c r="JP108" s="81"/>
      <c r="JQ108" s="81"/>
      <c r="JR108" s="81"/>
      <c r="JS108" s="81"/>
      <c r="JT108" s="81"/>
      <c r="JU108" s="81"/>
      <c r="JV108" s="81"/>
      <c r="JW108" s="81"/>
      <c r="JX108" s="81"/>
      <c r="JY108" s="81"/>
      <c r="JZ108" s="81"/>
      <c r="KA108" s="81"/>
      <c r="KB108" s="81"/>
      <c r="KC108" s="81"/>
      <c r="KD108" s="81"/>
      <c r="KE108" s="81"/>
      <c r="KF108" s="81"/>
      <c r="KG108" s="81"/>
      <c r="KH108" s="81"/>
      <c r="KI108" s="81"/>
      <c r="KJ108" s="81"/>
      <c r="KK108" s="81"/>
      <c r="KL108" s="81"/>
      <c r="KM108" s="81"/>
      <c r="KN108" s="81"/>
      <c r="KO108" s="81"/>
      <c r="KP108" s="81"/>
      <c r="KQ108" s="81"/>
      <c r="KR108" s="81"/>
      <c r="KS108" s="81"/>
      <c r="KT108" s="81"/>
      <c r="KU108" s="81"/>
      <c r="KV108" s="81"/>
      <c r="KW108" s="81"/>
      <c r="KX108" s="81"/>
      <c r="KY108" s="81"/>
      <c r="KZ108" s="81"/>
      <c r="LA108" s="81"/>
      <c r="LB108" s="81"/>
      <c r="LC108" s="81"/>
      <c r="LD108" s="81"/>
      <c r="LE108" s="81"/>
      <c r="LF108" s="81"/>
      <c r="LG108" s="81"/>
      <c r="LH108" s="81"/>
      <c r="LI108" s="81"/>
      <c r="LJ108" s="81"/>
      <c r="LK108" s="81"/>
      <c r="LL108" s="81"/>
      <c r="LM108" s="81"/>
      <c r="LN108" s="81"/>
      <c r="LO108" s="81"/>
      <c r="LP108" s="81"/>
      <c r="LQ108" s="81"/>
      <c r="LR108" s="81"/>
      <c r="LS108" s="81"/>
      <c r="LT108" s="81"/>
      <c r="LU108" s="81"/>
      <c r="LV108" s="81"/>
      <c r="LW108" s="81"/>
      <c r="LX108" s="81"/>
      <c r="LY108" s="81"/>
      <c r="LZ108" s="81"/>
      <c r="MA108" s="81"/>
      <c r="MB108" s="81"/>
      <c r="MC108" s="81"/>
      <c r="MD108" s="81"/>
      <c r="ME108" s="81"/>
      <c r="MF108" s="81"/>
      <c r="MG108" s="81"/>
      <c r="MH108" s="81"/>
      <c r="MI108" s="81"/>
      <c r="MJ108" s="81"/>
      <c r="MK108" s="81"/>
      <c r="ML108" s="81"/>
      <c r="MM108" s="81"/>
      <c r="MN108" s="81"/>
      <c r="MO108" s="81"/>
      <c r="MP108" s="81"/>
      <c r="MQ108" s="81"/>
      <c r="MR108" s="81"/>
      <c r="MS108" s="81"/>
      <c r="MT108" s="81"/>
      <c r="MU108" s="81"/>
      <c r="MV108" s="81"/>
      <c r="MW108" s="81"/>
      <c r="MX108" s="81"/>
      <c r="MY108" s="81"/>
      <c r="MZ108" s="81"/>
      <c r="NA108" s="81"/>
      <c r="NB108" s="81"/>
      <c r="NC108" s="81"/>
      <c r="ND108" s="81"/>
      <c r="NE108" s="81"/>
      <c r="NF108" s="81"/>
      <c r="NG108" s="81"/>
      <c r="NH108" s="81"/>
      <c r="NI108" s="81"/>
      <c r="NJ108" s="81"/>
      <c r="NK108" s="81"/>
      <c r="NL108" s="81"/>
      <c r="NM108" s="81"/>
      <c r="NN108" s="82"/>
      <c r="NO108" s="76"/>
      <c r="NP108" s="76"/>
    </row>
    <row r="109" spans="1:380" ht="8.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15"/>
      <c r="L109" s="30"/>
      <c r="M109" s="2"/>
      <c r="N109" s="2"/>
      <c r="O109" s="15"/>
      <c r="P109" s="2"/>
      <c r="Q109" s="2"/>
      <c r="R109" s="47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  <c r="KO109" s="48"/>
      <c r="KP109" s="48"/>
      <c r="KQ109" s="48"/>
      <c r="KR109" s="48"/>
      <c r="KS109" s="48"/>
      <c r="KT109" s="48"/>
      <c r="KU109" s="48"/>
      <c r="KV109" s="48"/>
      <c r="KW109" s="48"/>
      <c r="KX109" s="48"/>
      <c r="KY109" s="48"/>
      <c r="KZ109" s="48"/>
      <c r="LA109" s="48"/>
      <c r="LB109" s="48"/>
      <c r="LC109" s="48"/>
      <c r="LD109" s="48"/>
      <c r="LE109" s="48"/>
      <c r="LF109" s="48"/>
      <c r="LG109" s="48"/>
      <c r="LH109" s="48"/>
      <c r="LI109" s="48"/>
      <c r="LJ109" s="48"/>
      <c r="LK109" s="48"/>
      <c r="LL109" s="48"/>
      <c r="LM109" s="48"/>
      <c r="LN109" s="48"/>
      <c r="LO109" s="48"/>
      <c r="LP109" s="48"/>
      <c r="LQ109" s="48"/>
      <c r="LR109" s="48"/>
      <c r="LS109" s="48"/>
      <c r="LT109" s="48"/>
      <c r="LU109" s="48"/>
      <c r="LV109" s="48"/>
      <c r="LW109" s="48"/>
      <c r="LX109" s="48"/>
      <c r="LY109" s="48"/>
      <c r="LZ109" s="48"/>
      <c r="MA109" s="48"/>
      <c r="MB109" s="48"/>
      <c r="MC109" s="48"/>
      <c r="MD109" s="48"/>
      <c r="ME109" s="48"/>
      <c r="MF109" s="48"/>
      <c r="MG109" s="48"/>
      <c r="MH109" s="48"/>
      <c r="MI109" s="48"/>
      <c r="MJ109" s="48"/>
      <c r="MK109" s="48"/>
      <c r="ML109" s="48"/>
      <c r="MM109" s="48"/>
      <c r="MN109" s="48"/>
      <c r="MO109" s="48"/>
      <c r="MP109" s="48"/>
      <c r="MQ109" s="48"/>
      <c r="MR109" s="48"/>
      <c r="MS109" s="48"/>
      <c r="MT109" s="48"/>
      <c r="MU109" s="48"/>
      <c r="MV109" s="48"/>
      <c r="MW109" s="48"/>
      <c r="MX109" s="48"/>
      <c r="MY109" s="48"/>
      <c r="MZ109" s="48"/>
      <c r="NA109" s="48"/>
      <c r="NB109" s="48"/>
      <c r="NC109" s="48"/>
      <c r="ND109" s="48"/>
      <c r="NE109" s="48"/>
      <c r="NF109" s="48"/>
      <c r="NG109" s="48"/>
      <c r="NH109" s="48"/>
      <c r="NI109" s="48"/>
      <c r="NJ109" s="48"/>
      <c r="NK109" s="48"/>
      <c r="NL109" s="48"/>
      <c r="NM109" s="48"/>
      <c r="NN109" s="49"/>
      <c r="NO109" s="2"/>
      <c r="NP109" s="2"/>
    </row>
    <row r="110" spans="1:380" s="26" customFormat="1" x14ac:dyDescent="0.25">
      <c r="A110" s="23"/>
      <c r="B110" s="23"/>
      <c r="C110" s="23"/>
      <c r="D110" s="23"/>
      <c r="E110" s="23" t="str">
        <f>структура!$E$41</f>
        <v>график оплат за страхование без НДС</v>
      </c>
      <c r="F110" s="23"/>
      <c r="G110" s="23"/>
      <c r="H110" s="23" t="str">
        <f>IF($E110="","",INDEX(структура!$H:$H,SUMIFS(структура!$C:$C,структура!$E:$E,$E110)))</f>
        <v>руб.</v>
      </c>
      <c r="I110" s="23"/>
      <c r="J110" s="13"/>
      <c r="K110" s="15"/>
      <c r="L110" s="30"/>
      <c r="M110" s="23"/>
      <c r="N110" s="23"/>
      <c r="O110" s="206">
        <f>SUM($R110:$NO110)</f>
        <v>0</v>
      </c>
      <c r="P110" s="23"/>
      <c r="Q110" s="23"/>
      <c r="R110" s="50"/>
      <c r="S110" s="53">
        <f>S97-S106</f>
        <v>0</v>
      </c>
      <c r="T110" s="53">
        <f>T97-T106</f>
        <v>0</v>
      </c>
      <c r="U110" s="53">
        <f t="shared" ref="U110:CE110" si="418">U97-U106</f>
        <v>0</v>
      </c>
      <c r="V110" s="53">
        <f t="shared" si="418"/>
        <v>0</v>
      </c>
      <c r="W110" s="53">
        <f t="shared" si="418"/>
        <v>0</v>
      </c>
      <c r="X110" s="53">
        <f t="shared" si="418"/>
        <v>0</v>
      </c>
      <c r="Y110" s="53">
        <f t="shared" si="418"/>
        <v>0</v>
      </c>
      <c r="Z110" s="53">
        <f t="shared" si="418"/>
        <v>0</v>
      </c>
      <c r="AA110" s="53">
        <f t="shared" si="418"/>
        <v>0</v>
      </c>
      <c r="AB110" s="53">
        <f t="shared" si="418"/>
        <v>0</v>
      </c>
      <c r="AC110" s="53">
        <f t="shared" si="418"/>
        <v>0</v>
      </c>
      <c r="AD110" s="53">
        <f t="shared" si="418"/>
        <v>0</v>
      </c>
      <c r="AE110" s="53">
        <f t="shared" si="418"/>
        <v>0</v>
      </c>
      <c r="AF110" s="53">
        <f t="shared" si="418"/>
        <v>0</v>
      </c>
      <c r="AG110" s="53">
        <f t="shared" si="418"/>
        <v>0</v>
      </c>
      <c r="AH110" s="53">
        <f t="shared" si="418"/>
        <v>0</v>
      </c>
      <c r="AI110" s="53">
        <f t="shared" si="418"/>
        <v>0</v>
      </c>
      <c r="AJ110" s="53">
        <f t="shared" si="418"/>
        <v>0</v>
      </c>
      <c r="AK110" s="53">
        <f t="shared" si="418"/>
        <v>0</v>
      </c>
      <c r="AL110" s="53">
        <f t="shared" si="418"/>
        <v>0</v>
      </c>
      <c r="AM110" s="53">
        <f t="shared" si="418"/>
        <v>0</v>
      </c>
      <c r="AN110" s="53">
        <f t="shared" si="418"/>
        <v>0</v>
      </c>
      <c r="AO110" s="53">
        <f t="shared" si="418"/>
        <v>0</v>
      </c>
      <c r="AP110" s="53">
        <f t="shared" si="418"/>
        <v>0</v>
      </c>
      <c r="AQ110" s="53">
        <f t="shared" si="418"/>
        <v>0</v>
      </c>
      <c r="AR110" s="53">
        <f t="shared" si="418"/>
        <v>0</v>
      </c>
      <c r="AS110" s="53">
        <f t="shared" si="418"/>
        <v>0</v>
      </c>
      <c r="AT110" s="53">
        <f t="shared" si="418"/>
        <v>0</v>
      </c>
      <c r="AU110" s="53">
        <f t="shared" si="418"/>
        <v>0</v>
      </c>
      <c r="AV110" s="53">
        <f t="shared" si="418"/>
        <v>0</v>
      </c>
      <c r="AW110" s="53">
        <f t="shared" si="418"/>
        <v>0</v>
      </c>
      <c r="AX110" s="53">
        <f t="shared" si="418"/>
        <v>0</v>
      </c>
      <c r="AY110" s="53">
        <f t="shared" si="418"/>
        <v>0</v>
      </c>
      <c r="AZ110" s="53">
        <f t="shared" si="418"/>
        <v>0</v>
      </c>
      <c r="BA110" s="53">
        <f t="shared" si="418"/>
        <v>0</v>
      </c>
      <c r="BB110" s="53">
        <f t="shared" si="418"/>
        <v>0</v>
      </c>
      <c r="BC110" s="53">
        <f t="shared" si="418"/>
        <v>0</v>
      </c>
      <c r="BD110" s="53">
        <f t="shared" si="418"/>
        <v>0</v>
      </c>
      <c r="BE110" s="53">
        <f t="shared" si="418"/>
        <v>0</v>
      </c>
      <c r="BF110" s="53">
        <f t="shared" si="418"/>
        <v>0</v>
      </c>
      <c r="BG110" s="53">
        <f t="shared" si="418"/>
        <v>0</v>
      </c>
      <c r="BH110" s="53">
        <f t="shared" si="418"/>
        <v>0</v>
      </c>
      <c r="BI110" s="53">
        <f t="shared" si="418"/>
        <v>0</v>
      </c>
      <c r="BJ110" s="53">
        <f t="shared" si="418"/>
        <v>0</v>
      </c>
      <c r="BK110" s="53">
        <f t="shared" si="418"/>
        <v>0</v>
      </c>
      <c r="BL110" s="53">
        <f t="shared" si="418"/>
        <v>0</v>
      </c>
      <c r="BM110" s="53">
        <f t="shared" si="418"/>
        <v>0</v>
      </c>
      <c r="BN110" s="53">
        <f t="shared" si="418"/>
        <v>0</v>
      </c>
      <c r="BO110" s="53">
        <f t="shared" si="418"/>
        <v>0</v>
      </c>
      <c r="BP110" s="53">
        <f t="shared" si="418"/>
        <v>0</v>
      </c>
      <c r="BQ110" s="53">
        <f t="shared" si="418"/>
        <v>0</v>
      </c>
      <c r="BR110" s="53">
        <f t="shared" si="418"/>
        <v>0</v>
      </c>
      <c r="BS110" s="53">
        <f t="shared" si="418"/>
        <v>0</v>
      </c>
      <c r="BT110" s="53">
        <f t="shared" si="418"/>
        <v>0</v>
      </c>
      <c r="BU110" s="53">
        <f t="shared" si="418"/>
        <v>0</v>
      </c>
      <c r="BV110" s="53">
        <f t="shared" si="418"/>
        <v>0</v>
      </c>
      <c r="BW110" s="53">
        <f t="shared" si="418"/>
        <v>0</v>
      </c>
      <c r="BX110" s="53">
        <f t="shared" si="418"/>
        <v>0</v>
      </c>
      <c r="BY110" s="53">
        <f t="shared" si="418"/>
        <v>0</v>
      </c>
      <c r="BZ110" s="53">
        <f t="shared" si="418"/>
        <v>0</v>
      </c>
      <c r="CA110" s="53">
        <f t="shared" si="418"/>
        <v>0</v>
      </c>
      <c r="CB110" s="53">
        <f t="shared" si="418"/>
        <v>0</v>
      </c>
      <c r="CC110" s="53">
        <f t="shared" si="418"/>
        <v>0</v>
      </c>
      <c r="CD110" s="53">
        <f t="shared" si="418"/>
        <v>0</v>
      </c>
      <c r="CE110" s="53">
        <f t="shared" si="418"/>
        <v>0</v>
      </c>
      <c r="CF110" s="53">
        <f t="shared" ref="CF110:EQ110" si="419">CF97-CF106</f>
        <v>0</v>
      </c>
      <c r="CG110" s="53">
        <f t="shared" si="419"/>
        <v>0</v>
      </c>
      <c r="CH110" s="53">
        <f t="shared" si="419"/>
        <v>0</v>
      </c>
      <c r="CI110" s="53">
        <f t="shared" si="419"/>
        <v>0</v>
      </c>
      <c r="CJ110" s="53">
        <f t="shared" si="419"/>
        <v>0</v>
      </c>
      <c r="CK110" s="53">
        <f t="shared" si="419"/>
        <v>0</v>
      </c>
      <c r="CL110" s="53">
        <f t="shared" si="419"/>
        <v>0</v>
      </c>
      <c r="CM110" s="53">
        <f t="shared" si="419"/>
        <v>0</v>
      </c>
      <c r="CN110" s="53">
        <f t="shared" si="419"/>
        <v>0</v>
      </c>
      <c r="CO110" s="53">
        <f t="shared" si="419"/>
        <v>0</v>
      </c>
      <c r="CP110" s="53">
        <f t="shared" si="419"/>
        <v>0</v>
      </c>
      <c r="CQ110" s="53">
        <f t="shared" si="419"/>
        <v>0</v>
      </c>
      <c r="CR110" s="53">
        <f t="shared" si="419"/>
        <v>0</v>
      </c>
      <c r="CS110" s="53">
        <f t="shared" si="419"/>
        <v>0</v>
      </c>
      <c r="CT110" s="53">
        <f t="shared" si="419"/>
        <v>0</v>
      </c>
      <c r="CU110" s="53">
        <f t="shared" si="419"/>
        <v>0</v>
      </c>
      <c r="CV110" s="53">
        <f t="shared" si="419"/>
        <v>0</v>
      </c>
      <c r="CW110" s="53">
        <f t="shared" si="419"/>
        <v>0</v>
      </c>
      <c r="CX110" s="53">
        <f t="shared" si="419"/>
        <v>0</v>
      </c>
      <c r="CY110" s="53">
        <f t="shared" si="419"/>
        <v>0</v>
      </c>
      <c r="CZ110" s="53">
        <f t="shared" si="419"/>
        <v>0</v>
      </c>
      <c r="DA110" s="53">
        <f t="shared" si="419"/>
        <v>0</v>
      </c>
      <c r="DB110" s="53">
        <f t="shared" si="419"/>
        <v>0</v>
      </c>
      <c r="DC110" s="53">
        <f t="shared" si="419"/>
        <v>0</v>
      </c>
      <c r="DD110" s="53">
        <f t="shared" si="419"/>
        <v>0</v>
      </c>
      <c r="DE110" s="53">
        <f t="shared" si="419"/>
        <v>0</v>
      </c>
      <c r="DF110" s="53">
        <f t="shared" si="419"/>
        <v>0</v>
      </c>
      <c r="DG110" s="53">
        <f t="shared" si="419"/>
        <v>0</v>
      </c>
      <c r="DH110" s="53">
        <f t="shared" si="419"/>
        <v>0</v>
      </c>
      <c r="DI110" s="53">
        <f t="shared" si="419"/>
        <v>0</v>
      </c>
      <c r="DJ110" s="53">
        <f t="shared" si="419"/>
        <v>0</v>
      </c>
      <c r="DK110" s="53">
        <f t="shared" si="419"/>
        <v>0</v>
      </c>
      <c r="DL110" s="53">
        <f t="shared" si="419"/>
        <v>0</v>
      </c>
      <c r="DM110" s="53">
        <f t="shared" si="419"/>
        <v>0</v>
      </c>
      <c r="DN110" s="53">
        <f t="shared" si="419"/>
        <v>0</v>
      </c>
      <c r="DO110" s="53">
        <f t="shared" si="419"/>
        <v>0</v>
      </c>
      <c r="DP110" s="53">
        <f t="shared" si="419"/>
        <v>0</v>
      </c>
      <c r="DQ110" s="53">
        <f t="shared" si="419"/>
        <v>0</v>
      </c>
      <c r="DR110" s="53">
        <f t="shared" si="419"/>
        <v>0</v>
      </c>
      <c r="DS110" s="53">
        <f t="shared" si="419"/>
        <v>0</v>
      </c>
      <c r="DT110" s="53">
        <f t="shared" si="419"/>
        <v>0</v>
      </c>
      <c r="DU110" s="53">
        <f t="shared" si="419"/>
        <v>0</v>
      </c>
      <c r="DV110" s="53">
        <f t="shared" si="419"/>
        <v>0</v>
      </c>
      <c r="DW110" s="53">
        <f t="shared" si="419"/>
        <v>0</v>
      </c>
      <c r="DX110" s="53">
        <f t="shared" si="419"/>
        <v>0</v>
      </c>
      <c r="DY110" s="53">
        <f t="shared" si="419"/>
        <v>0</v>
      </c>
      <c r="DZ110" s="53">
        <f t="shared" si="419"/>
        <v>0</v>
      </c>
      <c r="EA110" s="53">
        <f t="shared" si="419"/>
        <v>0</v>
      </c>
      <c r="EB110" s="53">
        <f t="shared" si="419"/>
        <v>0</v>
      </c>
      <c r="EC110" s="53">
        <f t="shared" si="419"/>
        <v>0</v>
      </c>
      <c r="ED110" s="53">
        <f t="shared" si="419"/>
        <v>0</v>
      </c>
      <c r="EE110" s="53">
        <f t="shared" si="419"/>
        <v>0</v>
      </c>
      <c r="EF110" s="53">
        <f t="shared" si="419"/>
        <v>0</v>
      </c>
      <c r="EG110" s="53">
        <f t="shared" si="419"/>
        <v>0</v>
      </c>
      <c r="EH110" s="53">
        <f t="shared" si="419"/>
        <v>0</v>
      </c>
      <c r="EI110" s="53">
        <f t="shared" si="419"/>
        <v>0</v>
      </c>
      <c r="EJ110" s="53">
        <f t="shared" si="419"/>
        <v>0</v>
      </c>
      <c r="EK110" s="53">
        <f t="shared" si="419"/>
        <v>0</v>
      </c>
      <c r="EL110" s="53">
        <f t="shared" si="419"/>
        <v>0</v>
      </c>
      <c r="EM110" s="53">
        <f t="shared" si="419"/>
        <v>0</v>
      </c>
      <c r="EN110" s="53">
        <f t="shared" si="419"/>
        <v>0</v>
      </c>
      <c r="EO110" s="53">
        <f t="shared" si="419"/>
        <v>0</v>
      </c>
      <c r="EP110" s="53">
        <f t="shared" si="419"/>
        <v>0</v>
      </c>
      <c r="EQ110" s="53">
        <f t="shared" si="419"/>
        <v>0</v>
      </c>
      <c r="ER110" s="53">
        <f t="shared" ref="ER110:HC110" si="420">ER97-ER106</f>
        <v>0</v>
      </c>
      <c r="ES110" s="53">
        <f t="shared" si="420"/>
        <v>0</v>
      </c>
      <c r="ET110" s="53">
        <f t="shared" si="420"/>
        <v>0</v>
      </c>
      <c r="EU110" s="53">
        <f t="shared" si="420"/>
        <v>0</v>
      </c>
      <c r="EV110" s="53">
        <f t="shared" si="420"/>
        <v>0</v>
      </c>
      <c r="EW110" s="53">
        <f t="shared" si="420"/>
        <v>0</v>
      </c>
      <c r="EX110" s="53">
        <f t="shared" si="420"/>
        <v>0</v>
      </c>
      <c r="EY110" s="53">
        <f t="shared" si="420"/>
        <v>0</v>
      </c>
      <c r="EZ110" s="53">
        <f t="shared" si="420"/>
        <v>0</v>
      </c>
      <c r="FA110" s="53">
        <f t="shared" si="420"/>
        <v>0</v>
      </c>
      <c r="FB110" s="53">
        <f t="shared" si="420"/>
        <v>0</v>
      </c>
      <c r="FC110" s="53">
        <f t="shared" si="420"/>
        <v>0</v>
      </c>
      <c r="FD110" s="53">
        <f t="shared" si="420"/>
        <v>0</v>
      </c>
      <c r="FE110" s="53">
        <f t="shared" si="420"/>
        <v>0</v>
      </c>
      <c r="FF110" s="53">
        <f t="shared" si="420"/>
        <v>0</v>
      </c>
      <c r="FG110" s="53">
        <f t="shared" si="420"/>
        <v>0</v>
      </c>
      <c r="FH110" s="53">
        <f t="shared" si="420"/>
        <v>0</v>
      </c>
      <c r="FI110" s="53">
        <f t="shared" si="420"/>
        <v>0</v>
      </c>
      <c r="FJ110" s="53">
        <f t="shared" si="420"/>
        <v>0</v>
      </c>
      <c r="FK110" s="53">
        <f t="shared" si="420"/>
        <v>0</v>
      </c>
      <c r="FL110" s="53">
        <f t="shared" si="420"/>
        <v>0</v>
      </c>
      <c r="FM110" s="53">
        <f t="shared" si="420"/>
        <v>0</v>
      </c>
      <c r="FN110" s="53">
        <f t="shared" si="420"/>
        <v>0</v>
      </c>
      <c r="FO110" s="53">
        <f t="shared" si="420"/>
        <v>0</v>
      </c>
      <c r="FP110" s="53">
        <f t="shared" si="420"/>
        <v>0</v>
      </c>
      <c r="FQ110" s="53">
        <f t="shared" si="420"/>
        <v>0</v>
      </c>
      <c r="FR110" s="53">
        <f t="shared" si="420"/>
        <v>0</v>
      </c>
      <c r="FS110" s="53">
        <f t="shared" si="420"/>
        <v>0</v>
      </c>
      <c r="FT110" s="53">
        <f t="shared" si="420"/>
        <v>0</v>
      </c>
      <c r="FU110" s="53">
        <f t="shared" si="420"/>
        <v>0</v>
      </c>
      <c r="FV110" s="53">
        <f t="shared" si="420"/>
        <v>0</v>
      </c>
      <c r="FW110" s="53">
        <f t="shared" si="420"/>
        <v>0</v>
      </c>
      <c r="FX110" s="53">
        <f t="shared" si="420"/>
        <v>0</v>
      </c>
      <c r="FY110" s="53">
        <f t="shared" si="420"/>
        <v>0</v>
      </c>
      <c r="FZ110" s="53">
        <f t="shared" si="420"/>
        <v>0</v>
      </c>
      <c r="GA110" s="53">
        <f t="shared" si="420"/>
        <v>0</v>
      </c>
      <c r="GB110" s="53">
        <f t="shared" si="420"/>
        <v>0</v>
      </c>
      <c r="GC110" s="53">
        <f t="shared" si="420"/>
        <v>0</v>
      </c>
      <c r="GD110" s="53">
        <f t="shared" si="420"/>
        <v>0</v>
      </c>
      <c r="GE110" s="53">
        <f t="shared" si="420"/>
        <v>0</v>
      </c>
      <c r="GF110" s="53">
        <f t="shared" si="420"/>
        <v>0</v>
      </c>
      <c r="GG110" s="53">
        <f t="shared" si="420"/>
        <v>0</v>
      </c>
      <c r="GH110" s="53">
        <f t="shared" si="420"/>
        <v>0</v>
      </c>
      <c r="GI110" s="53">
        <f t="shared" si="420"/>
        <v>0</v>
      </c>
      <c r="GJ110" s="53">
        <f t="shared" si="420"/>
        <v>0</v>
      </c>
      <c r="GK110" s="53">
        <f t="shared" si="420"/>
        <v>0</v>
      </c>
      <c r="GL110" s="53">
        <f t="shared" si="420"/>
        <v>0</v>
      </c>
      <c r="GM110" s="53">
        <f t="shared" si="420"/>
        <v>0</v>
      </c>
      <c r="GN110" s="53">
        <f t="shared" si="420"/>
        <v>0</v>
      </c>
      <c r="GO110" s="53">
        <f t="shared" si="420"/>
        <v>0</v>
      </c>
      <c r="GP110" s="53">
        <f t="shared" si="420"/>
        <v>0</v>
      </c>
      <c r="GQ110" s="53">
        <f t="shared" si="420"/>
        <v>0</v>
      </c>
      <c r="GR110" s="53">
        <f t="shared" si="420"/>
        <v>0</v>
      </c>
      <c r="GS110" s="53">
        <f t="shared" si="420"/>
        <v>0</v>
      </c>
      <c r="GT110" s="53">
        <f t="shared" si="420"/>
        <v>0</v>
      </c>
      <c r="GU110" s="53">
        <f t="shared" si="420"/>
        <v>0</v>
      </c>
      <c r="GV110" s="53">
        <f t="shared" si="420"/>
        <v>0</v>
      </c>
      <c r="GW110" s="53">
        <f t="shared" si="420"/>
        <v>0</v>
      </c>
      <c r="GX110" s="53">
        <f t="shared" si="420"/>
        <v>0</v>
      </c>
      <c r="GY110" s="53">
        <f t="shared" si="420"/>
        <v>0</v>
      </c>
      <c r="GZ110" s="53">
        <f t="shared" si="420"/>
        <v>0</v>
      </c>
      <c r="HA110" s="53">
        <f t="shared" si="420"/>
        <v>0</v>
      </c>
      <c r="HB110" s="53">
        <f t="shared" si="420"/>
        <v>0</v>
      </c>
      <c r="HC110" s="53">
        <f t="shared" si="420"/>
        <v>0</v>
      </c>
      <c r="HD110" s="53">
        <f t="shared" ref="HD110:JO110" si="421">HD97-HD106</f>
        <v>0</v>
      </c>
      <c r="HE110" s="53">
        <f t="shared" si="421"/>
        <v>0</v>
      </c>
      <c r="HF110" s="53">
        <f t="shared" si="421"/>
        <v>0</v>
      </c>
      <c r="HG110" s="53">
        <f t="shared" si="421"/>
        <v>0</v>
      </c>
      <c r="HH110" s="53">
        <f t="shared" si="421"/>
        <v>0</v>
      </c>
      <c r="HI110" s="53">
        <f t="shared" si="421"/>
        <v>0</v>
      </c>
      <c r="HJ110" s="53">
        <f t="shared" si="421"/>
        <v>0</v>
      </c>
      <c r="HK110" s="53">
        <f t="shared" si="421"/>
        <v>0</v>
      </c>
      <c r="HL110" s="53">
        <f t="shared" si="421"/>
        <v>0</v>
      </c>
      <c r="HM110" s="53">
        <f t="shared" si="421"/>
        <v>0</v>
      </c>
      <c r="HN110" s="53">
        <f t="shared" si="421"/>
        <v>0</v>
      </c>
      <c r="HO110" s="53">
        <f t="shared" si="421"/>
        <v>0</v>
      </c>
      <c r="HP110" s="53">
        <f t="shared" si="421"/>
        <v>0</v>
      </c>
      <c r="HQ110" s="53">
        <f t="shared" si="421"/>
        <v>0</v>
      </c>
      <c r="HR110" s="53">
        <f t="shared" si="421"/>
        <v>0</v>
      </c>
      <c r="HS110" s="53">
        <f t="shared" si="421"/>
        <v>0</v>
      </c>
      <c r="HT110" s="53">
        <f t="shared" si="421"/>
        <v>0</v>
      </c>
      <c r="HU110" s="53">
        <f t="shared" si="421"/>
        <v>0</v>
      </c>
      <c r="HV110" s="53">
        <f t="shared" si="421"/>
        <v>0</v>
      </c>
      <c r="HW110" s="53">
        <f t="shared" si="421"/>
        <v>0</v>
      </c>
      <c r="HX110" s="53">
        <f t="shared" si="421"/>
        <v>0</v>
      </c>
      <c r="HY110" s="53">
        <f t="shared" si="421"/>
        <v>0</v>
      </c>
      <c r="HZ110" s="53">
        <f t="shared" si="421"/>
        <v>0</v>
      </c>
      <c r="IA110" s="53">
        <f t="shared" si="421"/>
        <v>0</v>
      </c>
      <c r="IB110" s="53">
        <f t="shared" si="421"/>
        <v>0</v>
      </c>
      <c r="IC110" s="53">
        <f t="shared" si="421"/>
        <v>0</v>
      </c>
      <c r="ID110" s="53">
        <f t="shared" si="421"/>
        <v>0</v>
      </c>
      <c r="IE110" s="53">
        <f t="shared" si="421"/>
        <v>0</v>
      </c>
      <c r="IF110" s="53">
        <f t="shared" si="421"/>
        <v>0</v>
      </c>
      <c r="IG110" s="53">
        <f t="shared" si="421"/>
        <v>0</v>
      </c>
      <c r="IH110" s="53">
        <f t="shared" si="421"/>
        <v>0</v>
      </c>
      <c r="II110" s="53">
        <f t="shared" si="421"/>
        <v>0</v>
      </c>
      <c r="IJ110" s="53">
        <f t="shared" si="421"/>
        <v>0</v>
      </c>
      <c r="IK110" s="53">
        <f t="shared" si="421"/>
        <v>0</v>
      </c>
      <c r="IL110" s="53">
        <f t="shared" si="421"/>
        <v>0</v>
      </c>
      <c r="IM110" s="53">
        <f t="shared" si="421"/>
        <v>0</v>
      </c>
      <c r="IN110" s="53">
        <f t="shared" si="421"/>
        <v>0</v>
      </c>
      <c r="IO110" s="53">
        <f t="shared" si="421"/>
        <v>0</v>
      </c>
      <c r="IP110" s="53">
        <f t="shared" si="421"/>
        <v>0</v>
      </c>
      <c r="IQ110" s="53">
        <f t="shared" si="421"/>
        <v>0</v>
      </c>
      <c r="IR110" s="53">
        <f t="shared" si="421"/>
        <v>0</v>
      </c>
      <c r="IS110" s="53">
        <f t="shared" si="421"/>
        <v>0</v>
      </c>
      <c r="IT110" s="53">
        <f t="shared" si="421"/>
        <v>0</v>
      </c>
      <c r="IU110" s="53">
        <f t="shared" si="421"/>
        <v>0</v>
      </c>
      <c r="IV110" s="53">
        <f t="shared" si="421"/>
        <v>0</v>
      </c>
      <c r="IW110" s="53">
        <f t="shared" si="421"/>
        <v>0</v>
      </c>
      <c r="IX110" s="53">
        <f t="shared" si="421"/>
        <v>0</v>
      </c>
      <c r="IY110" s="53">
        <f t="shared" si="421"/>
        <v>0</v>
      </c>
      <c r="IZ110" s="53">
        <f t="shared" si="421"/>
        <v>0</v>
      </c>
      <c r="JA110" s="53">
        <f t="shared" si="421"/>
        <v>0</v>
      </c>
      <c r="JB110" s="53">
        <f t="shared" si="421"/>
        <v>0</v>
      </c>
      <c r="JC110" s="53">
        <f t="shared" si="421"/>
        <v>0</v>
      </c>
      <c r="JD110" s="53">
        <f t="shared" si="421"/>
        <v>0</v>
      </c>
      <c r="JE110" s="53">
        <f t="shared" si="421"/>
        <v>0</v>
      </c>
      <c r="JF110" s="53">
        <f t="shared" si="421"/>
        <v>0</v>
      </c>
      <c r="JG110" s="53">
        <f t="shared" si="421"/>
        <v>0</v>
      </c>
      <c r="JH110" s="53">
        <f t="shared" si="421"/>
        <v>0</v>
      </c>
      <c r="JI110" s="53">
        <f t="shared" si="421"/>
        <v>0</v>
      </c>
      <c r="JJ110" s="53">
        <f t="shared" si="421"/>
        <v>0</v>
      </c>
      <c r="JK110" s="53">
        <f t="shared" si="421"/>
        <v>0</v>
      </c>
      <c r="JL110" s="53">
        <f t="shared" si="421"/>
        <v>0</v>
      </c>
      <c r="JM110" s="53">
        <f t="shared" si="421"/>
        <v>0</v>
      </c>
      <c r="JN110" s="53">
        <f t="shared" si="421"/>
        <v>0</v>
      </c>
      <c r="JO110" s="53">
        <f t="shared" si="421"/>
        <v>0</v>
      </c>
      <c r="JP110" s="53">
        <f t="shared" ref="JP110:MA110" si="422">JP97-JP106</f>
        <v>0</v>
      </c>
      <c r="JQ110" s="53">
        <f t="shared" si="422"/>
        <v>0</v>
      </c>
      <c r="JR110" s="53">
        <f t="shared" si="422"/>
        <v>0</v>
      </c>
      <c r="JS110" s="53">
        <f t="shared" si="422"/>
        <v>0</v>
      </c>
      <c r="JT110" s="53">
        <f t="shared" si="422"/>
        <v>0</v>
      </c>
      <c r="JU110" s="53">
        <f t="shared" si="422"/>
        <v>0</v>
      </c>
      <c r="JV110" s="53">
        <f t="shared" si="422"/>
        <v>0</v>
      </c>
      <c r="JW110" s="53">
        <f t="shared" si="422"/>
        <v>0</v>
      </c>
      <c r="JX110" s="53">
        <f t="shared" si="422"/>
        <v>0</v>
      </c>
      <c r="JY110" s="53">
        <f t="shared" si="422"/>
        <v>0</v>
      </c>
      <c r="JZ110" s="53">
        <f t="shared" si="422"/>
        <v>0</v>
      </c>
      <c r="KA110" s="53">
        <f t="shared" si="422"/>
        <v>0</v>
      </c>
      <c r="KB110" s="53">
        <f t="shared" si="422"/>
        <v>0</v>
      </c>
      <c r="KC110" s="53">
        <f t="shared" si="422"/>
        <v>0</v>
      </c>
      <c r="KD110" s="53">
        <f t="shared" si="422"/>
        <v>0</v>
      </c>
      <c r="KE110" s="53">
        <f t="shared" si="422"/>
        <v>0</v>
      </c>
      <c r="KF110" s="53">
        <f t="shared" si="422"/>
        <v>0</v>
      </c>
      <c r="KG110" s="53">
        <f t="shared" si="422"/>
        <v>0</v>
      </c>
      <c r="KH110" s="53">
        <f t="shared" si="422"/>
        <v>0</v>
      </c>
      <c r="KI110" s="53">
        <f t="shared" si="422"/>
        <v>0</v>
      </c>
      <c r="KJ110" s="53">
        <f t="shared" si="422"/>
        <v>0</v>
      </c>
      <c r="KK110" s="53">
        <f t="shared" si="422"/>
        <v>0</v>
      </c>
      <c r="KL110" s="53">
        <f t="shared" si="422"/>
        <v>0</v>
      </c>
      <c r="KM110" s="53">
        <f t="shared" si="422"/>
        <v>0</v>
      </c>
      <c r="KN110" s="53">
        <f t="shared" si="422"/>
        <v>0</v>
      </c>
      <c r="KO110" s="53">
        <f t="shared" si="422"/>
        <v>0</v>
      </c>
      <c r="KP110" s="53">
        <f t="shared" si="422"/>
        <v>0</v>
      </c>
      <c r="KQ110" s="53">
        <f t="shared" si="422"/>
        <v>0</v>
      </c>
      <c r="KR110" s="53">
        <f t="shared" si="422"/>
        <v>0</v>
      </c>
      <c r="KS110" s="53">
        <f t="shared" si="422"/>
        <v>0</v>
      </c>
      <c r="KT110" s="53">
        <f t="shared" si="422"/>
        <v>0</v>
      </c>
      <c r="KU110" s="53">
        <f t="shared" si="422"/>
        <v>0</v>
      </c>
      <c r="KV110" s="53">
        <f t="shared" si="422"/>
        <v>0</v>
      </c>
      <c r="KW110" s="53">
        <f t="shared" si="422"/>
        <v>0</v>
      </c>
      <c r="KX110" s="53">
        <f t="shared" si="422"/>
        <v>0</v>
      </c>
      <c r="KY110" s="53">
        <f t="shared" si="422"/>
        <v>0</v>
      </c>
      <c r="KZ110" s="53">
        <f t="shared" si="422"/>
        <v>0</v>
      </c>
      <c r="LA110" s="53">
        <f t="shared" si="422"/>
        <v>0</v>
      </c>
      <c r="LB110" s="53">
        <f t="shared" si="422"/>
        <v>0</v>
      </c>
      <c r="LC110" s="53">
        <f t="shared" si="422"/>
        <v>0</v>
      </c>
      <c r="LD110" s="53">
        <f t="shared" si="422"/>
        <v>0</v>
      </c>
      <c r="LE110" s="53">
        <f t="shared" si="422"/>
        <v>0</v>
      </c>
      <c r="LF110" s="53">
        <f t="shared" si="422"/>
        <v>0</v>
      </c>
      <c r="LG110" s="53">
        <f t="shared" si="422"/>
        <v>0</v>
      </c>
      <c r="LH110" s="53">
        <f t="shared" si="422"/>
        <v>0</v>
      </c>
      <c r="LI110" s="53">
        <f t="shared" si="422"/>
        <v>0</v>
      </c>
      <c r="LJ110" s="53">
        <f t="shared" si="422"/>
        <v>0</v>
      </c>
      <c r="LK110" s="53">
        <f t="shared" si="422"/>
        <v>0</v>
      </c>
      <c r="LL110" s="53">
        <f t="shared" si="422"/>
        <v>0</v>
      </c>
      <c r="LM110" s="53">
        <f t="shared" si="422"/>
        <v>0</v>
      </c>
      <c r="LN110" s="53">
        <f t="shared" si="422"/>
        <v>0</v>
      </c>
      <c r="LO110" s="53">
        <f t="shared" si="422"/>
        <v>0</v>
      </c>
      <c r="LP110" s="53">
        <f t="shared" si="422"/>
        <v>0</v>
      </c>
      <c r="LQ110" s="53">
        <f t="shared" si="422"/>
        <v>0</v>
      </c>
      <c r="LR110" s="53">
        <f t="shared" si="422"/>
        <v>0</v>
      </c>
      <c r="LS110" s="53">
        <f t="shared" si="422"/>
        <v>0</v>
      </c>
      <c r="LT110" s="53">
        <f t="shared" si="422"/>
        <v>0</v>
      </c>
      <c r="LU110" s="53">
        <f t="shared" si="422"/>
        <v>0</v>
      </c>
      <c r="LV110" s="53">
        <f t="shared" si="422"/>
        <v>0</v>
      </c>
      <c r="LW110" s="53">
        <f t="shared" si="422"/>
        <v>0</v>
      </c>
      <c r="LX110" s="53">
        <f t="shared" si="422"/>
        <v>0</v>
      </c>
      <c r="LY110" s="53">
        <f t="shared" si="422"/>
        <v>0</v>
      </c>
      <c r="LZ110" s="53">
        <f t="shared" si="422"/>
        <v>0</v>
      </c>
      <c r="MA110" s="53">
        <f t="shared" si="422"/>
        <v>0</v>
      </c>
      <c r="MB110" s="53">
        <f t="shared" ref="MB110:NN110" si="423">MB97-MB106</f>
        <v>0</v>
      </c>
      <c r="MC110" s="53">
        <f t="shared" si="423"/>
        <v>0</v>
      </c>
      <c r="MD110" s="53">
        <f t="shared" si="423"/>
        <v>0</v>
      </c>
      <c r="ME110" s="53">
        <f t="shared" si="423"/>
        <v>0</v>
      </c>
      <c r="MF110" s="53">
        <f t="shared" si="423"/>
        <v>0</v>
      </c>
      <c r="MG110" s="53">
        <f t="shared" si="423"/>
        <v>0</v>
      </c>
      <c r="MH110" s="53">
        <f t="shared" si="423"/>
        <v>0</v>
      </c>
      <c r="MI110" s="53">
        <f t="shared" si="423"/>
        <v>0</v>
      </c>
      <c r="MJ110" s="53">
        <f t="shared" si="423"/>
        <v>0</v>
      </c>
      <c r="MK110" s="53">
        <f t="shared" si="423"/>
        <v>0</v>
      </c>
      <c r="ML110" s="53">
        <f t="shared" si="423"/>
        <v>0</v>
      </c>
      <c r="MM110" s="53">
        <f t="shared" si="423"/>
        <v>0</v>
      </c>
      <c r="MN110" s="53">
        <f t="shared" si="423"/>
        <v>0</v>
      </c>
      <c r="MO110" s="53">
        <f t="shared" si="423"/>
        <v>0</v>
      </c>
      <c r="MP110" s="53">
        <f t="shared" si="423"/>
        <v>0</v>
      </c>
      <c r="MQ110" s="53">
        <f t="shared" si="423"/>
        <v>0</v>
      </c>
      <c r="MR110" s="53">
        <f t="shared" si="423"/>
        <v>0</v>
      </c>
      <c r="MS110" s="53">
        <f t="shared" si="423"/>
        <v>0</v>
      </c>
      <c r="MT110" s="53">
        <f t="shared" si="423"/>
        <v>0</v>
      </c>
      <c r="MU110" s="53">
        <f t="shared" si="423"/>
        <v>0</v>
      </c>
      <c r="MV110" s="53">
        <f t="shared" si="423"/>
        <v>0</v>
      </c>
      <c r="MW110" s="53">
        <f t="shared" si="423"/>
        <v>0</v>
      </c>
      <c r="MX110" s="53">
        <f t="shared" si="423"/>
        <v>0</v>
      </c>
      <c r="MY110" s="53">
        <f t="shared" si="423"/>
        <v>0</v>
      </c>
      <c r="MZ110" s="53">
        <f t="shared" si="423"/>
        <v>0</v>
      </c>
      <c r="NA110" s="53">
        <f t="shared" si="423"/>
        <v>0</v>
      </c>
      <c r="NB110" s="53">
        <f t="shared" si="423"/>
        <v>0</v>
      </c>
      <c r="NC110" s="53">
        <f t="shared" si="423"/>
        <v>0</v>
      </c>
      <c r="ND110" s="53">
        <f t="shared" si="423"/>
        <v>0</v>
      </c>
      <c r="NE110" s="53">
        <f t="shared" si="423"/>
        <v>0</v>
      </c>
      <c r="NF110" s="53">
        <f t="shared" si="423"/>
        <v>0</v>
      </c>
      <c r="NG110" s="53">
        <f t="shared" si="423"/>
        <v>0</v>
      </c>
      <c r="NH110" s="53">
        <f t="shared" si="423"/>
        <v>0</v>
      </c>
      <c r="NI110" s="53">
        <f t="shared" si="423"/>
        <v>0</v>
      </c>
      <c r="NJ110" s="53">
        <f t="shared" si="423"/>
        <v>0</v>
      </c>
      <c r="NK110" s="53">
        <f t="shared" si="423"/>
        <v>0</v>
      </c>
      <c r="NL110" s="53">
        <f t="shared" si="423"/>
        <v>0</v>
      </c>
      <c r="NM110" s="53">
        <f t="shared" si="423"/>
        <v>0</v>
      </c>
      <c r="NN110" s="53">
        <f t="shared" si="423"/>
        <v>0</v>
      </c>
      <c r="NO110" s="23"/>
      <c r="NP110" s="23"/>
    </row>
    <row r="111" spans="1:380" ht="3.9" customHeight="1" x14ac:dyDescent="0.25">
      <c r="A111" s="2"/>
      <c r="B111" s="2"/>
      <c r="C111" s="2"/>
      <c r="D111" s="2"/>
      <c r="E111" s="27"/>
      <c r="F111" s="2"/>
      <c r="G111" s="2"/>
      <c r="H111" s="2"/>
      <c r="I111" s="2"/>
      <c r="J111" s="13"/>
      <c r="K111" s="15"/>
      <c r="L111" s="30"/>
      <c r="M111" s="2"/>
      <c r="N111" s="2"/>
      <c r="O111" s="40"/>
      <c r="P111" s="2"/>
      <c r="Q111" s="2"/>
      <c r="R111" s="47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  <c r="IW111" s="55"/>
      <c r="IX111" s="55"/>
      <c r="IY111" s="55"/>
      <c r="IZ111" s="55"/>
      <c r="JA111" s="55"/>
      <c r="JB111" s="55"/>
      <c r="JC111" s="55"/>
      <c r="JD111" s="55"/>
      <c r="JE111" s="55"/>
      <c r="JF111" s="55"/>
      <c r="JG111" s="55"/>
      <c r="JH111" s="55"/>
      <c r="JI111" s="55"/>
      <c r="JJ111" s="55"/>
      <c r="JK111" s="55"/>
      <c r="JL111" s="55"/>
      <c r="JM111" s="55"/>
      <c r="JN111" s="55"/>
      <c r="JO111" s="55"/>
      <c r="JP111" s="55"/>
      <c r="JQ111" s="55"/>
      <c r="JR111" s="55"/>
      <c r="JS111" s="55"/>
      <c r="JT111" s="55"/>
      <c r="JU111" s="55"/>
      <c r="JV111" s="55"/>
      <c r="JW111" s="55"/>
      <c r="JX111" s="55"/>
      <c r="JY111" s="55"/>
      <c r="JZ111" s="55"/>
      <c r="KA111" s="55"/>
      <c r="KB111" s="55"/>
      <c r="KC111" s="55"/>
      <c r="KD111" s="55"/>
      <c r="KE111" s="55"/>
      <c r="KF111" s="55"/>
      <c r="KG111" s="55"/>
      <c r="KH111" s="55"/>
      <c r="KI111" s="55"/>
      <c r="KJ111" s="55"/>
      <c r="KK111" s="55"/>
      <c r="KL111" s="55"/>
      <c r="KM111" s="55"/>
      <c r="KN111" s="55"/>
      <c r="KO111" s="55"/>
      <c r="KP111" s="55"/>
      <c r="KQ111" s="55"/>
      <c r="KR111" s="55"/>
      <c r="KS111" s="55"/>
      <c r="KT111" s="55"/>
      <c r="KU111" s="55"/>
      <c r="KV111" s="55"/>
      <c r="KW111" s="55"/>
      <c r="KX111" s="55"/>
      <c r="KY111" s="55"/>
      <c r="KZ111" s="55"/>
      <c r="LA111" s="55"/>
      <c r="LB111" s="55"/>
      <c r="LC111" s="55"/>
      <c r="LD111" s="55"/>
      <c r="LE111" s="55"/>
      <c r="LF111" s="55"/>
      <c r="LG111" s="55"/>
      <c r="LH111" s="55"/>
      <c r="LI111" s="55"/>
      <c r="LJ111" s="55"/>
      <c r="LK111" s="55"/>
      <c r="LL111" s="55"/>
      <c r="LM111" s="55"/>
      <c r="LN111" s="55"/>
      <c r="LO111" s="55"/>
      <c r="LP111" s="55"/>
      <c r="LQ111" s="55"/>
      <c r="LR111" s="55"/>
      <c r="LS111" s="55"/>
      <c r="LT111" s="55"/>
      <c r="LU111" s="55"/>
      <c r="LV111" s="55"/>
      <c r="LW111" s="55"/>
      <c r="LX111" s="55"/>
      <c r="LY111" s="55"/>
      <c r="LZ111" s="55"/>
      <c r="MA111" s="55"/>
      <c r="MB111" s="55"/>
      <c r="MC111" s="55"/>
      <c r="MD111" s="55"/>
      <c r="ME111" s="55"/>
      <c r="MF111" s="55"/>
      <c r="MG111" s="55"/>
      <c r="MH111" s="55"/>
      <c r="MI111" s="55"/>
      <c r="MJ111" s="55"/>
      <c r="MK111" s="55"/>
      <c r="ML111" s="55"/>
      <c r="MM111" s="55"/>
      <c r="MN111" s="55"/>
      <c r="MO111" s="55"/>
      <c r="MP111" s="55"/>
      <c r="MQ111" s="55"/>
      <c r="MR111" s="55"/>
      <c r="MS111" s="55"/>
      <c r="MT111" s="55"/>
      <c r="MU111" s="55"/>
      <c r="MV111" s="55"/>
      <c r="MW111" s="55"/>
      <c r="MX111" s="55"/>
      <c r="MY111" s="55"/>
      <c r="MZ111" s="55"/>
      <c r="NA111" s="55"/>
      <c r="NB111" s="55"/>
      <c r="NC111" s="55"/>
      <c r="ND111" s="55"/>
      <c r="NE111" s="55"/>
      <c r="NF111" s="55"/>
      <c r="NG111" s="55"/>
      <c r="NH111" s="55"/>
      <c r="NI111" s="55"/>
      <c r="NJ111" s="55"/>
      <c r="NK111" s="55"/>
      <c r="NL111" s="55"/>
      <c r="NM111" s="55"/>
      <c r="NN111" s="56"/>
      <c r="NO111" s="2"/>
      <c r="NP111" s="2"/>
    </row>
    <row r="112" spans="1:380" s="83" customFormat="1" ht="10.199999999999999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7"/>
      <c r="K112" s="78" t="str">
        <f>структура!$Q$11</f>
        <v>контроль</v>
      </c>
      <c r="L112" s="77"/>
      <c r="M112" s="76"/>
      <c r="N112" s="76"/>
      <c r="O112" s="208">
        <f>O97-O106-O110</f>
        <v>0</v>
      </c>
      <c r="P112" s="76"/>
      <c r="Q112" s="76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2"/>
      <c r="NO112" s="76"/>
      <c r="NP112" s="76"/>
    </row>
    <row r="113" spans="1:380" ht="8.1" customHeight="1" x14ac:dyDescent="0.25">
      <c r="A113" s="2"/>
      <c r="B113" s="2"/>
      <c r="C113" s="2"/>
      <c r="D113" s="2"/>
      <c r="E113" s="84"/>
      <c r="F113" s="2"/>
      <c r="G113" s="2"/>
      <c r="H113" s="2"/>
      <c r="I113" s="2"/>
      <c r="J113" s="85"/>
      <c r="K113" s="15"/>
      <c r="L113" s="86"/>
      <c r="M113" s="2"/>
      <c r="N113" s="2"/>
      <c r="O113" s="15"/>
      <c r="P113" s="2"/>
      <c r="Q113" s="2"/>
      <c r="R113" s="47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8"/>
      <c r="JO113" s="48"/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8"/>
      <c r="KK113" s="48"/>
      <c r="KL113" s="48"/>
      <c r="KM113" s="48"/>
      <c r="KN113" s="48"/>
      <c r="KO113" s="48"/>
      <c r="KP113" s="48"/>
      <c r="KQ113" s="48"/>
      <c r="KR113" s="48"/>
      <c r="KS113" s="48"/>
      <c r="KT113" s="48"/>
      <c r="KU113" s="48"/>
      <c r="KV113" s="48"/>
      <c r="KW113" s="48"/>
      <c r="KX113" s="48"/>
      <c r="KY113" s="48"/>
      <c r="KZ113" s="48"/>
      <c r="LA113" s="48"/>
      <c r="LB113" s="48"/>
      <c r="LC113" s="48"/>
      <c r="LD113" s="48"/>
      <c r="LE113" s="48"/>
      <c r="LF113" s="48"/>
      <c r="LG113" s="48"/>
      <c r="LH113" s="48"/>
      <c r="LI113" s="48"/>
      <c r="LJ113" s="48"/>
      <c r="LK113" s="48"/>
      <c r="LL113" s="48"/>
      <c r="LM113" s="48"/>
      <c r="LN113" s="48"/>
      <c r="LO113" s="48"/>
      <c r="LP113" s="48"/>
      <c r="LQ113" s="48"/>
      <c r="LR113" s="48"/>
      <c r="LS113" s="48"/>
      <c r="LT113" s="48"/>
      <c r="LU113" s="48"/>
      <c r="LV113" s="48"/>
      <c r="LW113" s="48"/>
      <c r="LX113" s="48"/>
      <c r="LY113" s="48"/>
      <c r="LZ113" s="48"/>
      <c r="MA113" s="48"/>
      <c r="MB113" s="48"/>
      <c r="MC113" s="48"/>
      <c r="MD113" s="48"/>
      <c r="ME113" s="48"/>
      <c r="MF113" s="48"/>
      <c r="MG113" s="48"/>
      <c r="MH113" s="48"/>
      <c r="MI113" s="48"/>
      <c r="MJ113" s="48"/>
      <c r="MK113" s="48"/>
      <c r="ML113" s="48"/>
      <c r="MM113" s="48"/>
      <c r="MN113" s="48"/>
      <c r="MO113" s="48"/>
      <c r="MP113" s="48"/>
      <c r="MQ113" s="48"/>
      <c r="MR113" s="48"/>
      <c r="MS113" s="48"/>
      <c r="MT113" s="48"/>
      <c r="MU113" s="48"/>
      <c r="MV113" s="48"/>
      <c r="MW113" s="48"/>
      <c r="MX113" s="48"/>
      <c r="MY113" s="48"/>
      <c r="MZ113" s="48"/>
      <c r="NA113" s="48"/>
      <c r="NB113" s="48"/>
      <c r="NC113" s="48"/>
      <c r="ND113" s="48"/>
      <c r="NE113" s="48"/>
      <c r="NF113" s="48"/>
      <c r="NG113" s="48"/>
      <c r="NH113" s="48"/>
      <c r="NI113" s="48"/>
      <c r="NJ113" s="48"/>
      <c r="NK113" s="48"/>
      <c r="NL113" s="48"/>
      <c r="NM113" s="48"/>
      <c r="NN113" s="49"/>
      <c r="NO113" s="2"/>
      <c r="NP113" s="2"/>
    </row>
    <row r="114" spans="1:380" s="26" customFormat="1" x14ac:dyDescent="0.25">
      <c r="A114" s="23"/>
      <c r="B114" s="23"/>
      <c r="C114" s="23"/>
      <c r="D114" s="23"/>
      <c r="E114" s="23" t="str">
        <f>структура!$E$42</f>
        <v>размер кредитования по допуслуге - 1</v>
      </c>
      <c r="F114" s="23"/>
      <c r="G114" s="23"/>
      <c r="H114" s="23" t="str">
        <f>IF($E114="","",INDEX(структура!$H:$H,SUMIFS(структура!$C:$C,структура!$E:$E,$E114)))</f>
        <v>руб.</v>
      </c>
      <c r="I114" s="23"/>
      <c r="J114" s="13" t="str">
        <f>IF($E114="","","*")</f>
        <v>*</v>
      </c>
      <c r="K114" s="43"/>
      <c r="L114" s="30"/>
      <c r="M114" s="23"/>
      <c r="N114" s="23"/>
      <c r="O114" s="38"/>
      <c r="P114" s="23"/>
      <c r="Q114" s="23"/>
      <c r="R114" s="50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/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1"/>
      <c r="KT114" s="51"/>
      <c r="KU114" s="51"/>
      <c r="KV114" s="51"/>
      <c r="KW114" s="51"/>
      <c r="KX114" s="51"/>
      <c r="KY114" s="51"/>
      <c r="KZ114" s="51"/>
      <c r="LA114" s="51"/>
      <c r="LB114" s="51"/>
      <c r="LC114" s="51"/>
      <c r="LD114" s="51"/>
      <c r="LE114" s="51"/>
      <c r="LF114" s="51"/>
      <c r="LG114" s="51"/>
      <c r="LH114" s="51"/>
      <c r="LI114" s="51"/>
      <c r="LJ114" s="51"/>
      <c r="LK114" s="51"/>
      <c r="LL114" s="51"/>
      <c r="LM114" s="51"/>
      <c r="LN114" s="51"/>
      <c r="LO114" s="51"/>
      <c r="LP114" s="51"/>
      <c r="LQ114" s="51"/>
      <c r="LR114" s="51"/>
      <c r="LS114" s="51"/>
      <c r="LT114" s="51"/>
      <c r="LU114" s="51"/>
      <c r="LV114" s="51"/>
      <c r="LW114" s="51"/>
      <c r="LX114" s="51"/>
      <c r="LY114" s="51"/>
      <c r="LZ114" s="51"/>
      <c r="MA114" s="51"/>
      <c r="MB114" s="51"/>
      <c r="MC114" s="51"/>
      <c r="MD114" s="51"/>
      <c r="ME114" s="51"/>
      <c r="MF114" s="51"/>
      <c r="MG114" s="51"/>
      <c r="MH114" s="51"/>
      <c r="MI114" s="51"/>
      <c r="MJ114" s="51"/>
      <c r="MK114" s="51"/>
      <c r="ML114" s="51"/>
      <c r="MM114" s="51"/>
      <c r="MN114" s="51"/>
      <c r="MO114" s="51"/>
      <c r="MP114" s="51"/>
      <c r="MQ114" s="51"/>
      <c r="MR114" s="51"/>
      <c r="MS114" s="51"/>
      <c r="MT114" s="51"/>
      <c r="MU114" s="51"/>
      <c r="MV114" s="51"/>
      <c r="MW114" s="51"/>
      <c r="MX114" s="51"/>
      <c r="MY114" s="51"/>
      <c r="MZ114" s="51"/>
      <c r="NA114" s="51"/>
      <c r="NB114" s="51"/>
      <c r="NC114" s="51"/>
      <c r="ND114" s="51"/>
      <c r="NE114" s="51"/>
      <c r="NF114" s="51"/>
      <c r="NG114" s="51"/>
      <c r="NH114" s="51"/>
      <c r="NI114" s="51"/>
      <c r="NJ114" s="51"/>
      <c r="NK114" s="51"/>
      <c r="NL114" s="51"/>
      <c r="NM114" s="51"/>
      <c r="NN114" s="52"/>
      <c r="NO114" s="23"/>
      <c r="NP114" s="23"/>
    </row>
    <row r="115" spans="1:380" ht="3.9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15"/>
      <c r="L115" s="30"/>
      <c r="M115" s="2"/>
      <c r="N115" s="2"/>
      <c r="O115" s="15"/>
      <c r="P115" s="2"/>
      <c r="Q115" s="2"/>
      <c r="R115" s="47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  <c r="KO115" s="48"/>
      <c r="KP115" s="48"/>
      <c r="KQ115" s="48"/>
      <c r="KR115" s="48"/>
      <c r="KS115" s="48"/>
      <c r="KT115" s="48"/>
      <c r="KU115" s="48"/>
      <c r="KV115" s="48"/>
      <c r="KW115" s="48"/>
      <c r="KX115" s="48"/>
      <c r="KY115" s="48"/>
      <c r="KZ115" s="48"/>
      <c r="LA115" s="48"/>
      <c r="LB115" s="48"/>
      <c r="LC115" s="48"/>
      <c r="LD115" s="48"/>
      <c r="LE115" s="48"/>
      <c r="LF115" s="48"/>
      <c r="LG115" s="48"/>
      <c r="LH115" s="48"/>
      <c r="LI115" s="48"/>
      <c r="LJ115" s="48"/>
      <c r="LK115" s="48"/>
      <c r="LL115" s="48"/>
      <c r="LM115" s="48"/>
      <c r="LN115" s="48"/>
      <c r="LO115" s="48"/>
      <c r="LP115" s="48"/>
      <c r="LQ115" s="48"/>
      <c r="LR115" s="48"/>
      <c r="LS115" s="48"/>
      <c r="LT115" s="48"/>
      <c r="LU115" s="48"/>
      <c r="LV115" s="48"/>
      <c r="LW115" s="48"/>
      <c r="LX115" s="48"/>
      <c r="LY115" s="48"/>
      <c r="LZ115" s="48"/>
      <c r="MA115" s="48"/>
      <c r="MB115" s="48"/>
      <c r="MC115" s="48"/>
      <c r="MD115" s="48"/>
      <c r="ME115" s="48"/>
      <c r="MF115" s="48"/>
      <c r="MG115" s="48"/>
      <c r="MH115" s="48"/>
      <c r="MI115" s="48"/>
      <c r="MJ115" s="48"/>
      <c r="MK115" s="48"/>
      <c r="ML115" s="48"/>
      <c r="MM115" s="48"/>
      <c r="MN115" s="48"/>
      <c r="MO115" s="48"/>
      <c r="MP115" s="48"/>
      <c r="MQ115" s="48"/>
      <c r="MR115" s="48"/>
      <c r="MS115" s="48"/>
      <c r="MT115" s="48"/>
      <c r="MU115" s="48"/>
      <c r="MV115" s="48"/>
      <c r="MW115" s="48"/>
      <c r="MX115" s="48"/>
      <c r="MY115" s="48"/>
      <c r="MZ115" s="48"/>
      <c r="NA115" s="48"/>
      <c r="NB115" s="48"/>
      <c r="NC115" s="48"/>
      <c r="ND115" s="48"/>
      <c r="NE115" s="48"/>
      <c r="NF115" s="48"/>
      <c r="NG115" s="48"/>
      <c r="NH115" s="48"/>
      <c r="NI115" s="48"/>
      <c r="NJ115" s="48"/>
      <c r="NK115" s="48"/>
      <c r="NL115" s="48"/>
      <c r="NM115" s="48"/>
      <c r="NN115" s="49"/>
      <c r="NO115" s="2"/>
      <c r="NP115" s="2"/>
    </row>
    <row r="116" spans="1:380" s="26" customFormat="1" x14ac:dyDescent="0.25">
      <c r="A116" s="23"/>
      <c r="B116" s="23"/>
      <c r="C116" s="23"/>
      <c r="D116" s="23"/>
      <c r="E116" s="23" t="str">
        <f>структура!$E$43</f>
        <v>размер кредитования по допуслуге - 2</v>
      </c>
      <c r="F116" s="23"/>
      <c r="G116" s="23"/>
      <c r="H116" s="23" t="str">
        <f>IF($E116="","",INDEX(структура!$H:$H,SUMIFS(структура!$C:$C,структура!$E:$E,$E116)))</f>
        <v>руб.</v>
      </c>
      <c r="I116" s="23"/>
      <c r="J116" s="13" t="str">
        <f>IF($E116="","","*")</f>
        <v>*</v>
      </c>
      <c r="K116" s="43"/>
      <c r="L116" s="30"/>
      <c r="M116" s="23"/>
      <c r="N116" s="23"/>
      <c r="O116" s="38"/>
      <c r="P116" s="23"/>
      <c r="Q116" s="23"/>
      <c r="R116" s="50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2"/>
      <c r="NO116" s="23"/>
      <c r="NP116" s="23"/>
    </row>
    <row r="117" spans="1:380" ht="3.9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15"/>
      <c r="L117" s="30"/>
      <c r="M117" s="2"/>
      <c r="N117" s="2"/>
      <c r="O117" s="15"/>
      <c r="P117" s="2"/>
      <c r="Q117" s="2"/>
      <c r="R117" s="47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9"/>
      <c r="NO117" s="2"/>
      <c r="NP117" s="2"/>
    </row>
    <row r="118" spans="1:380" s="26" customFormat="1" x14ac:dyDescent="0.25">
      <c r="A118" s="23"/>
      <c r="B118" s="23"/>
      <c r="C118" s="23"/>
      <c r="D118" s="23"/>
      <c r="E118" s="23" t="str">
        <f>структура!$E$44</f>
        <v>размер кредитования по допуслуге - 3</v>
      </c>
      <c r="F118" s="23"/>
      <c r="G118" s="23"/>
      <c r="H118" s="23" t="str">
        <f>IF($E118="","",INDEX(структура!$H:$H,SUMIFS(структура!$C:$C,структура!$E:$E,$E118)))</f>
        <v>руб.</v>
      </c>
      <c r="I118" s="23"/>
      <c r="J118" s="13" t="str">
        <f>IF($E118="","","*")</f>
        <v>*</v>
      </c>
      <c r="K118" s="43"/>
      <c r="L118" s="30"/>
      <c r="M118" s="23"/>
      <c r="N118" s="23"/>
      <c r="O118" s="38"/>
      <c r="P118" s="23"/>
      <c r="Q118" s="23"/>
      <c r="R118" s="50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/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/>
      <c r="KH118" s="51"/>
      <c r="KI118" s="51"/>
      <c r="KJ118" s="51"/>
      <c r="KK118" s="51"/>
      <c r="KL118" s="51"/>
      <c r="KM118" s="51"/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/>
      <c r="KZ118" s="51"/>
      <c r="LA118" s="51"/>
      <c r="LB118" s="51"/>
      <c r="LC118" s="51"/>
      <c r="LD118" s="51"/>
      <c r="LE118" s="51"/>
      <c r="LF118" s="51"/>
      <c r="LG118" s="51"/>
      <c r="LH118" s="51"/>
      <c r="LI118" s="51"/>
      <c r="LJ118" s="51"/>
      <c r="LK118" s="51"/>
      <c r="LL118" s="51"/>
      <c r="LM118" s="51"/>
      <c r="LN118" s="51"/>
      <c r="LO118" s="51"/>
      <c r="LP118" s="51"/>
      <c r="LQ118" s="51"/>
      <c r="LR118" s="51"/>
      <c r="LS118" s="51"/>
      <c r="LT118" s="51"/>
      <c r="LU118" s="51"/>
      <c r="LV118" s="51"/>
      <c r="LW118" s="51"/>
      <c r="LX118" s="51"/>
      <c r="LY118" s="51"/>
      <c r="LZ118" s="51"/>
      <c r="MA118" s="51"/>
      <c r="MB118" s="51"/>
      <c r="MC118" s="51"/>
      <c r="MD118" s="51"/>
      <c r="ME118" s="51"/>
      <c r="MF118" s="51"/>
      <c r="MG118" s="51"/>
      <c r="MH118" s="51"/>
      <c r="MI118" s="51"/>
      <c r="MJ118" s="51"/>
      <c r="MK118" s="51"/>
      <c r="ML118" s="51"/>
      <c r="MM118" s="51"/>
      <c r="MN118" s="51"/>
      <c r="MO118" s="51"/>
      <c r="MP118" s="51"/>
      <c r="MQ118" s="51"/>
      <c r="MR118" s="51"/>
      <c r="MS118" s="51"/>
      <c r="MT118" s="51"/>
      <c r="MU118" s="51"/>
      <c r="MV118" s="51"/>
      <c r="MW118" s="51"/>
      <c r="MX118" s="51"/>
      <c r="MY118" s="51"/>
      <c r="MZ118" s="51"/>
      <c r="NA118" s="51"/>
      <c r="NB118" s="51"/>
      <c r="NC118" s="51"/>
      <c r="ND118" s="51"/>
      <c r="NE118" s="51"/>
      <c r="NF118" s="51"/>
      <c r="NG118" s="51"/>
      <c r="NH118" s="51"/>
      <c r="NI118" s="51"/>
      <c r="NJ118" s="51"/>
      <c r="NK118" s="51"/>
      <c r="NL118" s="51"/>
      <c r="NM118" s="51"/>
      <c r="NN118" s="52"/>
      <c r="NO118" s="23"/>
      <c r="NP118" s="23"/>
    </row>
    <row r="119" spans="1:380" ht="3.9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15"/>
      <c r="L119" s="30"/>
      <c r="M119" s="2"/>
      <c r="N119" s="2"/>
      <c r="O119" s="15"/>
      <c r="P119" s="2"/>
      <c r="Q119" s="2"/>
      <c r="R119" s="47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9"/>
      <c r="NO119" s="2"/>
      <c r="NP119" s="2"/>
    </row>
    <row r="120" spans="1:380" s="26" customFormat="1" x14ac:dyDescent="0.25">
      <c r="A120" s="23"/>
      <c r="B120" s="23"/>
      <c r="C120" s="23"/>
      <c r="D120" s="23"/>
      <c r="E120" s="23" t="str">
        <f>структура!$E$45</f>
        <v>размер кредитования по допуслуге - 4</v>
      </c>
      <c r="F120" s="23"/>
      <c r="G120" s="23"/>
      <c r="H120" s="23" t="str">
        <f>IF($E120="","",INDEX(структура!$H:$H,SUMIFS(структура!$C:$C,структура!$E:$E,$E120)))</f>
        <v>руб.</v>
      </c>
      <c r="I120" s="23"/>
      <c r="J120" s="13" t="str">
        <f>IF($E120="","","*")</f>
        <v>*</v>
      </c>
      <c r="K120" s="43"/>
      <c r="L120" s="30"/>
      <c r="M120" s="23"/>
      <c r="N120" s="23"/>
      <c r="O120" s="38"/>
      <c r="P120" s="23"/>
      <c r="Q120" s="23"/>
      <c r="R120" s="50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W120" s="51"/>
      <c r="IX120" s="51"/>
      <c r="IY120" s="51"/>
      <c r="IZ120" s="51"/>
      <c r="JA120" s="51"/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51"/>
      <c r="JP120" s="51"/>
      <c r="JQ120" s="51"/>
      <c r="JR120" s="51"/>
      <c r="JS120" s="51"/>
      <c r="JT120" s="51"/>
      <c r="JU120" s="51"/>
      <c r="JV120" s="51"/>
      <c r="JW120" s="51"/>
      <c r="JX120" s="51"/>
      <c r="JY120" s="51"/>
      <c r="JZ120" s="51"/>
      <c r="KA120" s="51"/>
      <c r="KB120" s="51"/>
      <c r="KC120" s="51"/>
      <c r="KD120" s="51"/>
      <c r="KE120" s="51"/>
      <c r="KF120" s="51"/>
      <c r="KG120" s="51"/>
      <c r="KH120" s="51"/>
      <c r="KI120" s="51"/>
      <c r="KJ120" s="51"/>
      <c r="KK120" s="51"/>
      <c r="KL120" s="51"/>
      <c r="KM120" s="51"/>
      <c r="KN120" s="51"/>
      <c r="KO120" s="51"/>
      <c r="KP120" s="51"/>
      <c r="KQ120" s="51"/>
      <c r="KR120" s="51"/>
      <c r="KS120" s="51"/>
      <c r="KT120" s="51"/>
      <c r="KU120" s="51"/>
      <c r="KV120" s="51"/>
      <c r="KW120" s="51"/>
      <c r="KX120" s="51"/>
      <c r="KY120" s="51"/>
      <c r="KZ120" s="51"/>
      <c r="LA120" s="51"/>
      <c r="LB120" s="51"/>
      <c r="LC120" s="51"/>
      <c r="LD120" s="51"/>
      <c r="LE120" s="51"/>
      <c r="LF120" s="51"/>
      <c r="LG120" s="51"/>
      <c r="LH120" s="51"/>
      <c r="LI120" s="51"/>
      <c r="LJ120" s="51"/>
      <c r="LK120" s="51"/>
      <c r="LL120" s="51"/>
      <c r="LM120" s="51"/>
      <c r="LN120" s="51"/>
      <c r="LO120" s="51"/>
      <c r="LP120" s="51"/>
      <c r="LQ120" s="51"/>
      <c r="LR120" s="51"/>
      <c r="LS120" s="51"/>
      <c r="LT120" s="51"/>
      <c r="LU120" s="51"/>
      <c r="LV120" s="51"/>
      <c r="LW120" s="51"/>
      <c r="LX120" s="51"/>
      <c r="LY120" s="51"/>
      <c r="LZ120" s="51"/>
      <c r="MA120" s="51"/>
      <c r="MB120" s="51"/>
      <c r="MC120" s="51"/>
      <c r="MD120" s="51"/>
      <c r="ME120" s="51"/>
      <c r="MF120" s="51"/>
      <c r="MG120" s="51"/>
      <c r="MH120" s="51"/>
      <c r="MI120" s="51"/>
      <c r="MJ120" s="51"/>
      <c r="MK120" s="51"/>
      <c r="ML120" s="51"/>
      <c r="MM120" s="51"/>
      <c r="MN120" s="51"/>
      <c r="MO120" s="51"/>
      <c r="MP120" s="51"/>
      <c r="MQ120" s="51"/>
      <c r="MR120" s="51"/>
      <c r="MS120" s="51"/>
      <c r="MT120" s="51"/>
      <c r="MU120" s="51"/>
      <c r="MV120" s="51"/>
      <c r="MW120" s="51"/>
      <c r="MX120" s="51"/>
      <c r="MY120" s="51"/>
      <c r="MZ120" s="51"/>
      <c r="NA120" s="51"/>
      <c r="NB120" s="51"/>
      <c r="NC120" s="51"/>
      <c r="ND120" s="51"/>
      <c r="NE120" s="51"/>
      <c r="NF120" s="51"/>
      <c r="NG120" s="51"/>
      <c r="NH120" s="51"/>
      <c r="NI120" s="51"/>
      <c r="NJ120" s="51"/>
      <c r="NK120" s="51"/>
      <c r="NL120" s="51"/>
      <c r="NM120" s="51"/>
      <c r="NN120" s="52"/>
      <c r="NO120" s="23"/>
      <c r="NP120" s="23"/>
    </row>
    <row r="121" spans="1:380" ht="3.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5"/>
      <c r="L121" s="30"/>
      <c r="M121" s="2"/>
      <c r="N121" s="2"/>
      <c r="O121" s="15"/>
      <c r="P121" s="2"/>
      <c r="Q121" s="2"/>
      <c r="R121" s="47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9"/>
      <c r="NO121" s="2"/>
      <c r="NP121" s="2"/>
    </row>
    <row r="122" spans="1:380" s="26" customFormat="1" x14ac:dyDescent="0.25">
      <c r="A122" s="23"/>
      <c r="B122" s="23"/>
      <c r="C122" s="23"/>
      <c r="D122" s="23"/>
      <c r="E122" s="23" t="str">
        <f>структура!$E$46</f>
        <v>размер кредитования по допуслуге - 5</v>
      </c>
      <c r="F122" s="23"/>
      <c r="G122" s="23"/>
      <c r="H122" s="23" t="str">
        <f>IF($E122="","",INDEX(структура!$H:$H,SUMIFS(структура!$C:$C,структура!$E:$E,$E122)))</f>
        <v>руб.</v>
      </c>
      <c r="I122" s="23"/>
      <c r="J122" s="13" t="str">
        <f>IF($E122="","","*")</f>
        <v>*</v>
      </c>
      <c r="K122" s="43"/>
      <c r="L122" s="30"/>
      <c r="M122" s="23"/>
      <c r="N122" s="23"/>
      <c r="O122" s="38"/>
      <c r="P122" s="23"/>
      <c r="Q122" s="23"/>
      <c r="R122" s="50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W122" s="51"/>
      <c r="IX122" s="51"/>
      <c r="IY122" s="51"/>
      <c r="IZ122" s="51"/>
      <c r="JA122" s="51"/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51"/>
      <c r="JP122" s="51"/>
      <c r="JQ122" s="51"/>
      <c r="JR122" s="51"/>
      <c r="JS122" s="51"/>
      <c r="JT122" s="51"/>
      <c r="JU122" s="51"/>
      <c r="JV122" s="51"/>
      <c r="JW122" s="51"/>
      <c r="JX122" s="51"/>
      <c r="JY122" s="51"/>
      <c r="JZ122" s="51"/>
      <c r="KA122" s="51"/>
      <c r="KB122" s="51"/>
      <c r="KC122" s="51"/>
      <c r="KD122" s="51"/>
      <c r="KE122" s="51"/>
      <c r="KF122" s="51"/>
      <c r="KG122" s="51"/>
      <c r="KH122" s="51"/>
      <c r="KI122" s="51"/>
      <c r="KJ122" s="51"/>
      <c r="KK122" s="51"/>
      <c r="KL122" s="51"/>
      <c r="KM122" s="51"/>
      <c r="KN122" s="51"/>
      <c r="KO122" s="51"/>
      <c r="KP122" s="51"/>
      <c r="KQ122" s="51"/>
      <c r="KR122" s="51"/>
      <c r="KS122" s="51"/>
      <c r="KT122" s="51"/>
      <c r="KU122" s="51"/>
      <c r="KV122" s="51"/>
      <c r="KW122" s="51"/>
      <c r="KX122" s="51"/>
      <c r="KY122" s="51"/>
      <c r="KZ122" s="51"/>
      <c r="LA122" s="51"/>
      <c r="LB122" s="51"/>
      <c r="LC122" s="51"/>
      <c r="LD122" s="51"/>
      <c r="LE122" s="51"/>
      <c r="LF122" s="51"/>
      <c r="LG122" s="51"/>
      <c r="LH122" s="51"/>
      <c r="LI122" s="51"/>
      <c r="LJ122" s="51"/>
      <c r="LK122" s="51"/>
      <c r="LL122" s="51"/>
      <c r="LM122" s="51"/>
      <c r="LN122" s="51"/>
      <c r="LO122" s="51"/>
      <c r="LP122" s="51"/>
      <c r="LQ122" s="51"/>
      <c r="LR122" s="51"/>
      <c r="LS122" s="51"/>
      <c r="LT122" s="51"/>
      <c r="LU122" s="51"/>
      <c r="LV122" s="51"/>
      <c r="LW122" s="51"/>
      <c r="LX122" s="51"/>
      <c r="LY122" s="51"/>
      <c r="LZ122" s="51"/>
      <c r="MA122" s="51"/>
      <c r="MB122" s="51"/>
      <c r="MC122" s="51"/>
      <c r="MD122" s="51"/>
      <c r="ME122" s="51"/>
      <c r="MF122" s="51"/>
      <c r="MG122" s="51"/>
      <c r="MH122" s="51"/>
      <c r="MI122" s="51"/>
      <c r="MJ122" s="51"/>
      <c r="MK122" s="51"/>
      <c r="ML122" s="51"/>
      <c r="MM122" s="51"/>
      <c r="MN122" s="51"/>
      <c r="MO122" s="51"/>
      <c r="MP122" s="51"/>
      <c r="MQ122" s="51"/>
      <c r="MR122" s="51"/>
      <c r="MS122" s="51"/>
      <c r="MT122" s="51"/>
      <c r="MU122" s="51"/>
      <c r="MV122" s="51"/>
      <c r="MW122" s="51"/>
      <c r="MX122" s="51"/>
      <c r="MY122" s="51"/>
      <c r="MZ122" s="51"/>
      <c r="NA122" s="51"/>
      <c r="NB122" s="51"/>
      <c r="NC122" s="51"/>
      <c r="ND122" s="51"/>
      <c r="NE122" s="51"/>
      <c r="NF122" s="51"/>
      <c r="NG122" s="51"/>
      <c r="NH122" s="51"/>
      <c r="NI122" s="51"/>
      <c r="NJ122" s="51"/>
      <c r="NK122" s="51"/>
      <c r="NL122" s="51"/>
      <c r="NM122" s="51"/>
      <c r="NN122" s="52"/>
      <c r="NO122" s="23"/>
      <c r="NP122" s="23"/>
    </row>
    <row r="123" spans="1:380" ht="3.9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5"/>
      <c r="L123" s="30"/>
      <c r="M123" s="2"/>
      <c r="N123" s="2"/>
      <c r="O123" s="15"/>
      <c r="P123" s="2"/>
      <c r="Q123" s="2"/>
      <c r="R123" s="47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9"/>
      <c r="NO123" s="2"/>
      <c r="NP123" s="2"/>
    </row>
    <row r="124" spans="1:380" ht="8.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15"/>
      <c r="L124" s="30"/>
      <c r="M124" s="2"/>
      <c r="N124" s="2"/>
      <c r="O124" s="15"/>
      <c r="P124" s="2"/>
      <c r="Q124" s="2"/>
      <c r="R124" s="47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9"/>
      <c r="NO124" s="2"/>
      <c r="NP124" s="2"/>
    </row>
    <row r="125" spans="1:380" s="26" customFormat="1" x14ac:dyDescent="0.25">
      <c r="A125" s="23"/>
      <c r="B125" s="23"/>
      <c r="C125" s="23"/>
      <c r="D125" s="23"/>
      <c r="E125" s="23" t="str">
        <f>структура!$E$47</f>
        <v>тело кредита в разрезе допуслуг</v>
      </c>
      <c r="F125" s="23"/>
      <c r="G125" s="23"/>
      <c r="H125" s="23" t="str">
        <f>IF($E125="","",INDEX(структура!$H:$H,SUMIFS(структура!$C:$C,структура!$E:$E,$E125)))</f>
        <v>руб.</v>
      </c>
      <c r="I125" s="23"/>
      <c r="J125" s="13"/>
      <c r="K125" s="44">
        <f>SUM(K114:K124)</f>
        <v>0</v>
      </c>
      <c r="L125" s="30"/>
      <c r="M125" s="23"/>
      <c r="N125" s="23"/>
      <c r="O125" s="38"/>
      <c r="P125" s="23"/>
      <c r="Q125" s="23"/>
      <c r="R125" s="50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51"/>
      <c r="JP125" s="51"/>
      <c r="JQ125" s="51"/>
      <c r="JR125" s="51"/>
      <c r="JS125" s="51"/>
      <c r="JT125" s="51"/>
      <c r="JU125" s="51"/>
      <c r="JV125" s="51"/>
      <c r="JW125" s="51"/>
      <c r="JX125" s="51"/>
      <c r="JY125" s="51"/>
      <c r="JZ125" s="51"/>
      <c r="KA125" s="51"/>
      <c r="KB125" s="51"/>
      <c r="KC125" s="51"/>
      <c r="KD125" s="51"/>
      <c r="KE125" s="51"/>
      <c r="KF125" s="51"/>
      <c r="KG125" s="51"/>
      <c r="KH125" s="51"/>
      <c r="KI125" s="51"/>
      <c r="KJ125" s="51"/>
      <c r="KK125" s="51"/>
      <c r="KL125" s="51"/>
      <c r="KM125" s="51"/>
      <c r="KN125" s="51"/>
      <c r="KO125" s="51"/>
      <c r="KP125" s="51"/>
      <c r="KQ125" s="51"/>
      <c r="KR125" s="51"/>
      <c r="KS125" s="51"/>
      <c r="KT125" s="51"/>
      <c r="KU125" s="51"/>
      <c r="KV125" s="51"/>
      <c r="KW125" s="51"/>
      <c r="KX125" s="51"/>
      <c r="KY125" s="51"/>
      <c r="KZ125" s="51"/>
      <c r="LA125" s="51"/>
      <c r="LB125" s="51"/>
      <c r="LC125" s="51"/>
      <c r="LD125" s="51"/>
      <c r="LE125" s="51"/>
      <c r="LF125" s="51"/>
      <c r="LG125" s="51"/>
      <c r="LH125" s="51"/>
      <c r="LI125" s="51"/>
      <c r="LJ125" s="51"/>
      <c r="LK125" s="51"/>
      <c r="LL125" s="51"/>
      <c r="LM125" s="51"/>
      <c r="LN125" s="51"/>
      <c r="LO125" s="51"/>
      <c r="LP125" s="51"/>
      <c r="LQ125" s="51"/>
      <c r="LR125" s="51"/>
      <c r="LS125" s="51"/>
      <c r="LT125" s="51"/>
      <c r="LU125" s="51"/>
      <c r="LV125" s="51"/>
      <c r="LW125" s="51"/>
      <c r="LX125" s="51"/>
      <c r="LY125" s="51"/>
      <c r="LZ125" s="51"/>
      <c r="MA125" s="51"/>
      <c r="MB125" s="51"/>
      <c r="MC125" s="51"/>
      <c r="MD125" s="51"/>
      <c r="ME125" s="51"/>
      <c r="MF125" s="51"/>
      <c r="MG125" s="51"/>
      <c r="MH125" s="51"/>
      <c r="MI125" s="51"/>
      <c r="MJ125" s="51"/>
      <c r="MK125" s="51"/>
      <c r="ML125" s="51"/>
      <c r="MM125" s="51"/>
      <c r="MN125" s="51"/>
      <c r="MO125" s="51"/>
      <c r="MP125" s="51"/>
      <c r="MQ125" s="51"/>
      <c r="MR125" s="51"/>
      <c r="MS125" s="51"/>
      <c r="MT125" s="51"/>
      <c r="MU125" s="51"/>
      <c r="MV125" s="51"/>
      <c r="MW125" s="51"/>
      <c r="MX125" s="51"/>
      <c r="MY125" s="51"/>
      <c r="MZ125" s="51"/>
      <c r="NA125" s="51"/>
      <c r="NB125" s="51"/>
      <c r="NC125" s="51"/>
      <c r="ND125" s="51"/>
      <c r="NE125" s="51"/>
      <c r="NF125" s="51"/>
      <c r="NG125" s="51"/>
      <c r="NH125" s="51"/>
      <c r="NI125" s="51"/>
      <c r="NJ125" s="51"/>
      <c r="NK125" s="51"/>
      <c r="NL125" s="51"/>
      <c r="NM125" s="51"/>
      <c r="NN125" s="52"/>
      <c r="NO125" s="23"/>
      <c r="NP125" s="23"/>
    </row>
    <row r="126" spans="1:380" ht="3.9" customHeight="1" x14ac:dyDescent="0.25">
      <c r="A126" s="2"/>
      <c r="B126" s="2"/>
      <c r="C126" s="2"/>
      <c r="D126" s="2"/>
      <c r="E126" s="27"/>
      <c r="F126" s="2"/>
      <c r="G126" s="2"/>
      <c r="H126" s="2"/>
      <c r="I126" s="2"/>
      <c r="J126" s="13"/>
      <c r="K126" s="40"/>
      <c r="L126" s="30"/>
      <c r="M126" s="2"/>
      <c r="N126" s="2"/>
      <c r="O126" s="15"/>
      <c r="P126" s="2"/>
      <c r="Q126" s="2"/>
      <c r="R126" s="4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9"/>
      <c r="NO126" s="2"/>
      <c r="NP126" s="2"/>
    </row>
    <row r="127" spans="1:380" ht="8.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15"/>
      <c r="L127" s="30"/>
      <c r="M127" s="2"/>
      <c r="N127" s="2"/>
      <c r="O127" s="15"/>
      <c r="P127" s="2"/>
      <c r="Q127" s="2"/>
      <c r="R127" s="4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9"/>
      <c r="NO127" s="2"/>
      <c r="NP127" s="2"/>
    </row>
    <row r="128" spans="1:380" s="26" customFormat="1" x14ac:dyDescent="0.25">
      <c r="A128" s="23"/>
      <c r="B128" s="23"/>
      <c r="C128" s="23"/>
      <c r="D128" s="23"/>
      <c r="E128" s="23" t="str">
        <f>структура!$E$48</f>
        <v>годовая кредитная ставка по допуслугам</v>
      </c>
      <c r="F128" s="23"/>
      <c r="G128" s="23"/>
      <c r="H128" s="23" t="str">
        <f>IF($E128="","",INDEX(структура!$H:$H,SUMIFS(структура!$C:$C,структура!$E:$E,$E128)))</f>
        <v>%г.</v>
      </c>
      <c r="I128" s="23"/>
      <c r="J128" s="13" t="str">
        <f>IF($E128="","","*")</f>
        <v>*</v>
      </c>
      <c r="K128" s="45"/>
      <c r="L128" s="30"/>
      <c r="M128" s="23"/>
      <c r="N128" s="23"/>
      <c r="O128" s="38"/>
      <c r="P128" s="23"/>
      <c r="Q128" s="23"/>
      <c r="R128" s="50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51"/>
      <c r="JP128" s="51"/>
      <c r="JQ128" s="51"/>
      <c r="JR128" s="51"/>
      <c r="JS128" s="51"/>
      <c r="JT128" s="51"/>
      <c r="JU128" s="51"/>
      <c r="JV128" s="51"/>
      <c r="JW128" s="51"/>
      <c r="JX128" s="51"/>
      <c r="JY128" s="51"/>
      <c r="JZ128" s="51"/>
      <c r="KA128" s="51"/>
      <c r="KB128" s="51"/>
      <c r="KC128" s="51"/>
      <c r="KD128" s="51"/>
      <c r="KE128" s="51"/>
      <c r="KF128" s="51"/>
      <c r="KG128" s="51"/>
      <c r="KH128" s="51"/>
      <c r="KI128" s="51"/>
      <c r="KJ128" s="51"/>
      <c r="KK128" s="51"/>
      <c r="KL128" s="51"/>
      <c r="KM128" s="51"/>
      <c r="KN128" s="51"/>
      <c r="KO128" s="51"/>
      <c r="KP128" s="51"/>
      <c r="KQ128" s="51"/>
      <c r="KR128" s="51"/>
      <c r="KS128" s="51"/>
      <c r="KT128" s="51"/>
      <c r="KU128" s="51"/>
      <c r="KV128" s="51"/>
      <c r="KW128" s="51"/>
      <c r="KX128" s="51"/>
      <c r="KY128" s="51"/>
      <c r="KZ128" s="51"/>
      <c r="LA128" s="51"/>
      <c r="LB128" s="51"/>
      <c r="LC128" s="51"/>
      <c r="LD128" s="51"/>
      <c r="LE128" s="51"/>
      <c r="LF128" s="51"/>
      <c r="LG128" s="51"/>
      <c r="LH128" s="51"/>
      <c r="LI128" s="51"/>
      <c r="LJ128" s="51"/>
      <c r="LK128" s="51"/>
      <c r="LL128" s="51"/>
      <c r="LM128" s="51"/>
      <c r="LN128" s="51"/>
      <c r="LO128" s="51"/>
      <c r="LP128" s="51"/>
      <c r="LQ128" s="51"/>
      <c r="LR128" s="51"/>
      <c r="LS128" s="51"/>
      <c r="LT128" s="51"/>
      <c r="LU128" s="51"/>
      <c r="LV128" s="51"/>
      <c r="LW128" s="51"/>
      <c r="LX128" s="51"/>
      <c r="LY128" s="51"/>
      <c r="LZ128" s="51"/>
      <c r="MA128" s="51"/>
      <c r="MB128" s="51"/>
      <c r="MC128" s="51"/>
      <c r="MD128" s="51"/>
      <c r="ME128" s="51"/>
      <c r="MF128" s="51"/>
      <c r="MG128" s="51"/>
      <c r="MH128" s="51"/>
      <c r="MI128" s="51"/>
      <c r="MJ128" s="51"/>
      <c r="MK128" s="51"/>
      <c r="ML128" s="51"/>
      <c r="MM128" s="51"/>
      <c r="MN128" s="51"/>
      <c r="MO128" s="51"/>
      <c r="MP128" s="51"/>
      <c r="MQ128" s="51"/>
      <c r="MR128" s="51"/>
      <c r="MS128" s="51"/>
      <c r="MT128" s="51"/>
      <c r="MU128" s="51"/>
      <c r="MV128" s="51"/>
      <c r="MW128" s="51"/>
      <c r="MX128" s="51"/>
      <c r="MY128" s="51"/>
      <c r="MZ128" s="51"/>
      <c r="NA128" s="51"/>
      <c r="NB128" s="51"/>
      <c r="NC128" s="51"/>
      <c r="ND128" s="51"/>
      <c r="NE128" s="51"/>
      <c r="NF128" s="51"/>
      <c r="NG128" s="51"/>
      <c r="NH128" s="51"/>
      <c r="NI128" s="51"/>
      <c r="NJ128" s="51"/>
      <c r="NK128" s="51"/>
      <c r="NL128" s="51"/>
      <c r="NM128" s="51"/>
      <c r="NN128" s="52"/>
      <c r="NO128" s="23"/>
      <c r="NP128" s="23"/>
    </row>
    <row r="129" spans="1:380" ht="3.9" customHeight="1" x14ac:dyDescent="0.25">
      <c r="A129" s="2"/>
      <c r="B129" s="2"/>
      <c r="C129" s="2"/>
      <c r="D129" s="2"/>
      <c r="E129" s="27"/>
      <c r="F129" s="2"/>
      <c r="G129" s="2"/>
      <c r="H129" s="2"/>
      <c r="I129" s="2"/>
      <c r="J129" s="13"/>
      <c r="K129" s="40"/>
      <c r="L129" s="30"/>
      <c r="M129" s="2"/>
      <c r="N129" s="2"/>
      <c r="O129" s="15"/>
      <c r="P129" s="2"/>
      <c r="Q129" s="2"/>
      <c r="R129" s="47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9"/>
      <c r="NO129" s="2"/>
      <c r="NP129" s="2"/>
    </row>
    <row r="130" spans="1:380" ht="8.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15"/>
      <c r="L130" s="30"/>
      <c r="M130" s="2"/>
      <c r="N130" s="2"/>
      <c r="O130" s="15"/>
      <c r="P130" s="2"/>
      <c r="Q130" s="2"/>
      <c r="R130" s="47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9"/>
      <c r="NO130" s="2"/>
      <c r="NP130" s="2"/>
    </row>
    <row r="131" spans="1:380" s="26" customFormat="1" x14ac:dyDescent="0.25">
      <c r="A131" s="23"/>
      <c r="B131" s="23"/>
      <c r="C131" s="23"/>
      <c r="D131" s="23"/>
      <c r="E131" s="23" t="str">
        <f>структура!$E$49</f>
        <v>ежемесячный аннуитетный платеж за допуслуги с НДС</v>
      </c>
      <c r="F131" s="23"/>
      <c r="G131" s="23"/>
      <c r="H131" s="23" t="str">
        <f>IF($E131="","",INDEX(структура!$H:$H,SUMIFS(структура!$C:$C,структура!$E:$E,$E131)))</f>
        <v>руб.</v>
      </c>
      <c r="I131" s="23"/>
      <c r="J131" s="13"/>
      <c r="K131" s="44">
        <f>IF((POWER(1+K128/12,K14)-1)=0,0,K125*K128/12*POWER(1+K128/12,K14)/(POWER(1+K128/12,K14)-1))</f>
        <v>0</v>
      </c>
      <c r="L131" s="30"/>
      <c r="M131" s="23"/>
      <c r="N131" s="23"/>
      <c r="O131" s="38"/>
      <c r="P131" s="23"/>
      <c r="Q131" s="23"/>
      <c r="R131" s="50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W131" s="51"/>
      <c r="IX131" s="51"/>
      <c r="IY131" s="51"/>
      <c r="IZ131" s="51"/>
      <c r="JA131" s="51"/>
      <c r="JB131" s="51"/>
      <c r="JC131" s="51"/>
      <c r="JD131" s="51"/>
      <c r="JE131" s="51"/>
      <c r="JF131" s="51"/>
      <c r="JG131" s="51"/>
      <c r="JH131" s="51"/>
      <c r="JI131" s="51"/>
      <c r="JJ131" s="51"/>
      <c r="JK131" s="51"/>
      <c r="JL131" s="51"/>
      <c r="JM131" s="51"/>
      <c r="JN131" s="51"/>
      <c r="JO131" s="51"/>
      <c r="JP131" s="51"/>
      <c r="JQ131" s="51"/>
      <c r="JR131" s="51"/>
      <c r="JS131" s="51"/>
      <c r="JT131" s="51"/>
      <c r="JU131" s="51"/>
      <c r="JV131" s="51"/>
      <c r="JW131" s="51"/>
      <c r="JX131" s="51"/>
      <c r="JY131" s="51"/>
      <c r="JZ131" s="51"/>
      <c r="KA131" s="51"/>
      <c r="KB131" s="51"/>
      <c r="KC131" s="51"/>
      <c r="KD131" s="51"/>
      <c r="KE131" s="51"/>
      <c r="KF131" s="51"/>
      <c r="KG131" s="51"/>
      <c r="KH131" s="51"/>
      <c r="KI131" s="51"/>
      <c r="KJ131" s="51"/>
      <c r="KK131" s="51"/>
      <c r="KL131" s="51"/>
      <c r="KM131" s="51"/>
      <c r="KN131" s="51"/>
      <c r="KO131" s="51"/>
      <c r="KP131" s="51"/>
      <c r="KQ131" s="51"/>
      <c r="KR131" s="51"/>
      <c r="KS131" s="51"/>
      <c r="KT131" s="51"/>
      <c r="KU131" s="51"/>
      <c r="KV131" s="51"/>
      <c r="KW131" s="51"/>
      <c r="KX131" s="51"/>
      <c r="KY131" s="51"/>
      <c r="KZ131" s="51"/>
      <c r="LA131" s="51"/>
      <c r="LB131" s="51"/>
      <c r="LC131" s="51"/>
      <c r="LD131" s="51"/>
      <c r="LE131" s="51"/>
      <c r="LF131" s="51"/>
      <c r="LG131" s="51"/>
      <c r="LH131" s="51"/>
      <c r="LI131" s="51"/>
      <c r="LJ131" s="51"/>
      <c r="LK131" s="51"/>
      <c r="LL131" s="51"/>
      <c r="LM131" s="51"/>
      <c r="LN131" s="51"/>
      <c r="LO131" s="51"/>
      <c r="LP131" s="51"/>
      <c r="LQ131" s="51"/>
      <c r="LR131" s="51"/>
      <c r="LS131" s="51"/>
      <c r="LT131" s="51"/>
      <c r="LU131" s="51"/>
      <c r="LV131" s="51"/>
      <c r="LW131" s="51"/>
      <c r="LX131" s="51"/>
      <c r="LY131" s="51"/>
      <c r="LZ131" s="51"/>
      <c r="MA131" s="51"/>
      <c r="MB131" s="51"/>
      <c r="MC131" s="51"/>
      <c r="MD131" s="51"/>
      <c r="ME131" s="51"/>
      <c r="MF131" s="51"/>
      <c r="MG131" s="51"/>
      <c r="MH131" s="51"/>
      <c r="MI131" s="51"/>
      <c r="MJ131" s="51"/>
      <c r="MK131" s="51"/>
      <c r="ML131" s="51"/>
      <c r="MM131" s="51"/>
      <c r="MN131" s="51"/>
      <c r="MO131" s="51"/>
      <c r="MP131" s="51"/>
      <c r="MQ131" s="51"/>
      <c r="MR131" s="51"/>
      <c r="MS131" s="51"/>
      <c r="MT131" s="51"/>
      <c r="MU131" s="51"/>
      <c r="MV131" s="51"/>
      <c r="MW131" s="51"/>
      <c r="MX131" s="51"/>
      <c r="MY131" s="51"/>
      <c r="MZ131" s="51"/>
      <c r="NA131" s="51"/>
      <c r="NB131" s="51"/>
      <c r="NC131" s="51"/>
      <c r="ND131" s="51"/>
      <c r="NE131" s="51"/>
      <c r="NF131" s="51"/>
      <c r="NG131" s="51"/>
      <c r="NH131" s="51"/>
      <c r="NI131" s="51"/>
      <c r="NJ131" s="51"/>
      <c r="NK131" s="51"/>
      <c r="NL131" s="51"/>
      <c r="NM131" s="51"/>
      <c r="NN131" s="52"/>
      <c r="NO131" s="23"/>
      <c r="NP131" s="23"/>
    </row>
    <row r="132" spans="1:380" ht="3.9" customHeight="1" x14ac:dyDescent="0.25">
      <c r="A132" s="2"/>
      <c r="B132" s="2"/>
      <c r="C132" s="2"/>
      <c r="D132" s="2"/>
      <c r="E132" s="27"/>
      <c r="F132" s="2"/>
      <c r="G132" s="2"/>
      <c r="H132" s="2"/>
      <c r="I132" s="2"/>
      <c r="J132" s="13"/>
      <c r="K132" s="40"/>
      <c r="L132" s="30"/>
      <c r="M132" s="2"/>
      <c r="N132" s="2"/>
      <c r="O132" s="15"/>
      <c r="P132" s="2"/>
      <c r="Q132" s="2"/>
      <c r="R132" s="47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9"/>
      <c r="NO132" s="2"/>
      <c r="NP132" s="2"/>
    </row>
    <row r="133" spans="1:380" ht="8.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15"/>
      <c r="L133" s="30"/>
      <c r="M133" s="2"/>
      <c r="N133" s="2"/>
      <c r="O133" s="15"/>
      <c r="P133" s="2"/>
      <c r="Q133" s="2"/>
      <c r="R133" s="47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9"/>
      <c r="NO133" s="2"/>
      <c r="NP133" s="2"/>
    </row>
    <row r="134" spans="1:380" s="26" customFormat="1" x14ac:dyDescent="0.25">
      <c r="A134" s="23"/>
      <c r="B134" s="23"/>
      <c r="C134" s="23"/>
      <c r="D134" s="23"/>
      <c r="E134" s="23" t="str">
        <f>структура!$E$50</f>
        <v>график оплат за допуслуги с НДС</v>
      </c>
      <c r="F134" s="23"/>
      <c r="G134" s="23"/>
      <c r="H134" s="23" t="str">
        <f>IF($E134="","",INDEX(структура!$H:$H,SUMIFS(структура!$C:$C,структура!$E:$E,$E134)))</f>
        <v>руб.</v>
      </c>
      <c r="I134" s="23"/>
      <c r="J134" s="13"/>
      <c r="K134" s="15"/>
      <c r="L134" s="30"/>
      <c r="M134" s="23"/>
      <c r="N134" s="23"/>
      <c r="O134" s="206">
        <f>SUM($R134:$NO134)</f>
        <v>0</v>
      </c>
      <c r="P134" s="23"/>
      <c r="Q134" s="23"/>
      <c r="R134" s="50"/>
      <c r="S134" s="53">
        <f t="shared" ref="S134:CD134" si="424">IF(S$8="",0,$K$131)</f>
        <v>0</v>
      </c>
      <c r="T134" s="53">
        <f t="shared" si="424"/>
        <v>0</v>
      </c>
      <c r="U134" s="53">
        <f t="shared" si="424"/>
        <v>0</v>
      </c>
      <c r="V134" s="53">
        <f t="shared" si="424"/>
        <v>0</v>
      </c>
      <c r="W134" s="53">
        <f t="shared" si="424"/>
        <v>0</v>
      </c>
      <c r="X134" s="53">
        <f t="shared" si="424"/>
        <v>0</v>
      </c>
      <c r="Y134" s="53">
        <f t="shared" si="424"/>
        <v>0</v>
      </c>
      <c r="Z134" s="53">
        <f t="shared" si="424"/>
        <v>0</v>
      </c>
      <c r="AA134" s="53">
        <f t="shared" si="424"/>
        <v>0</v>
      </c>
      <c r="AB134" s="53">
        <f t="shared" si="424"/>
        <v>0</v>
      </c>
      <c r="AC134" s="53">
        <f t="shared" si="424"/>
        <v>0</v>
      </c>
      <c r="AD134" s="53">
        <f t="shared" si="424"/>
        <v>0</v>
      </c>
      <c r="AE134" s="53">
        <f t="shared" si="424"/>
        <v>0</v>
      </c>
      <c r="AF134" s="53">
        <f t="shared" si="424"/>
        <v>0</v>
      </c>
      <c r="AG134" s="53">
        <f t="shared" si="424"/>
        <v>0</v>
      </c>
      <c r="AH134" s="53">
        <f t="shared" si="424"/>
        <v>0</v>
      </c>
      <c r="AI134" s="53">
        <f t="shared" si="424"/>
        <v>0</v>
      </c>
      <c r="AJ134" s="53">
        <f t="shared" si="424"/>
        <v>0</v>
      </c>
      <c r="AK134" s="53">
        <f t="shared" si="424"/>
        <v>0</v>
      </c>
      <c r="AL134" s="53">
        <f t="shared" si="424"/>
        <v>0</v>
      </c>
      <c r="AM134" s="53">
        <f t="shared" si="424"/>
        <v>0</v>
      </c>
      <c r="AN134" s="53">
        <f t="shared" si="424"/>
        <v>0</v>
      </c>
      <c r="AO134" s="53">
        <f t="shared" si="424"/>
        <v>0</v>
      </c>
      <c r="AP134" s="53">
        <f t="shared" si="424"/>
        <v>0</v>
      </c>
      <c r="AQ134" s="53">
        <f t="shared" si="424"/>
        <v>0</v>
      </c>
      <c r="AR134" s="53">
        <f t="shared" si="424"/>
        <v>0</v>
      </c>
      <c r="AS134" s="53">
        <f t="shared" si="424"/>
        <v>0</v>
      </c>
      <c r="AT134" s="53">
        <f t="shared" si="424"/>
        <v>0</v>
      </c>
      <c r="AU134" s="53">
        <f t="shared" si="424"/>
        <v>0</v>
      </c>
      <c r="AV134" s="53">
        <f t="shared" si="424"/>
        <v>0</v>
      </c>
      <c r="AW134" s="53">
        <f t="shared" si="424"/>
        <v>0</v>
      </c>
      <c r="AX134" s="53">
        <f t="shared" si="424"/>
        <v>0</v>
      </c>
      <c r="AY134" s="53">
        <f t="shared" si="424"/>
        <v>0</v>
      </c>
      <c r="AZ134" s="53">
        <f t="shared" si="424"/>
        <v>0</v>
      </c>
      <c r="BA134" s="53">
        <f t="shared" si="424"/>
        <v>0</v>
      </c>
      <c r="BB134" s="53">
        <f t="shared" si="424"/>
        <v>0</v>
      </c>
      <c r="BC134" s="53">
        <f t="shared" si="424"/>
        <v>0</v>
      </c>
      <c r="BD134" s="53">
        <f t="shared" si="424"/>
        <v>0</v>
      </c>
      <c r="BE134" s="53">
        <f t="shared" si="424"/>
        <v>0</v>
      </c>
      <c r="BF134" s="53">
        <f t="shared" si="424"/>
        <v>0</v>
      </c>
      <c r="BG134" s="53">
        <f t="shared" si="424"/>
        <v>0</v>
      </c>
      <c r="BH134" s="53">
        <f t="shared" si="424"/>
        <v>0</v>
      </c>
      <c r="BI134" s="53">
        <f t="shared" si="424"/>
        <v>0</v>
      </c>
      <c r="BJ134" s="53">
        <f t="shared" si="424"/>
        <v>0</v>
      </c>
      <c r="BK134" s="53">
        <f t="shared" si="424"/>
        <v>0</v>
      </c>
      <c r="BL134" s="53">
        <f t="shared" si="424"/>
        <v>0</v>
      </c>
      <c r="BM134" s="53">
        <f t="shared" si="424"/>
        <v>0</v>
      </c>
      <c r="BN134" s="53">
        <f t="shared" si="424"/>
        <v>0</v>
      </c>
      <c r="BO134" s="53">
        <f t="shared" si="424"/>
        <v>0</v>
      </c>
      <c r="BP134" s="53">
        <f t="shared" si="424"/>
        <v>0</v>
      </c>
      <c r="BQ134" s="53">
        <f t="shared" si="424"/>
        <v>0</v>
      </c>
      <c r="BR134" s="53">
        <f t="shared" si="424"/>
        <v>0</v>
      </c>
      <c r="BS134" s="53">
        <f t="shared" si="424"/>
        <v>0</v>
      </c>
      <c r="BT134" s="53">
        <f t="shared" si="424"/>
        <v>0</v>
      </c>
      <c r="BU134" s="53">
        <f t="shared" si="424"/>
        <v>0</v>
      </c>
      <c r="BV134" s="53">
        <f t="shared" si="424"/>
        <v>0</v>
      </c>
      <c r="BW134" s="53">
        <f t="shared" si="424"/>
        <v>0</v>
      </c>
      <c r="BX134" s="53">
        <f t="shared" si="424"/>
        <v>0</v>
      </c>
      <c r="BY134" s="53">
        <f t="shared" si="424"/>
        <v>0</v>
      </c>
      <c r="BZ134" s="53">
        <f t="shared" si="424"/>
        <v>0</v>
      </c>
      <c r="CA134" s="53">
        <f t="shared" si="424"/>
        <v>0</v>
      </c>
      <c r="CB134" s="53">
        <f t="shared" si="424"/>
        <v>0</v>
      </c>
      <c r="CC134" s="53">
        <f t="shared" si="424"/>
        <v>0</v>
      </c>
      <c r="CD134" s="53">
        <f t="shared" si="424"/>
        <v>0</v>
      </c>
      <c r="CE134" s="53">
        <f t="shared" ref="CE134:EP134" si="425">IF(CE$8="",0,$K$131)</f>
        <v>0</v>
      </c>
      <c r="CF134" s="53">
        <f t="shared" si="425"/>
        <v>0</v>
      </c>
      <c r="CG134" s="53">
        <f t="shared" si="425"/>
        <v>0</v>
      </c>
      <c r="CH134" s="53">
        <f t="shared" si="425"/>
        <v>0</v>
      </c>
      <c r="CI134" s="53">
        <f t="shared" si="425"/>
        <v>0</v>
      </c>
      <c r="CJ134" s="53">
        <f t="shared" si="425"/>
        <v>0</v>
      </c>
      <c r="CK134" s="53">
        <f t="shared" si="425"/>
        <v>0</v>
      </c>
      <c r="CL134" s="53">
        <f t="shared" si="425"/>
        <v>0</v>
      </c>
      <c r="CM134" s="53">
        <f t="shared" si="425"/>
        <v>0</v>
      </c>
      <c r="CN134" s="53">
        <f t="shared" si="425"/>
        <v>0</v>
      </c>
      <c r="CO134" s="53">
        <f t="shared" si="425"/>
        <v>0</v>
      </c>
      <c r="CP134" s="53">
        <f t="shared" si="425"/>
        <v>0</v>
      </c>
      <c r="CQ134" s="53">
        <f t="shared" si="425"/>
        <v>0</v>
      </c>
      <c r="CR134" s="53">
        <f t="shared" si="425"/>
        <v>0</v>
      </c>
      <c r="CS134" s="53">
        <f t="shared" si="425"/>
        <v>0</v>
      </c>
      <c r="CT134" s="53">
        <f t="shared" si="425"/>
        <v>0</v>
      </c>
      <c r="CU134" s="53">
        <f t="shared" si="425"/>
        <v>0</v>
      </c>
      <c r="CV134" s="53">
        <f t="shared" si="425"/>
        <v>0</v>
      </c>
      <c r="CW134" s="53">
        <f t="shared" si="425"/>
        <v>0</v>
      </c>
      <c r="CX134" s="53">
        <f t="shared" si="425"/>
        <v>0</v>
      </c>
      <c r="CY134" s="53">
        <f t="shared" si="425"/>
        <v>0</v>
      </c>
      <c r="CZ134" s="53">
        <f t="shared" si="425"/>
        <v>0</v>
      </c>
      <c r="DA134" s="53">
        <f t="shared" si="425"/>
        <v>0</v>
      </c>
      <c r="DB134" s="53">
        <f t="shared" si="425"/>
        <v>0</v>
      </c>
      <c r="DC134" s="53">
        <f t="shared" si="425"/>
        <v>0</v>
      </c>
      <c r="DD134" s="53">
        <f t="shared" si="425"/>
        <v>0</v>
      </c>
      <c r="DE134" s="53">
        <f t="shared" si="425"/>
        <v>0</v>
      </c>
      <c r="DF134" s="53">
        <f t="shared" si="425"/>
        <v>0</v>
      </c>
      <c r="DG134" s="53">
        <f t="shared" si="425"/>
        <v>0</v>
      </c>
      <c r="DH134" s="53">
        <f t="shared" si="425"/>
        <v>0</v>
      </c>
      <c r="DI134" s="53">
        <f t="shared" si="425"/>
        <v>0</v>
      </c>
      <c r="DJ134" s="53">
        <f t="shared" si="425"/>
        <v>0</v>
      </c>
      <c r="DK134" s="53">
        <f t="shared" si="425"/>
        <v>0</v>
      </c>
      <c r="DL134" s="53">
        <f t="shared" si="425"/>
        <v>0</v>
      </c>
      <c r="DM134" s="53">
        <f t="shared" si="425"/>
        <v>0</v>
      </c>
      <c r="DN134" s="53">
        <f t="shared" si="425"/>
        <v>0</v>
      </c>
      <c r="DO134" s="53">
        <f t="shared" si="425"/>
        <v>0</v>
      </c>
      <c r="DP134" s="53">
        <f t="shared" si="425"/>
        <v>0</v>
      </c>
      <c r="DQ134" s="53">
        <f t="shared" si="425"/>
        <v>0</v>
      </c>
      <c r="DR134" s="53">
        <f t="shared" si="425"/>
        <v>0</v>
      </c>
      <c r="DS134" s="53">
        <f t="shared" si="425"/>
        <v>0</v>
      </c>
      <c r="DT134" s="53">
        <f t="shared" si="425"/>
        <v>0</v>
      </c>
      <c r="DU134" s="53">
        <f t="shared" si="425"/>
        <v>0</v>
      </c>
      <c r="DV134" s="53">
        <f t="shared" si="425"/>
        <v>0</v>
      </c>
      <c r="DW134" s="53">
        <f t="shared" si="425"/>
        <v>0</v>
      </c>
      <c r="DX134" s="53">
        <f t="shared" si="425"/>
        <v>0</v>
      </c>
      <c r="DY134" s="53">
        <f t="shared" si="425"/>
        <v>0</v>
      </c>
      <c r="DZ134" s="53">
        <f t="shared" si="425"/>
        <v>0</v>
      </c>
      <c r="EA134" s="53">
        <f t="shared" si="425"/>
        <v>0</v>
      </c>
      <c r="EB134" s="53">
        <f t="shared" si="425"/>
        <v>0</v>
      </c>
      <c r="EC134" s="53">
        <f t="shared" si="425"/>
        <v>0</v>
      </c>
      <c r="ED134" s="53">
        <f t="shared" si="425"/>
        <v>0</v>
      </c>
      <c r="EE134" s="53">
        <f t="shared" si="425"/>
        <v>0</v>
      </c>
      <c r="EF134" s="53">
        <f t="shared" si="425"/>
        <v>0</v>
      </c>
      <c r="EG134" s="53">
        <f t="shared" si="425"/>
        <v>0</v>
      </c>
      <c r="EH134" s="53">
        <f t="shared" si="425"/>
        <v>0</v>
      </c>
      <c r="EI134" s="53">
        <f t="shared" si="425"/>
        <v>0</v>
      </c>
      <c r="EJ134" s="53">
        <f t="shared" si="425"/>
        <v>0</v>
      </c>
      <c r="EK134" s="53">
        <f t="shared" si="425"/>
        <v>0</v>
      </c>
      <c r="EL134" s="53">
        <f t="shared" si="425"/>
        <v>0</v>
      </c>
      <c r="EM134" s="53">
        <f t="shared" si="425"/>
        <v>0</v>
      </c>
      <c r="EN134" s="53">
        <f t="shared" si="425"/>
        <v>0</v>
      </c>
      <c r="EO134" s="53">
        <f t="shared" si="425"/>
        <v>0</v>
      </c>
      <c r="EP134" s="53">
        <f t="shared" si="425"/>
        <v>0</v>
      </c>
      <c r="EQ134" s="53">
        <f t="shared" ref="EQ134:HB134" si="426">IF(EQ$8="",0,$K$131)</f>
        <v>0</v>
      </c>
      <c r="ER134" s="53">
        <f t="shared" si="426"/>
        <v>0</v>
      </c>
      <c r="ES134" s="53">
        <f t="shared" si="426"/>
        <v>0</v>
      </c>
      <c r="ET134" s="53">
        <f t="shared" si="426"/>
        <v>0</v>
      </c>
      <c r="EU134" s="53">
        <f t="shared" si="426"/>
        <v>0</v>
      </c>
      <c r="EV134" s="53">
        <f t="shared" si="426"/>
        <v>0</v>
      </c>
      <c r="EW134" s="53">
        <f t="shared" si="426"/>
        <v>0</v>
      </c>
      <c r="EX134" s="53">
        <f t="shared" si="426"/>
        <v>0</v>
      </c>
      <c r="EY134" s="53">
        <f t="shared" si="426"/>
        <v>0</v>
      </c>
      <c r="EZ134" s="53">
        <f t="shared" si="426"/>
        <v>0</v>
      </c>
      <c r="FA134" s="53">
        <f t="shared" si="426"/>
        <v>0</v>
      </c>
      <c r="FB134" s="53">
        <f t="shared" si="426"/>
        <v>0</v>
      </c>
      <c r="FC134" s="53">
        <f t="shared" si="426"/>
        <v>0</v>
      </c>
      <c r="FD134" s="53">
        <f t="shared" si="426"/>
        <v>0</v>
      </c>
      <c r="FE134" s="53">
        <f t="shared" si="426"/>
        <v>0</v>
      </c>
      <c r="FF134" s="53">
        <f t="shared" si="426"/>
        <v>0</v>
      </c>
      <c r="FG134" s="53">
        <f t="shared" si="426"/>
        <v>0</v>
      </c>
      <c r="FH134" s="53">
        <f t="shared" si="426"/>
        <v>0</v>
      </c>
      <c r="FI134" s="53">
        <f t="shared" si="426"/>
        <v>0</v>
      </c>
      <c r="FJ134" s="53">
        <f t="shared" si="426"/>
        <v>0</v>
      </c>
      <c r="FK134" s="53">
        <f t="shared" si="426"/>
        <v>0</v>
      </c>
      <c r="FL134" s="53">
        <f t="shared" si="426"/>
        <v>0</v>
      </c>
      <c r="FM134" s="53">
        <f t="shared" si="426"/>
        <v>0</v>
      </c>
      <c r="FN134" s="53">
        <f t="shared" si="426"/>
        <v>0</v>
      </c>
      <c r="FO134" s="53">
        <f t="shared" si="426"/>
        <v>0</v>
      </c>
      <c r="FP134" s="53">
        <f t="shared" si="426"/>
        <v>0</v>
      </c>
      <c r="FQ134" s="53">
        <f t="shared" si="426"/>
        <v>0</v>
      </c>
      <c r="FR134" s="53">
        <f t="shared" si="426"/>
        <v>0</v>
      </c>
      <c r="FS134" s="53">
        <f t="shared" si="426"/>
        <v>0</v>
      </c>
      <c r="FT134" s="53">
        <f t="shared" si="426"/>
        <v>0</v>
      </c>
      <c r="FU134" s="53">
        <f t="shared" si="426"/>
        <v>0</v>
      </c>
      <c r="FV134" s="53">
        <f t="shared" si="426"/>
        <v>0</v>
      </c>
      <c r="FW134" s="53">
        <f t="shared" si="426"/>
        <v>0</v>
      </c>
      <c r="FX134" s="53">
        <f t="shared" si="426"/>
        <v>0</v>
      </c>
      <c r="FY134" s="53">
        <f t="shared" si="426"/>
        <v>0</v>
      </c>
      <c r="FZ134" s="53">
        <f t="shared" si="426"/>
        <v>0</v>
      </c>
      <c r="GA134" s="53">
        <f t="shared" si="426"/>
        <v>0</v>
      </c>
      <c r="GB134" s="53">
        <f t="shared" si="426"/>
        <v>0</v>
      </c>
      <c r="GC134" s="53">
        <f t="shared" si="426"/>
        <v>0</v>
      </c>
      <c r="GD134" s="53">
        <f t="shared" si="426"/>
        <v>0</v>
      </c>
      <c r="GE134" s="53">
        <f t="shared" si="426"/>
        <v>0</v>
      </c>
      <c r="GF134" s="53">
        <f t="shared" si="426"/>
        <v>0</v>
      </c>
      <c r="GG134" s="53">
        <f t="shared" si="426"/>
        <v>0</v>
      </c>
      <c r="GH134" s="53">
        <f t="shared" si="426"/>
        <v>0</v>
      </c>
      <c r="GI134" s="53">
        <f t="shared" si="426"/>
        <v>0</v>
      </c>
      <c r="GJ134" s="53">
        <f t="shared" si="426"/>
        <v>0</v>
      </c>
      <c r="GK134" s="53">
        <f t="shared" si="426"/>
        <v>0</v>
      </c>
      <c r="GL134" s="53">
        <f t="shared" si="426"/>
        <v>0</v>
      </c>
      <c r="GM134" s="53">
        <f t="shared" si="426"/>
        <v>0</v>
      </c>
      <c r="GN134" s="53">
        <f t="shared" si="426"/>
        <v>0</v>
      </c>
      <c r="GO134" s="53">
        <f t="shared" si="426"/>
        <v>0</v>
      </c>
      <c r="GP134" s="53">
        <f t="shared" si="426"/>
        <v>0</v>
      </c>
      <c r="GQ134" s="53">
        <f t="shared" si="426"/>
        <v>0</v>
      </c>
      <c r="GR134" s="53">
        <f t="shared" si="426"/>
        <v>0</v>
      </c>
      <c r="GS134" s="53">
        <f t="shared" si="426"/>
        <v>0</v>
      </c>
      <c r="GT134" s="53">
        <f t="shared" si="426"/>
        <v>0</v>
      </c>
      <c r="GU134" s="53">
        <f t="shared" si="426"/>
        <v>0</v>
      </c>
      <c r="GV134" s="53">
        <f t="shared" si="426"/>
        <v>0</v>
      </c>
      <c r="GW134" s="53">
        <f t="shared" si="426"/>
        <v>0</v>
      </c>
      <c r="GX134" s="53">
        <f t="shared" si="426"/>
        <v>0</v>
      </c>
      <c r="GY134" s="53">
        <f t="shared" si="426"/>
        <v>0</v>
      </c>
      <c r="GZ134" s="53">
        <f t="shared" si="426"/>
        <v>0</v>
      </c>
      <c r="HA134" s="53">
        <f t="shared" si="426"/>
        <v>0</v>
      </c>
      <c r="HB134" s="53">
        <f t="shared" si="426"/>
        <v>0</v>
      </c>
      <c r="HC134" s="53">
        <f t="shared" ref="HC134:JN134" si="427">IF(HC$8="",0,$K$131)</f>
        <v>0</v>
      </c>
      <c r="HD134" s="53">
        <f t="shared" si="427"/>
        <v>0</v>
      </c>
      <c r="HE134" s="53">
        <f t="shared" si="427"/>
        <v>0</v>
      </c>
      <c r="HF134" s="53">
        <f t="shared" si="427"/>
        <v>0</v>
      </c>
      <c r="HG134" s="53">
        <f t="shared" si="427"/>
        <v>0</v>
      </c>
      <c r="HH134" s="53">
        <f t="shared" si="427"/>
        <v>0</v>
      </c>
      <c r="HI134" s="53">
        <f t="shared" si="427"/>
        <v>0</v>
      </c>
      <c r="HJ134" s="53">
        <f t="shared" si="427"/>
        <v>0</v>
      </c>
      <c r="HK134" s="53">
        <f t="shared" si="427"/>
        <v>0</v>
      </c>
      <c r="HL134" s="53">
        <f t="shared" si="427"/>
        <v>0</v>
      </c>
      <c r="HM134" s="53">
        <f t="shared" si="427"/>
        <v>0</v>
      </c>
      <c r="HN134" s="53">
        <f t="shared" si="427"/>
        <v>0</v>
      </c>
      <c r="HO134" s="53">
        <f t="shared" si="427"/>
        <v>0</v>
      </c>
      <c r="HP134" s="53">
        <f t="shared" si="427"/>
        <v>0</v>
      </c>
      <c r="HQ134" s="53">
        <f t="shared" si="427"/>
        <v>0</v>
      </c>
      <c r="HR134" s="53">
        <f t="shared" si="427"/>
        <v>0</v>
      </c>
      <c r="HS134" s="53">
        <f t="shared" si="427"/>
        <v>0</v>
      </c>
      <c r="HT134" s="53">
        <f t="shared" si="427"/>
        <v>0</v>
      </c>
      <c r="HU134" s="53">
        <f t="shared" si="427"/>
        <v>0</v>
      </c>
      <c r="HV134" s="53">
        <f t="shared" si="427"/>
        <v>0</v>
      </c>
      <c r="HW134" s="53">
        <f t="shared" si="427"/>
        <v>0</v>
      </c>
      <c r="HX134" s="53">
        <f t="shared" si="427"/>
        <v>0</v>
      </c>
      <c r="HY134" s="53">
        <f t="shared" si="427"/>
        <v>0</v>
      </c>
      <c r="HZ134" s="53">
        <f t="shared" si="427"/>
        <v>0</v>
      </c>
      <c r="IA134" s="53">
        <f t="shared" si="427"/>
        <v>0</v>
      </c>
      <c r="IB134" s="53">
        <f t="shared" si="427"/>
        <v>0</v>
      </c>
      <c r="IC134" s="53">
        <f t="shared" si="427"/>
        <v>0</v>
      </c>
      <c r="ID134" s="53">
        <f t="shared" si="427"/>
        <v>0</v>
      </c>
      <c r="IE134" s="53">
        <f t="shared" si="427"/>
        <v>0</v>
      </c>
      <c r="IF134" s="53">
        <f t="shared" si="427"/>
        <v>0</v>
      </c>
      <c r="IG134" s="53">
        <f t="shared" si="427"/>
        <v>0</v>
      </c>
      <c r="IH134" s="53">
        <f t="shared" si="427"/>
        <v>0</v>
      </c>
      <c r="II134" s="53">
        <f t="shared" si="427"/>
        <v>0</v>
      </c>
      <c r="IJ134" s="53">
        <f t="shared" si="427"/>
        <v>0</v>
      </c>
      <c r="IK134" s="53">
        <f t="shared" si="427"/>
        <v>0</v>
      </c>
      <c r="IL134" s="53">
        <f t="shared" si="427"/>
        <v>0</v>
      </c>
      <c r="IM134" s="53">
        <f t="shared" si="427"/>
        <v>0</v>
      </c>
      <c r="IN134" s="53">
        <f t="shared" si="427"/>
        <v>0</v>
      </c>
      <c r="IO134" s="53">
        <f t="shared" si="427"/>
        <v>0</v>
      </c>
      <c r="IP134" s="53">
        <f t="shared" si="427"/>
        <v>0</v>
      </c>
      <c r="IQ134" s="53">
        <f t="shared" si="427"/>
        <v>0</v>
      </c>
      <c r="IR134" s="53">
        <f t="shared" si="427"/>
        <v>0</v>
      </c>
      <c r="IS134" s="53">
        <f t="shared" si="427"/>
        <v>0</v>
      </c>
      <c r="IT134" s="53">
        <f t="shared" si="427"/>
        <v>0</v>
      </c>
      <c r="IU134" s="53">
        <f t="shared" si="427"/>
        <v>0</v>
      </c>
      <c r="IV134" s="53">
        <f t="shared" si="427"/>
        <v>0</v>
      </c>
      <c r="IW134" s="53">
        <f t="shared" si="427"/>
        <v>0</v>
      </c>
      <c r="IX134" s="53">
        <f t="shared" si="427"/>
        <v>0</v>
      </c>
      <c r="IY134" s="53">
        <f t="shared" si="427"/>
        <v>0</v>
      </c>
      <c r="IZ134" s="53">
        <f t="shared" si="427"/>
        <v>0</v>
      </c>
      <c r="JA134" s="53">
        <f t="shared" si="427"/>
        <v>0</v>
      </c>
      <c r="JB134" s="53">
        <f t="shared" si="427"/>
        <v>0</v>
      </c>
      <c r="JC134" s="53">
        <f t="shared" si="427"/>
        <v>0</v>
      </c>
      <c r="JD134" s="53">
        <f t="shared" si="427"/>
        <v>0</v>
      </c>
      <c r="JE134" s="53">
        <f t="shared" si="427"/>
        <v>0</v>
      </c>
      <c r="JF134" s="53">
        <f t="shared" si="427"/>
        <v>0</v>
      </c>
      <c r="JG134" s="53">
        <f t="shared" si="427"/>
        <v>0</v>
      </c>
      <c r="JH134" s="53">
        <f t="shared" si="427"/>
        <v>0</v>
      </c>
      <c r="JI134" s="53">
        <f t="shared" si="427"/>
        <v>0</v>
      </c>
      <c r="JJ134" s="53">
        <f t="shared" si="427"/>
        <v>0</v>
      </c>
      <c r="JK134" s="53">
        <f t="shared" si="427"/>
        <v>0</v>
      </c>
      <c r="JL134" s="53">
        <f t="shared" si="427"/>
        <v>0</v>
      </c>
      <c r="JM134" s="53">
        <f t="shared" si="427"/>
        <v>0</v>
      </c>
      <c r="JN134" s="53">
        <f t="shared" si="427"/>
        <v>0</v>
      </c>
      <c r="JO134" s="53">
        <f t="shared" ref="JO134:LZ134" si="428">IF(JO$8="",0,$K$131)</f>
        <v>0</v>
      </c>
      <c r="JP134" s="53">
        <f t="shared" si="428"/>
        <v>0</v>
      </c>
      <c r="JQ134" s="53">
        <f t="shared" si="428"/>
        <v>0</v>
      </c>
      <c r="JR134" s="53">
        <f t="shared" si="428"/>
        <v>0</v>
      </c>
      <c r="JS134" s="53">
        <f t="shared" si="428"/>
        <v>0</v>
      </c>
      <c r="JT134" s="53">
        <f t="shared" si="428"/>
        <v>0</v>
      </c>
      <c r="JU134" s="53">
        <f t="shared" si="428"/>
        <v>0</v>
      </c>
      <c r="JV134" s="53">
        <f t="shared" si="428"/>
        <v>0</v>
      </c>
      <c r="JW134" s="53">
        <f t="shared" si="428"/>
        <v>0</v>
      </c>
      <c r="JX134" s="53">
        <f t="shared" si="428"/>
        <v>0</v>
      </c>
      <c r="JY134" s="53">
        <f t="shared" si="428"/>
        <v>0</v>
      </c>
      <c r="JZ134" s="53">
        <f t="shared" si="428"/>
        <v>0</v>
      </c>
      <c r="KA134" s="53">
        <f t="shared" si="428"/>
        <v>0</v>
      </c>
      <c r="KB134" s="53">
        <f t="shared" si="428"/>
        <v>0</v>
      </c>
      <c r="KC134" s="53">
        <f t="shared" si="428"/>
        <v>0</v>
      </c>
      <c r="KD134" s="53">
        <f t="shared" si="428"/>
        <v>0</v>
      </c>
      <c r="KE134" s="53">
        <f t="shared" si="428"/>
        <v>0</v>
      </c>
      <c r="KF134" s="53">
        <f t="shared" si="428"/>
        <v>0</v>
      </c>
      <c r="KG134" s="53">
        <f t="shared" si="428"/>
        <v>0</v>
      </c>
      <c r="KH134" s="53">
        <f t="shared" si="428"/>
        <v>0</v>
      </c>
      <c r="KI134" s="53">
        <f t="shared" si="428"/>
        <v>0</v>
      </c>
      <c r="KJ134" s="53">
        <f t="shared" si="428"/>
        <v>0</v>
      </c>
      <c r="KK134" s="53">
        <f t="shared" si="428"/>
        <v>0</v>
      </c>
      <c r="KL134" s="53">
        <f t="shared" si="428"/>
        <v>0</v>
      </c>
      <c r="KM134" s="53">
        <f t="shared" si="428"/>
        <v>0</v>
      </c>
      <c r="KN134" s="53">
        <f t="shared" si="428"/>
        <v>0</v>
      </c>
      <c r="KO134" s="53">
        <f t="shared" si="428"/>
        <v>0</v>
      </c>
      <c r="KP134" s="53">
        <f t="shared" si="428"/>
        <v>0</v>
      </c>
      <c r="KQ134" s="53">
        <f t="shared" si="428"/>
        <v>0</v>
      </c>
      <c r="KR134" s="53">
        <f t="shared" si="428"/>
        <v>0</v>
      </c>
      <c r="KS134" s="53">
        <f t="shared" si="428"/>
        <v>0</v>
      </c>
      <c r="KT134" s="53">
        <f t="shared" si="428"/>
        <v>0</v>
      </c>
      <c r="KU134" s="53">
        <f t="shared" si="428"/>
        <v>0</v>
      </c>
      <c r="KV134" s="53">
        <f t="shared" si="428"/>
        <v>0</v>
      </c>
      <c r="KW134" s="53">
        <f t="shared" si="428"/>
        <v>0</v>
      </c>
      <c r="KX134" s="53">
        <f t="shared" si="428"/>
        <v>0</v>
      </c>
      <c r="KY134" s="53">
        <f t="shared" si="428"/>
        <v>0</v>
      </c>
      <c r="KZ134" s="53">
        <f t="shared" si="428"/>
        <v>0</v>
      </c>
      <c r="LA134" s="53">
        <f t="shared" si="428"/>
        <v>0</v>
      </c>
      <c r="LB134" s="53">
        <f t="shared" si="428"/>
        <v>0</v>
      </c>
      <c r="LC134" s="53">
        <f t="shared" si="428"/>
        <v>0</v>
      </c>
      <c r="LD134" s="53">
        <f t="shared" si="428"/>
        <v>0</v>
      </c>
      <c r="LE134" s="53">
        <f t="shared" si="428"/>
        <v>0</v>
      </c>
      <c r="LF134" s="53">
        <f t="shared" si="428"/>
        <v>0</v>
      </c>
      <c r="LG134" s="53">
        <f t="shared" si="428"/>
        <v>0</v>
      </c>
      <c r="LH134" s="53">
        <f t="shared" si="428"/>
        <v>0</v>
      </c>
      <c r="LI134" s="53">
        <f t="shared" si="428"/>
        <v>0</v>
      </c>
      <c r="LJ134" s="53">
        <f t="shared" si="428"/>
        <v>0</v>
      </c>
      <c r="LK134" s="53">
        <f t="shared" si="428"/>
        <v>0</v>
      </c>
      <c r="LL134" s="53">
        <f t="shared" si="428"/>
        <v>0</v>
      </c>
      <c r="LM134" s="53">
        <f t="shared" si="428"/>
        <v>0</v>
      </c>
      <c r="LN134" s="53">
        <f t="shared" si="428"/>
        <v>0</v>
      </c>
      <c r="LO134" s="53">
        <f t="shared" si="428"/>
        <v>0</v>
      </c>
      <c r="LP134" s="53">
        <f t="shared" si="428"/>
        <v>0</v>
      </c>
      <c r="LQ134" s="53">
        <f t="shared" si="428"/>
        <v>0</v>
      </c>
      <c r="LR134" s="53">
        <f t="shared" si="428"/>
        <v>0</v>
      </c>
      <c r="LS134" s="53">
        <f t="shared" si="428"/>
        <v>0</v>
      </c>
      <c r="LT134" s="53">
        <f t="shared" si="428"/>
        <v>0</v>
      </c>
      <c r="LU134" s="53">
        <f t="shared" si="428"/>
        <v>0</v>
      </c>
      <c r="LV134" s="53">
        <f t="shared" si="428"/>
        <v>0</v>
      </c>
      <c r="LW134" s="53">
        <f t="shared" si="428"/>
        <v>0</v>
      </c>
      <c r="LX134" s="53">
        <f t="shared" si="428"/>
        <v>0</v>
      </c>
      <c r="LY134" s="53">
        <f t="shared" si="428"/>
        <v>0</v>
      </c>
      <c r="LZ134" s="53">
        <f t="shared" si="428"/>
        <v>0</v>
      </c>
      <c r="MA134" s="53">
        <f t="shared" ref="MA134:NN134" si="429">IF(MA$8="",0,$K$131)</f>
        <v>0</v>
      </c>
      <c r="MB134" s="53">
        <f t="shared" si="429"/>
        <v>0</v>
      </c>
      <c r="MC134" s="53">
        <f t="shared" si="429"/>
        <v>0</v>
      </c>
      <c r="MD134" s="53">
        <f t="shared" si="429"/>
        <v>0</v>
      </c>
      <c r="ME134" s="53">
        <f t="shared" si="429"/>
        <v>0</v>
      </c>
      <c r="MF134" s="53">
        <f t="shared" si="429"/>
        <v>0</v>
      </c>
      <c r="MG134" s="53">
        <f t="shared" si="429"/>
        <v>0</v>
      </c>
      <c r="MH134" s="53">
        <f t="shared" si="429"/>
        <v>0</v>
      </c>
      <c r="MI134" s="53">
        <f t="shared" si="429"/>
        <v>0</v>
      </c>
      <c r="MJ134" s="53">
        <f t="shared" si="429"/>
        <v>0</v>
      </c>
      <c r="MK134" s="53">
        <f t="shared" si="429"/>
        <v>0</v>
      </c>
      <c r="ML134" s="53">
        <f t="shared" si="429"/>
        <v>0</v>
      </c>
      <c r="MM134" s="53">
        <f t="shared" si="429"/>
        <v>0</v>
      </c>
      <c r="MN134" s="53">
        <f t="shared" si="429"/>
        <v>0</v>
      </c>
      <c r="MO134" s="53">
        <f t="shared" si="429"/>
        <v>0</v>
      </c>
      <c r="MP134" s="53">
        <f t="shared" si="429"/>
        <v>0</v>
      </c>
      <c r="MQ134" s="53">
        <f t="shared" si="429"/>
        <v>0</v>
      </c>
      <c r="MR134" s="53">
        <f t="shared" si="429"/>
        <v>0</v>
      </c>
      <c r="MS134" s="53">
        <f t="shared" si="429"/>
        <v>0</v>
      </c>
      <c r="MT134" s="53">
        <f t="shared" si="429"/>
        <v>0</v>
      </c>
      <c r="MU134" s="53">
        <f t="shared" si="429"/>
        <v>0</v>
      </c>
      <c r="MV134" s="53">
        <f t="shared" si="429"/>
        <v>0</v>
      </c>
      <c r="MW134" s="53">
        <f t="shared" si="429"/>
        <v>0</v>
      </c>
      <c r="MX134" s="53">
        <f t="shared" si="429"/>
        <v>0</v>
      </c>
      <c r="MY134" s="53">
        <f t="shared" si="429"/>
        <v>0</v>
      </c>
      <c r="MZ134" s="53">
        <f t="shared" si="429"/>
        <v>0</v>
      </c>
      <c r="NA134" s="53">
        <f t="shared" si="429"/>
        <v>0</v>
      </c>
      <c r="NB134" s="53">
        <f t="shared" si="429"/>
        <v>0</v>
      </c>
      <c r="NC134" s="53">
        <f t="shared" si="429"/>
        <v>0</v>
      </c>
      <c r="ND134" s="53">
        <f t="shared" si="429"/>
        <v>0</v>
      </c>
      <c r="NE134" s="53">
        <f t="shared" si="429"/>
        <v>0</v>
      </c>
      <c r="NF134" s="53">
        <f t="shared" si="429"/>
        <v>0</v>
      </c>
      <c r="NG134" s="53">
        <f t="shared" si="429"/>
        <v>0</v>
      </c>
      <c r="NH134" s="53">
        <f t="shared" si="429"/>
        <v>0</v>
      </c>
      <c r="NI134" s="53">
        <f t="shared" si="429"/>
        <v>0</v>
      </c>
      <c r="NJ134" s="53">
        <f t="shared" si="429"/>
        <v>0</v>
      </c>
      <c r="NK134" s="53">
        <f t="shared" si="429"/>
        <v>0</v>
      </c>
      <c r="NL134" s="53">
        <f t="shared" si="429"/>
        <v>0</v>
      </c>
      <c r="NM134" s="53">
        <f t="shared" si="429"/>
        <v>0</v>
      </c>
      <c r="NN134" s="54">
        <f t="shared" si="429"/>
        <v>0</v>
      </c>
      <c r="NO134" s="23"/>
      <c r="NP134" s="23"/>
    </row>
    <row r="135" spans="1:380" ht="3.9" customHeight="1" x14ac:dyDescent="0.25">
      <c r="A135" s="2"/>
      <c r="B135" s="2"/>
      <c r="C135" s="2"/>
      <c r="D135" s="2"/>
      <c r="E135" s="90"/>
      <c r="F135" s="2"/>
      <c r="G135" s="2"/>
      <c r="H135" s="2"/>
      <c r="I135" s="2"/>
      <c r="J135" s="13"/>
      <c r="K135" s="15"/>
      <c r="L135" s="30"/>
      <c r="M135" s="2"/>
      <c r="N135" s="2"/>
      <c r="O135" s="89"/>
      <c r="P135" s="2"/>
      <c r="Q135" s="2"/>
      <c r="R135" s="47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6"/>
      <c r="NO135" s="2"/>
      <c r="NP135" s="2"/>
    </row>
    <row r="136" spans="1:380" s="7" customFormat="1" ht="10.199999999999999" x14ac:dyDescent="0.2">
      <c r="A136" s="6"/>
      <c r="B136" s="6"/>
      <c r="C136" s="6"/>
      <c r="D136" s="6"/>
      <c r="E136" s="73" t="str">
        <f>структура!$Q$10</f>
        <v>в т.ч.</v>
      </c>
      <c r="F136" s="6"/>
      <c r="G136" s="6"/>
      <c r="H136" s="6"/>
      <c r="I136" s="6"/>
      <c r="J136" s="60"/>
      <c r="K136" s="61"/>
      <c r="L136" s="62"/>
      <c r="M136" s="6"/>
      <c r="N136" s="6"/>
      <c r="O136" s="61"/>
      <c r="P136" s="6"/>
      <c r="Q136" s="6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5"/>
      <c r="NO136" s="6"/>
      <c r="NP136" s="6"/>
    </row>
    <row r="137" spans="1:380" s="72" customFormat="1" x14ac:dyDescent="0.25">
      <c r="A137" s="66"/>
      <c r="B137" s="66"/>
      <c r="C137" s="66"/>
      <c r="D137" s="66"/>
      <c r="E137" s="74" t="str">
        <f>структура!$E$51</f>
        <v>оплата процентов по кредиту в разрезе допуслуг</v>
      </c>
      <c r="F137" s="66"/>
      <c r="G137" s="66"/>
      <c r="H137" s="66" t="str">
        <f>IF($E137="","",INDEX(структура!$H:$H,SUMIFS(структура!$C:$C,структура!$E:$E,$E137)))</f>
        <v>руб.</v>
      </c>
      <c r="I137" s="66"/>
      <c r="J137" s="67"/>
      <c r="K137" s="68"/>
      <c r="L137" s="69"/>
      <c r="M137" s="66"/>
      <c r="N137" s="66"/>
      <c r="O137" s="207">
        <f>SUM($R137:$NO137)</f>
        <v>0</v>
      </c>
      <c r="P137" s="66"/>
      <c r="Q137" s="66"/>
      <c r="R137" s="75"/>
      <c r="S137" s="71">
        <f>($K$125-SUM($R138:R138))*$K$128/12</f>
        <v>0</v>
      </c>
      <c r="T137" s="71">
        <f>($K$125-SUM($R138:S138))*$K$128/12</f>
        <v>0</v>
      </c>
      <c r="U137" s="71">
        <f>($K$125-SUM($R138:T138))*$K$128/12</f>
        <v>0</v>
      </c>
      <c r="V137" s="71">
        <f>($K$125-SUM($R138:U138))*$K$128/12</f>
        <v>0</v>
      </c>
      <c r="W137" s="71">
        <f>($K$125-SUM($R138:V138))*$K$128/12</f>
        <v>0</v>
      </c>
      <c r="X137" s="71">
        <f>($K$125-SUM($R138:W138))*$K$128/12</f>
        <v>0</v>
      </c>
      <c r="Y137" s="71">
        <f>($K$125-SUM($R138:X138))*$K$128/12</f>
        <v>0</v>
      </c>
      <c r="Z137" s="71">
        <f>($K$125-SUM($R138:Y138))*$K$128/12</f>
        <v>0</v>
      </c>
      <c r="AA137" s="71">
        <f>($K$125-SUM($R138:Z138))*$K$128/12</f>
        <v>0</v>
      </c>
      <c r="AB137" s="71">
        <f>($K$125-SUM($R138:AA138))*$K$128/12</f>
        <v>0</v>
      </c>
      <c r="AC137" s="71">
        <f>($K$125-SUM($R138:AB138))*$K$128/12</f>
        <v>0</v>
      </c>
      <c r="AD137" s="71">
        <f>($K$125-SUM($R138:AC138))*$K$128/12</f>
        <v>0</v>
      </c>
      <c r="AE137" s="71">
        <f>($K$125-SUM($R138:AD138))*$K$128/12</f>
        <v>0</v>
      </c>
      <c r="AF137" s="71">
        <f>($K$125-SUM($R138:AE138))*$K$128/12</f>
        <v>0</v>
      </c>
      <c r="AG137" s="71">
        <f>($K$125-SUM($R138:AF138))*$K$128/12</f>
        <v>0</v>
      </c>
      <c r="AH137" s="71">
        <f>($K$125-SUM($R138:AG138))*$K$128/12</f>
        <v>0</v>
      </c>
      <c r="AI137" s="71">
        <f>($K$125-SUM($R138:AH138))*$K$128/12</f>
        <v>0</v>
      </c>
      <c r="AJ137" s="71">
        <f>($K$125-SUM($R138:AI138))*$K$128/12</f>
        <v>0</v>
      </c>
      <c r="AK137" s="71">
        <f>($K$125-SUM($R138:AJ138))*$K$128/12</f>
        <v>0</v>
      </c>
      <c r="AL137" s="71">
        <f>($K$125-SUM($R138:AK138))*$K$128/12</f>
        <v>0</v>
      </c>
      <c r="AM137" s="71">
        <f>($K$125-SUM($R138:AL138))*$K$128/12</f>
        <v>0</v>
      </c>
      <c r="AN137" s="71">
        <f>($K$125-SUM($R138:AM138))*$K$128/12</f>
        <v>0</v>
      </c>
      <c r="AO137" s="71">
        <f>($K$125-SUM($R138:AN138))*$K$128/12</f>
        <v>0</v>
      </c>
      <c r="AP137" s="71">
        <f>($K$125-SUM($R138:AO138))*$K$128/12</f>
        <v>0</v>
      </c>
      <c r="AQ137" s="71">
        <f>($K$125-SUM($R138:AP138))*$K$128/12</f>
        <v>0</v>
      </c>
      <c r="AR137" s="71">
        <f>($K$125-SUM($R138:AQ138))*$K$128/12</f>
        <v>0</v>
      </c>
      <c r="AS137" s="71">
        <f>($K$125-SUM($R138:AR138))*$K$128/12</f>
        <v>0</v>
      </c>
      <c r="AT137" s="71">
        <f>($K$125-SUM($R138:AS138))*$K$128/12</f>
        <v>0</v>
      </c>
      <c r="AU137" s="71">
        <f>($K$125-SUM($R138:AT138))*$K$128/12</f>
        <v>0</v>
      </c>
      <c r="AV137" s="71">
        <f>($K$125-SUM($R138:AU138))*$K$128/12</f>
        <v>0</v>
      </c>
      <c r="AW137" s="71">
        <f>($K$125-SUM($R138:AV138))*$K$128/12</f>
        <v>0</v>
      </c>
      <c r="AX137" s="71">
        <f>($K$125-SUM($R138:AW138))*$K$128/12</f>
        <v>0</v>
      </c>
      <c r="AY137" s="71">
        <f>($K$125-SUM($R138:AX138))*$K$128/12</f>
        <v>0</v>
      </c>
      <c r="AZ137" s="71">
        <f>($K$125-SUM($R138:AY138))*$K$128/12</f>
        <v>0</v>
      </c>
      <c r="BA137" s="71">
        <f>($K$125-SUM($R138:AZ138))*$K$128/12</f>
        <v>0</v>
      </c>
      <c r="BB137" s="71">
        <f>($K$125-SUM($R138:BA138))*$K$128/12</f>
        <v>0</v>
      </c>
      <c r="BC137" s="71">
        <f>($K$125-SUM($R138:BB138))*$K$128/12</f>
        <v>0</v>
      </c>
      <c r="BD137" s="71">
        <f>($K$125-SUM($R138:BC138))*$K$128/12</f>
        <v>0</v>
      </c>
      <c r="BE137" s="71">
        <f>($K$125-SUM($R138:BD138))*$K$128/12</f>
        <v>0</v>
      </c>
      <c r="BF137" s="71">
        <f>($K$125-SUM($R138:BE138))*$K$128/12</f>
        <v>0</v>
      </c>
      <c r="BG137" s="71">
        <f>($K$125-SUM($R138:BF138))*$K$128/12</f>
        <v>0</v>
      </c>
      <c r="BH137" s="71">
        <f>($K$125-SUM($R138:BG138))*$K$128/12</f>
        <v>0</v>
      </c>
      <c r="BI137" s="71">
        <f>($K$125-SUM($R138:BH138))*$K$128/12</f>
        <v>0</v>
      </c>
      <c r="BJ137" s="71">
        <f>($K$125-SUM($R138:BI138))*$K$128/12</f>
        <v>0</v>
      </c>
      <c r="BK137" s="71">
        <f>($K$125-SUM($R138:BJ138))*$K$128/12</f>
        <v>0</v>
      </c>
      <c r="BL137" s="71">
        <f>($K$125-SUM($R138:BK138))*$K$128/12</f>
        <v>0</v>
      </c>
      <c r="BM137" s="71">
        <f>($K$125-SUM($R138:BL138))*$K$128/12</f>
        <v>0</v>
      </c>
      <c r="BN137" s="71">
        <f>($K$125-SUM($R138:BM138))*$K$128/12</f>
        <v>0</v>
      </c>
      <c r="BO137" s="71">
        <f>($K$125-SUM($R138:BN138))*$K$128/12</f>
        <v>0</v>
      </c>
      <c r="BP137" s="71">
        <f>($K$125-SUM($R138:BO138))*$K$128/12</f>
        <v>0</v>
      </c>
      <c r="BQ137" s="71">
        <f>($K$125-SUM($R138:BP138))*$K$128/12</f>
        <v>0</v>
      </c>
      <c r="BR137" s="71">
        <f>($K$125-SUM($R138:BQ138))*$K$128/12</f>
        <v>0</v>
      </c>
      <c r="BS137" s="71">
        <f>($K$125-SUM($R138:BR138))*$K$128/12</f>
        <v>0</v>
      </c>
      <c r="BT137" s="71">
        <f>($K$125-SUM($R138:BS138))*$K$128/12</f>
        <v>0</v>
      </c>
      <c r="BU137" s="71">
        <f>($K$125-SUM($R138:BT138))*$K$128/12</f>
        <v>0</v>
      </c>
      <c r="BV137" s="71">
        <f>($K$125-SUM($R138:BU138))*$K$128/12</f>
        <v>0</v>
      </c>
      <c r="BW137" s="71">
        <f>($K$125-SUM($R138:BV138))*$K$128/12</f>
        <v>0</v>
      </c>
      <c r="BX137" s="71">
        <f>($K$125-SUM($R138:BW138))*$K$128/12</f>
        <v>0</v>
      </c>
      <c r="BY137" s="71">
        <f>($K$125-SUM($R138:BX138))*$K$128/12</f>
        <v>0</v>
      </c>
      <c r="BZ137" s="71">
        <f>($K$125-SUM($R138:BY138))*$K$128/12</f>
        <v>0</v>
      </c>
      <c r="CA137" s="71">
        <f>($K$125-SUM($R138:BZ138))*$K$128/12</f>
        <v>0</v>
      </c>
      <c r="CB137" s="71">
        <f>($K$125-SUM($R138:CA138))*$K$128/12</f>
        <v>0</v>
      </c>
      <c r="CC137" s="71">
        <f>($K$125-SUM($R138:CB138))*$K$128/12</f>
        <v>0</v>
      </c>
      <c r="CD137" s="71">
        <f>($K$125-SUM($R138:CC138))*$K$128/12</f>
        <v>0</v>
      </c>
      <c r="CE137" s="71">
        <f>($K$125-SUM($R138:CD138))*$K$128/12</f>
        <v>0</v>
      </c>
      <c r="CF137" s="71">
        <f>($K$125-SUM($R138:CE138))*$K$128/12</f>
        <v>0</v>
      </c>
      <c r="CG137" s="71">
        <f>($K$125-SUM($R138:CF138))*$K$128/12</f>
        <v>0</v>
      </c>
      <c r="CH137" s="71">
        <f>($K$125-SUM($R138:CG138))*$K$128/12</f>
        <v>0</v>
      </c>
      <c r="CI137" s="71">
        <f>($K$125-SUM($R138:CH138))*$K$128/12</f>
        <v>0</v>
      </c>
      <c r="CJ137" s="71">
        <f>($K$125-SUM($R138:CI138))*$K$128/12</f>
        <v>0</v>
      </c>
      <c r="CK137" s="71">
        <f>($K$125-SUM($R138:CJ138))*$K$128/12</f>
        <v>0</v>
      </c>
      <c r="CL137" s="71">
        <f>($K$125-SUM($R138:CK138))*$K$128/12</f>
        <v>0</v>
      </c>
      <c r="CM137" s="71">
        <f>($K$125-SUM($R138:CL138))*$K$128/12</f>
        <v>0</v>
      </c>
      <c r="CN137" s="71">
        <f>($K$125-SUM($R138:CM138))*$K$128/12</f>
        <v>0</v>
      </c>
      <c r="CO137" s="71">
        <f>($K$125-SUM($R138:CN138))*$K$128/12</f>
        <v>0</v>
      </c>
      <c r="CP137" s="71">
        <f>($K$125-SUM($R138:CO138))*$K$128/12</f>
        <v>0</v>
      </c>
      <c r="CQ137" s="71">
        <f>($K$125-SUM($R138:CP138))*$K$128/12</f>
        <v>0</v>
      </c>
      <c r="CR137" s="71">
        <f>($K$125-SUM($R138:CQ138))*$K$128/12</f>
        <v>0</v>
      </c>
      <c r="CS137" s="71">
        <f>($K$125-SUM($R138:CR138))*$K$128/12</f>
        <v>0</v>
      </c>
      <c r="CT137" s="71">
        <f>($K$125-SUM($R138:CS138))*$K$128/12</f>
        <v>0</v>
      </c>
      <c r="CU137" s="71">
        <f>($K$125-SUM($R138:CT138))*$K$128/12</f>
        <v>0</v>
      </c>
      <c r="CV137" s="71">
        <f>($K$125-SUM($R138:CU138))*$K$128/12</f>
        <v>0</v>
      </c>
      <c r="CW137" s="71">
        <f>($K$125-SUM($R138:CV138))*$K$128/12</f>
        <v>0</v>
      </c>
      <c r="CX137" s="71">
        <f>($K$125-SUM($R138:CW138))*$K$128/12</f>
        <v>0</v>
      </c>
      <c r="CY137" s="71">
        <f>($K$125-SUM($R138:CX138))*$K$128/12</f>
        <v>0</v>
      </c>
      <c r="CZ137" s="71">
        <f>($K$125-SUM($R138:CY138))*$K$128/12</f>
        <v>0</v>
      </c>
      <c r="DA137" s="71">
        <f>($K$125-SUM($R138:CZ138))*$K$128/12</f>
        <v>0</v>
      </c>
      <c r="DB137" s="71">
        <f>($K$125-SUM($R138:DA138))*$K$128/12</f>
        <v>0</v>
      </c>
      <c r="DC137" s="71">
        <f>($K$125-SUM($R138:DB138))*$K$128/12</f>
        <v>0</v>
      </c>
      <c r="DD137" s="71">
        <f>($K$125-SUM($R138:DC138))*$K$128/12</f>
        <v>0</v>
      </c>
      <c r="DE137" s="71">
        <f>($K$125-SUM($R138:DD138))*$K$128/12</f>
        <v>0</v>
      </c>
      <c r="DF137" s="71">
        <f>($K$125-SUM($R138:DE138))*$K$128/12</f>
        <v>0</v>
      </c>
      <c r="DG137" s="71">
        <f>($K$125-SUM($R138:DF138))*$K$128/12</f>
        <v>0</v>
      </c>
      <c r="DH137" s="71">
        <f>($K$125-SUM($R138:DG138))*$K$128/12</f>
        <v>0</v>
      </c>
      <c r="DI137" s="71">
        <f>($K$125-SUM($R138:DH138))*$K$128/12</f>
        <v>0</v>
      </c>
      <c r="DJ137" s="71">
        <f>($K$125-SUM($R138:DI138))*$K$128/12</f>
        <v>0</v>
      </c>
      <c r="DK137" s="71">
        <f>($K$125-SUM($R138:DJ138))*$K$128/12</f>
        <v>0</v>
      </c>
      <c r="DL137" s="71">
        <f>($K$125-SUM($R138:DK138))*$K$128/12</f>
        <v>0</v>
      </c>
      <c r="DM137" s="71">
        <f>($K$125-SUM($R138:DL138))*$K$128/12</f>
        <v>0</v>
      </c>
      <c r="DN137" s="71">
        <f>($K$125-SUM($R138:DM138))*$K$128/12</f>
        <v>0</v>
      </c>
      <c r="DO137" s="71">
        <f>($K$125-SUM($R138:DN138))*$K$128/12</f>
        <v>0</v>
      </c>
      <c r="DP137" s="71">
        <f>($K$125-SUM($R138:DO138))*$K$128/12</f>
        <v>0</v>
      </c>
      <c r="DQ137" s="71">
        <f>($K$125-SUM($R138:DP138))*$K$128/12</f>
        <v>0</v>
      </c>
      <c r="DR137" s="71">
        <f>($K$125-SUM($R138:DQ138))*$K$128/12</f>
        <v>0</v>
      </c>
      <c r="DS137" s="71">
        <f>($K$125-SUM($R138:DR138))*$K$128/12</f>
        <v>0</v>
      </c>
      <c r="DT137" s="71">
        <f>($K$125-SUM($R138:DS138))*$K$128/12</f>
        <v>0</v>
      </c>
      <c r="DU137" s="71">
        <f>($K$125-SUM($R138:DT138))*$K$128/12</f>
        <v>0</v>
      </c>
      <c r="DV137" s="71">
        <f>($K$125-SUM($R138:DU138))*$K$128/12</f>
        <v>0</v>
      </c>
      <c r="DW137" s="71">
        <f>($K$125-SUM($R138:DV138))*$K$128/12</f>
        <v>0</v>
      </c>
      <c r="DX137" s="71">
        <f>($K$125-SUM($R138:DW138))*$K$128/12</f>
        <v>0</v>
      </c>
      <c r="DY137" s="71">
        <f>($K$125-SUM($R138:DX138))*$K$128/12</f>
        <v>0</v>
      </c>
      <c r="DZ137" s="71">
        <f>($K$125-SUM($R138:DY138))*$K$128/12</f>
        <v>0</v>
      </c>
      <c r="EA137" s="71">
        <f>($K$125-SUM($R138:DZ138))*$K$128/12</f>
        <v>0</v>
      </c>
      <c r="EB137" s="71">
        <f>($K$125-SUM($R138:EA138))*$K$128/12</f>
        <v>0</v>
      </c>
      <c r="EC137" s="71">
        <f>($K$125-SUM($R138:EB138))*$K$128/12</f>
        <v>0</v>
      </c>
      <c r="ED137" s="71">
        <f>($K$125-SUM($R138:EC138))*$K$128/12</f>
        <v>0</v>
      </c>
      <c r="EE137" s="71">
        <f>($K$125-SUM($R138:ED138))*$K$128/12</f>
        <v>0</v>
      </c>
      <c r="EF137" s="71">
        <f>($K$125-SUM($R138:EE138))*$K$128/12</f>
        <v>0</v>
      </c>
      <c r="EG137" s="71">
        <f>($K$125-SUM($R138:EF138))*$K$128/12</f>
        <v>0</v>
      </c>
      <c r="EH137" s="71">
        <f>($K$125-SUM($R138:EG138))*$K$128/12</f>
        <v>0</v>
      </c>
      <c r="EI137" s="71">
        <f>($K$125-SUM($R138:EH138))*$K$128/12</f>
        <v>0</v>
      </c>
      <c r="EJ137" s="71">
        <f>($K$125-SUM($R138:EI138))*$K$128/12</f>
        <v>0</v>
      </c>
      <c r="EK137" s="71">
        <f>($K$125-SUM($R138:EJ138))*$K$128/12</f>
        <v>0</v>
      </c>
      <c r="EL137" s="71">
        <f>($K$125-SUM($R138:EK138))*$K$128/12</f>
        <v>0</v>
      </c>
      <c r="EM137" s="71">
        <f>($K$125-SUM($R138:EL138))*$K$128/12</f>
        <v>0</v>
      </c>
      <c r="EN137" s="71">
        <f>($K$125-SUM($R138:EM138))*$K$128/12</f>
        <v>0</v>
      </c>
      <c r="EO137" s="71">
        <f>($K$125-SUM($R138:EN138))*$K$128/12</f>
        <v>0</v>
      </c>
      <c r="EP137" s="71">
        <f>($K$125-SUM($R138:EO138))*$K$128/12</f>
        <v>0</v>
      </c>
      <c r="EQ137" s="71">
        <f>($K$125-SUM($R138:EP138))*$K$128/12</f>
        <v>0</v>
      </c>
      <c r="ER137" s="71">
        <f>($K$125-SUM($R138:EQ138))*$K$128/12</f>
        <v>0</v>
      </c>
      <c r="ES137" s="71">
        <f>($K$125-SUM($R138:ER138))*$K$128/12</f>
        <v>0</v>
      </c>
      <c r="ET137" s="71">
        <f>($K$125-SUM($R138:ES138))*$K$128/12</f>
        <v>0</v>
      </c>
      <c r="EU137" s="71">
        <f>($K$125-SUM($R138:ET138))*$K$128/12</f>
        <v>0</v>
      </c>
      <c r="EV137" s="71">
        <f>($K$125-SUM($R138:EU138))*$K$128/12</f>
        <v>0</v>
      </c>
      <c r="EW137" s="71">
        <f>($K$125-SUM($R138:EV138))*$K$128/12</f>
        <v>0</v>
      </c>
      <c r="EX137" s="71">
        <f>($K$125-SUM($R138:EW138))*$K$128/12</f>
        <v>0</v>
      </c>
      <c r="EY137" s="71">
        <f>($K$125-SUM($R138:EX138))*$K$128/12</f>
        <v>0</v>
      </c>
      <c r="EZ137" s="71">
        <f>($K$125-SUM($R138:EY138))*$K$128/12</f>
        <v>0</v>
      </c>
      <c r="FA137" s="71">
        <f>($K$125-SUM($R138:EZ138))*$K$128/12</f>
        <v>0</v>
      </c>
      <c r="FB137" s="71">
        <f>($K$125-SUM($R138:FA138))*$K$128/12</f>
        <v>0</v>
      </c>
      <c r="FC137" s="71">
        <f>($K$125-SUM($R138:FB138))*$K$128/12</f>
        <v>0</v>
      </c>
      <c r="FD137" s="71">
        <f>($K$125-SUM($R138:FC138))*$K$128/12</f>
        <v>0</v>
      </c>
      <c r="FE137" s="71">
        <f>($K$125-SUM($R138:FD138))*$K$128/12</f>
        <v>0</v>
      </c>
      <c r="FF137" s="71">
        <f>($K$125-SUM($R138:FE138))*$K$128/12</f>
        <v>0</v>
      </c>
      <c r="FG137" s="71">
        <f>($K$125-SUM($R138:FF138))*$K$128/12</f>
        <v>0</v>
      </c>
      <c r="FH137" s="71">
        <f>($K$125-SUM($R138:FG138))*$K$128/12</f>
        <v>0</v>
      </c>
      <c r="FI137" s="71">
        <f>($K$125-SUM($R138:FH138))*$K$128/12</f>
        <v>0</v>
      </c>
      <c r="FJ137" s="71">
        <f>($K$125-SUM($R138:FI138))*$K$128/12</f>
        <v>0</v>
      </c>
      <c r="FK137" s="71">
        <f>($K$125-SUM($R138:FJ138))*$K$128/12</f>
        <v>0</v>
      </c>
      <c r="FL137" s="71">
        <f>($K$125-SUM($R138:FK138))*$K$128/12</f>
        <v>0</v>
      </c>
      <c r="FM137" s="71">
        <f>($K$125-SUM($R138:FL138))*$K$128/12</f>
        <v>0</v>
      </c>
      <c r="FN137" s="71">
        <f>($K$125-SUM($R138:FM138))*$K$128/12</f>
        <v>0</v>
      </c>
      <c r="FO137" s="71">
        <f>($K$125-SUM($R138:FN138))*$K$128/12</f>
        <v>0</v>
      </c>
      <c r="FP137" s="71">
        <f>($K$125-SUM($R138:FO138))*$K$128/12</f>
        <v>0</v>
      </c>
      <c r="FQ137" s="71">
        <f>($K$125-SUM($R138:FP138))*$K$128/12</f>
        <v>0</v>
      </c>
      <c r="FR137" s="71">
        <f>($K$125-SUM($R138:FQ138))*$K$128/12</f>
        <v>0</v>
      </c>
      <c r="FS137" s="71">
        <f>($K$125-SUM($R138:FR138))*$K$128/12</f>
        <v>0</v>
      </c>
      <c r="FT137" s="71">
        <f>($K$125-SUM($R138:FS138))*$K$128/12</f>
        <v>0</v>
      </c>
      <c r="FU137" s="71">
        <f>($K$125-SUM($R138:FT138))*$K$128/12</f>
        <v>0</v>
      </c>
      <c r="FV137" s="71">
        <f>($K$125-SUM($R138:FU138))*$K$128/12</f>
        <v>0</v>
      </c>
      <c r="FW137" s="71">
        <f>($K$125-SUM($R138:FV138))*$K$128/12</f>
        <v>0</v>
      </c>
      <c r="FX137" s="71">
        <f>($K$125-SUM($R138:FW138))*$K$128/12</f>
        <v>0</v>
      </c>
      <c r="FY137" s="71">
        <f>($K$125-SUM($R138:FX138))*$K$128/12</f>
        <v>0</v>
      </c>
      <c r="FZ137" s="71">
        <f>($K$125-SUM($R138:FY138))*$K$128/12</f>
        <v>0</v>
      </c>
      <c r="GA137" s="71">
        <f>($K$125-SUM($R138:FZ138))*$K$128/12</f>
        <v>0</v>
      </c>
      <c r="GB137" s="71">
        <f>($K$125-SUM($R138:GA138))*$K$128/12</f>
        <v>0</v>
      </c>
      <c r="GC137" s="71">
        <f>($K$125-SUM($R138:GB138))*$K$128/12</f>
        <v>0</v>
      </c>
      <c r="GD137" s="71">
        <f>($K$125-SUM($R138:GC138))*$K$128/12</f>
        <v>0</v>
      </c>
      <c r="GE137" s="71">
        <f>($K$125-SUM($R138:GD138))*$K$128/12</f>
        <v>0</v>
      </c>
      <c r="GF137" s="71">
        <f>($K$125-SUM($R138:GE138))*$K$128/12</f>
        <v>0</v>
      </c>
      <c r="GG137" s="71">
        <f>($K$125-SUM($R138:GF138))*$K$128/12</f>
        <v>0</v>
      </c>
      <c r="GH137" s="71">
        <f>($K$125-SUM($R138:GG138))*$K$128/12</f>
        <v>0</v>
      </c>
      <c r="GI137" s="71">
        <f>($K$125-SUM($R138:GH138))*$K$128/12</f>
        <v>0</v>
      </c>
      <c r="GJ137" s="71">
        <f>($K$125-SUM($R138:GI138))*$K$128/12</f>
        <v>0</v>
      </c>
      <c r="GK137" s="71">
        <f>($K$125-SUM($R138:GJ138))*$K$128/12</f>
        <v>0</v>
      </c>
      <c r="GL137" s="71">
        <f>($K$125-SUM($R138:GK138))*$K$128/12</f>
        <v>0</v>
      </c>
      <c r="GM137" s="71">
        <f>($K$125-SUM($R138:GL138))*$K$128/12</f>
        <v>0</v>
      </c>
      <c r="GN137" s="71">
        <f>($K$125-SUM($R138:GM138))*$K$128/12</f>
        <v>0</v>
      </c>
      <c r="GO137" s="71">
        <f>($K$125-SUM($R138:GN138))*$K$128/12</f>
        <v>0</v>
      </c>
      <c r="GP137" s="71">
        <f>($K$125-SUM($R138:GO138))*$K$128/12</f>
        <v>0</v>
      </c>
      <c r="GQ137" s="71">
        <f>($K$125-SUM($R138:GP138))*$K$128/12</f>
        <v>0</v>
      </c>
      <c r="GR137" s="71">
        <f>($K$125-SUM($R138:GQ138))*$K$128/12</f>
        <v>0</v>
      </c>
      <c r="GS137" s="71">
        <f>($K$125-SUM($R138:GR138))*$K$128/12</f>
        <v>0</v>
      </c>
      <c r="GT137" s="71">
        <f>($K$125-SUM($R138:GS138))*$K$128/12</f>
        <v>0</v>
      </c>
      <c r="GU137" s="71">
        <f>($K$125-SUM($R138:GT138))*$K$128/12</f>
        <v>0</v>
      </c>
      <c r="GV137" s="71">
        <f>($K$125-SUM($R138:GU138))*$K$128/12</f>
        <v>0</v>
      </c>
      <c r="GW137" s="71">
        <f>($K$125-SUM($R138:GV138))*$K$128/12</f>
        <v>0</v>
      </c>
      <c r="GX137" s="71">
        <f>($K$125-SUM($R138:GW138))*$K$128/12</f>
        <v>0</v>
      </c>
      <c r="GY137" s="71">
        <f>($K$125-SUM($R138:GX138))*$K$128/12</f>
        <v>0</v>
      </c>
      <c r="GZ137" s="71">
        <f>($K$125-SUM($R138:GY138))*$K$128/12</f>
        <v>0</v>
      </c>
      <c r="HA137" s="71">
        <f>($K$125-SUM($R138:GZ138))*$K$128/12</f>
        <v>0</v>
      </c>
      <c r="HB137" s="71">
        <f>($K$125-SUM($R138:HA138))*$K$128/12</f>
        <v>0</v>
      </c>
      <c r="HC137" s="71">
        <f>($K$125-SUM($R138:HB138))*$K$128/12</f>
        <v>0</v>
      </c>
      <c r="HD137" s="71">
        <f>($K$125-SUM($R138:HC138))*$K$128/12</f>
        <v>0</v>
      </c>
      <c r="HE137" s="71">
        <f>($K$125-SUM($R138:HD138))*$K$128/12</f>
        <v>0</v>
      </c>
      <c r="HF137" s="71">
        <f>($K$125-SUM($R138:HE138))*$K$128/12</f>
        <v>0</v>
      </c>
      <c r="HG137" s="71">
        <f>($K$125-SUM($R138:HF138))*$K$128/12</f>
        <v>0</v>
      </c>
      <c r="HH137" s="71">
        <f>($K$125-SUM($R138:HG138))*$K$128/12</f>
        <v>0</v>
      </c>
      <c r="HI137" s="71">
        <f>($K$125-SUM($R138:HH138))*$K$128/12</f>
        <v>0</v>
      </c>
      <c r="HJ137" s="71">
        <f>($K$125-SUM($R138:HI138))*$K$128/12</f>
        <v>0</v>
      </c>
      <c r="HK137" s="71">
        <f>($K$125-SUM($R138:HJ138))*$K$128/12</f>
        <v>0</v>
      </c>
      <c r="HL137" s="71">
        <f>($K$125-SUM($R138:HK138))*$K$128/12</f>
        <v>0</v>
      </c>
      <c r="HM137" s="71">
        <f>($K$125-SUM($R138:HL138))*$K$128/12</f>
        <v>0</v>
      </c>
      <c r="HN137" s="71">
        <f>($K$125-SUM($R138:HM138))*$K$128/12</f>
        <v>0</v>
      </c>
      <c r="HO137" s="71">
        <f>($K$125-SUM($R138:HN138))*$K$128/12</f>
        <v>0</v>
      </c>
      <c r="HP137" s="71">
        <f>($K$125-SUM($R138:HO138))*$K$128/12</f>
        <v>0</v>
      </c>
      <c r="HQ137" s="71">
        <f>($K$125-SUM($R138:HP138))*$K$128/12</f>
        <v>0</v>
      </c>
      <c r="HR137" s="71">
        <f>($K$125-SUM($R138:HQ138))*$K$128/12</f>
        <v>0</v>
      </c>
      <c r="HS137" s="71">
        <f>($K$125-SUM($R138:HR138))*$K$128/12</f>
        <v>0</v>
      </c>
      <c r="HT137" s="71">
        <f>($K$125-SUM($R138:HS138))*$K$128/12</f>
        <v>0</v>
      </c>
      <c r="HU137" s="71">
        <f>($K$125-SUM($R138:HT138))*$K$128/12</f>
        <v>0</v>
      </c>
      <c r="HV137" s="71">
        <f>($K$125-SUM($R138:HU138))*$K$128/12</f>
        <v>0</v>
      </c>
      <c r="HW137" s="71">
        <f>($K$125-SUM($R138:HV138))*$K$128/12</f>
        <v>0</v>
      </c>
      <c r="HX137" s="71">
        <f>($K$125-SUM($R138:HW138))*$K$128/12</f>
        <v>0</v>
      </c>
      <c r="HY137" s="71">
        <f>($K$125-SUM($R138:HX138))*$K$128/12</f>
        <v>0</v>
      </c>
      <c r="HZ137" s="71">
        <f>($K$125-SUM($R138:HY138))*$K$128/12</f>
        <v>0</v>
      </c>
      <c r="IA137" s="71">
        <f>($K$125-SUM($R138:HZ138))*$K$128/12</f>
        <v>0</v>
      </c>
      <c r="IB137" s="71">
        <f>($K$125-SUM($R138:IA138))*$K$128/12</f>
        <v>0</v>
      </c>
      <c r="IC137" s="71">
        <f>($K$125-SUM($R138:IB138))*$K$128/12</f>
        <v>0</v>
      </c>
      <c r="ID137" s="71">
        <f>($K$125-SUM($R138:IC138))*$K$128/12</f>
        <v>0</v>
      </c>
      <c r="IE137" s="71">
        <f>($K$125-SUM($R138:ID138))*$K$128/12</f>
        <v>0</v>
      </c>
      <c r="IF137" s="71">
        <f>($K$125-SUM($R138:IE138))*$K$128/12</f>
        <v>0</v>
      </c>
      <c r="IG137" s="71">
        <f>($K$125-SUM($R138:IF138))*$K$128/12</f>
        <v>0</v>
      </c>
      <c r="IH137" s="71">
        <f>($K$125-SUM($R138:IG138))*$K$128/12</f>
        <v>0</v>
      </c>
      <c r="II137" s="71">
        <f>($K$125-SUM($R138:IH138))*$K$128/12</f>
        <v>0</v>
      </c>
      <c r="IJ137" s="71">
        <f>($K$125-SUM($R138:II138))*$K$128/12</f>
        <v>0</v>
      </c>
      <c r="IK137" s="71">
        <f>($K$125-SUM($R138:IJ138))*$K$128/12</f>
        <v>0</v>
      </c>
      <c r="IL137" s="71">
        <f>($K$125-SUM($R138:IK138))*$K$128/12</f>
        <v>0</v>
      </c>
      <c r="IM137" s="71">
        <f>($K$125-SUM($R138:IL138))*$K$128/12</f>
        <v>0</v>
      </c>
      <c r="IN137" s="71">
        <f>($K$125-SUM($R138:IM138))*$K$128/12</f>
        <v>0</v>
      </c>
      <c r="IO137" s="71">
        <f>($K$125-SUM($R138:IN138))*$K$128/12</f>
        <v>0</v>
      </c>
      <c r="IP137" s="71">
        <f>($K$125-SUM($R138:IO138))*$K$128/12</f>
        <v>0</v>
      </c>
      <c r="IQ137" s="71">
        <f>($K$125-SUM($R138:IP138))*$K$128/12</f>
        <v>0</v>
      </c>
      <c r="IR137" s="71">
        <f>($K$125-SUM($R138:IQ138))*$K$128/12</f>
        <v>0</v>
      </c>
      <c r="IS137" s="71">
        <f>($K$125-SUM($R138:IR138))*$K$128/12</f>
        <v>0</v>
      </c>
      <c r="IT137" s="71">
        <f>($K$125-SUM($R138:IS138))*$K$128/12</f>
        <v>0</v>
      </c>
      <c r="IU137" s="71">
        <f>($K$125-SUM($R138:IT138))*$K$128/12</f>
        <v>0</v>
      </c>
      <c r="IV137" s="71">
        <f>($K$125-SUM($R138:IU138))*$K$128/12</f>
        <v>0</v>
      </c>
      <c r="IW137" s="71">
        <f>($K$125-SUM($R138:IV138))*$K$128/12</f>
        <v>0</v>
      </c>
      <c r="IX137" s="71">
        <f>($K$125-SUM($R138:IW138))*$K$128/12</f>
        <v>0</v>
      </c>
      <c r="IY137" s="71">
        <f>($K$125-SUM($R138:IX138))*$K$128/12</f>
        <v>0</v>
      </c>
      <c r="IZ137" s="71">
        <f>($K$125-SUM($R138:IY138))*$K$128/12</f>
        <v>0</v>
      </c>
      <c r="JA137" s="71">
        <f>($K$125-SUM($R138:IZ138))*$K$128/12</f>
        <v>0</v>
      </c>
      <c r="JB137" s="71">
        <f>($K$125-SUM($R138:JA138))*$K$128/12</f>
        <v>0</v>
      </c>
      <c r="JC137" s="71">
        <f>($K$125-SUM($R138:JB138))*$K$128/12</f>
        <v>0</v>
      </c>
      <c r="JD137" s="71">
        <f>($K$125-SUM($R138:JC138))*$K$128/12</f>
        <v>0</v>
      </c>
      <c r="JE137" s="71">
        <f>($K$125-SUM($R138:JD138))*$K$128/12</f>
        <v>0</v>
      </c>
      <c r="JF137" s="71">
        <f>($K$125-SUM($R138:JE138))*$K$128/12</f>
        <v>0</v>
      </c>
      <c r="JG137" s="71">
        <f>($K$125-SUM($R138:JF138))*$K$128/12</f>
        <v>0</v>
      </c>
      <c r="JH137" s="71">
        <f>($K$125-SUM($R138:JG138))*$K$128/12</f>
        <v>0</v>
      </c>
      <c r="JI137" s="71">
        <f>($K$125-SUM($R138:JH138))*$K$128/12</f>
        <v>0</v>
      </c>
      <c r="JJ137" s="71">
        <f>($K$125-SUM($R138:JI138))*$K$128/12</f>
        <v>0</v>
      </c>
      <c r="JK137" s="71">
        <f>($K$125-SUM($R138:JJ138))*$K$128/12</f>
        <v>0</v>
      </c>
      <c r="JL137" s="71">
        <f>($K$125-SUM($R138:JK138))*$K$128/12</f>
        <v>0</v>
      </c>
      <c r="JM137" s="71">
        <f>($K$125-SUM($R138:JL138))*$K$128/12</f>
        <v>0</v>
      </c>
      <c r="JN137" s="71">
        <f>($K$125-SUM($R138:JM138))*$K$128/12</f>
        <v>0</v>
      </c>
      <c r="JO137" s="71">
        <f>($K$125-SUM($R138:JN138))*$K$128/12</f>
        <v>0</v>
      </c>
      <c r="JP137" s="71">
        <f>($K$125-SUM($R138:JO138))*$K$128/12</f>
        <v>0</v>
      </c>
      <c r="JQ137" s="71">
        <f>($K$125-SUM($R138:JP138))*$K$128/12</f>
        <v>0</v>
      </c>
      <c r="JR137" s="71">
        <f>($K$125-SUM($R138:JQ138))*$K$128/12</f>
        <v>0</v>
      </c>
      <c r="JS137" s="71">
        <f>($K$125-SUM($R138:JR138))*$K$128/12</f>
        <v>0</v>
      </c>
      <c r="JT137" s="71">
        <f>($K$125-SUM($R138:JS138))*$K$128/12</f>
        <v>0</v>
      </c>
      <c r="JU137" s="71">
        <f>($K$125-SUM($R138:JT138))*$K$128/12</f>
        <v>0</v>
      </c>
      <c r="JV137" s="71">
        <f>($K$125-SUM($R138:JU138))*$K$128/12</f>
        <v>0</v>
      </c>
      <c r="JW137" s="71">
        <f>($K$125-SUM($R138:JV138))*$K$128/12</f>
        <v>0</v>
      </c>
      <c r="JX137" s="71">
        <f>($K$125-SUM($R138:JW138))*$K$128/12</f>
        <v>0</v>
      </c>
      <c r="JY137" s="71">
        <f>($K$125-SUM($R138:JX138))*$K$128/12</f>
        <v>0</v>
      </c>
      <c r="JZ137" s="71">
        <f>($K$125-SUM($R138:JY138))*$K$128/12</f>
        <v>0</v>
      </c>
      <c r="KA137" s="71">
        <f>($K$125-SUM($R138:JZ138))*$K$128/12</f>
        <v>0</v>
      </c>
      <c r="KB137" s="71">
        <f>($K$125-SUM($R138:KA138))*$K$128/12</f>
        <v>0</v>
      </c>
      <c r="KC137" s="71">
        <f>($K$125-SUM($R138:KB138))*$K$128/12</f>
        <v>0</v>
      </c>
      <c r="KD137" s="71">
        <f>($K$125-SUM($R138:KC138))*$K$128/12</f>
        <v>0</v>
      </c>
      <c r="KE137" s="71">
        <f>($K$125-SUM($R138:KD138))*$K$128/12</f>
        <v>0</v>
      </c>
      <c r="KF137" s="71">
        <f>($K$125-SUM($R138:KE138))*$K$128/12</f>
        <v>0</v>
      </c>
      <c r="KG137" s="71">
        <f>($K$125-SUM($R138:KF138))*$K$128/12</f>
        <v>0</v>
      </c>
      <c r="KH137" s="71">
        <f>($K$125-SUM($R138:KG138))*$K$128/12</f>
        <v>0</v>
      </c>
      <c r="KI137" s="71">
        <f>($K$125-SUM($R138:KH138))*$K$128/12</f>
        <v>0</v>
      </c>
      <c r="KJ137" s="71">
        <f>($K$125-SUM($R138:KI138))*$K$128/12</f>
        <v>0</v>
      </c>
      <c r="KK137" s="71">
        <f>($K$125-SUM($R138:KJ138))*$K$128/12</f>
        <v>0</v>
      </c>
      <c r="KL137" s="71">
        <f>($K$125-SUM($R138:KK138))*$K$128/12</f>
        <v>0</v>
      </c>
      <c r="KM137" s="71">
        <f>($K$125-SUM($R138:KL138))*$K$128/12</f>
        <v>0</v>
      </c>
      <c r="KN137" s="71">
        <f>($K$125-SUM($R138:KM138))*$K$128/12</f>
        <v>0</v>
      </c>
      <c r="KO137" s="71">
        <f>($K$125-SUM($R138:KN138))*$K$128/12</f>
        <v>0</v>
      </c>
      <c r="KP137" s="71">
        <f>($K$125-SUM($R138:KO138))*$K$128/12</f>
        <v>0</v>
      </c>
      <c r="KQ137" s="71">
        <f>($K$125-SUM($R138:KP138))*$K$128/12</f>
        <v>0</v>
      </c>
      <c r="KR137" s="71">
        <f>($K$125-SUM($R138:KQ138))*$K$128/12</f>
        <v>0</v>
      </c>
      <c r="KS137" s="71">
        <f>($K$125-SUM($R138:KR138))*$K$128/12</f>
        <v>0</v>
      </c>
      <c r="KT137" s="71">
        <f>($K$125-SUM($R138:KS138))*$K$128/12</f>
        <v>0</v>
      </c>
      <c r="KU137" s="71">
        <f>($K$125-SUM($R138:KT138))*$K$128/12</f>
        <v>0</v>
      </c>
      <c r="KV137" s="71">
        <f>($K$125-SUM($R138:KU138))*$K$128/12</f>
        <v>0</v>
      </c>
      <c r="KW137" s="71">
        <f>($K$125-SUM($R138:KV138))*$K$128/12</f>
        <v>0</v>
      </c>
      <c r="KX137" s="71">
        <f>($K$125-SUM($R138:KW138))*$K$128/12</f>
        <v>0</v>
      </c>
      <c r="KY137" s="71">
        <f>($K$125-SUM($R138:KX138))*$K$128/12</f>
        <v>0</v>
      </c>
      <c r="KZ137" s="71">
        <f>($K$125-SUM($R138:KY138))*$K$128/12</f>
        <v>0</v>
      </c>
      <c r="LA137" s="71">
        <f>($K$125-SUM($R138:KZ138))*$K$128/12</f>
        <v>0</v>
      </c>
      <c r="LB137" s="71">
        <f>($K$125-SUM($R138:LA138))*$K$128/12</f>
        <v>0</v>
      </c>
      <c r="LC137" s="71">
        <f>($K$125-SUM($R138:LB138))*$K$128/12</f>
        <v>0</v>
      </c>
      <c r="LD137" s="71">
        <f>($K$125-SUM($R138:LC138))*$K$128/12</f>
        <v>0</v>
      </c>
      <c r="LE137" s="71">
        <f>($K$125-SUM($R138:LD138))*$K$128/12</f>
        <v>0</v>
      </c>
      <c r="LF137" s="71">
        <f>($K$125-SUM($R138:LE138))*$K$128/12</f>
        <v>0</v>
      </c>
      <c r="LG137" s="71">
        <f>($K$125-SUM($R138:LF138))*$K$128/12</f>
        <v>0</v>
      </c>
      <c r="LH137" s="71">
        <f>($K$125-SUM($R138:LG138))*$K$128/12</f>
        <v>0</v>
      </c>
      <c r="LI137" s="71">
        <f>($K$125-SUM($R138:LH138))*$K$128/12</f>
        <v>0</v>
      </c>
      <c r="LJ137" s="71">
        <f>($K$125-SUM($R138:LI138))*$K$128/12</f>
        <v>0</v>
      </c>
      <c r="LK137" s="71">
        <f>($K$125-SUM($R138:LJ138))*$K$128/12</f>
        <v>0</v>
      </c>
      <c r="LL137" s="71">
        <f>($K$125-SUM($R138:LK138))*$K$128/12</f>
        <v>0</v>
      </c>
      <c r="LM137" s="71">
        <f>($K$125-SUM($R138:LL138))*$K$128/12</f>
        <v>0</v>
      </c>
      <c r="LN137" s="71">
        <f>($K$125-SUM($R138:LM138))*$K$128/12</f>
        <v>0</v>
      </c>
      <c r="LO137" s="71">
        <f>($K$125-SUM($R138:LN138))*$K$128/12</f>
        <v>0</v>
      </c>
      <c r="LP137" s="71">
        <f>($K$125-SUM($R138:LO138))*$K$128/12</f>
        <v>0</v>
      </c>
      <c r="LQ137" s="71">
        <f>($K$125-SUM($R138:LP138))*$K$128/12</f>
        <v>0</v>
      </c>
      <c r="LR137" s="71">
        <f>($K$125-SUM($R138:LQ138))*$K$128/12</f>
        <v>0</v>
      </c>
      <c r="LS137" s="71">
        <f>($K$125-SUM($R138:LR138))*$K$128/12</f>
        <v>0</v>
      </c>
      <c r="LT137" s="71">
        <f>($K$125-SUM($R138:LS138))*$K$128/12</f>
        <v>0</v>
      </c>
      <c r="LU137" s="71">
        <f>($K$125-SUM($R138:LT138))*$K$128/12</f>
        <v>0</v>
      </c>
      <c r="LV137" s="71">
        <f>($K$125-SUM($R138:LU138))*$K$128/12</f>
        <v>0</v>
      </c>
      <c r="LW137" s="71">
        <f>($K$125-SUM($R138:LV138))*$K$128/12</f>
        <v>0</v>
      </c>
      <c r="LX137" s="71">
        <f>($K$125-SUM($R138:LW138))*$K$128/12</f>
        <v>0</v>
      </c>
      <c r="LY137" s="71">
        <f>($K$125-SUM($R138:LX138))*$K$128/12</f>
        <v>0</v>
      </c>
      <c r="LZ137" s="71">
        <f>($K$125-SUM($R138:LY138))*$K$128/12</f>
        <v>0</v>
      </c>
      <c r="MA137" s="71">
        <f>($K$125-SUM($R138:LZ138))*$K$128/12</f>
        <v>0</v>
      </c>
      <c r="MB137" s="71">
        <f>($K$125-SUM($R138:MA138))*$K$128/12</f>
        <v>0</v>
      </c>
      <c r="MC137" s="71">
        <f>($K$125-SUM($R138:MB138))*$K$128/12</f>
        <v>0</v>
      </c>
      <c r="MD137" s="71">
        <f>($K$125-SUM($R138:MC138))*$K$128/12</f>
        <v>0</v>
      </c>
      <c r="ME137" s="71">
        <f>($K$125-SUM($R138:MD138))*$K$128/12</f>
        <v>0</v>
      </c>
      <c r="MF137" s="71">
        <f>($K$125-SUM($R138:ME138))*$K$128/12</f>
        <v>0</v>
      </c>
      <c r="MG137" s="71">
        <f>($K$125-SUM($R138:MF138))*$K$128/12</f>
        <v>0</v>
      </c>
      <c r="MH137" s="71">
        <f>($K$125-SUM($R138:MG138))*$K$128/12</f>
        <v>0</v>
      </c>
      <c r="MI137" s="71">
        <f>($K$125-SUM($R138:MH138))*$K$128/12</f>
        <v>0</v>
      </c>
      <c r="MJ137" s="71">
        <f>($K$125-SUM($R138:MI138))*$K$128/12</f>
        <v>0</v>
      </c>
      <c r="MK137" s="71">
        <f>($K$125-SUM($R138:MJ138))*$K$128/12</f>
        <v>0</v>
      </c>
      <c r="ML137" s="71">
        <f>($K$125-SUM($R138:MK138))*$K$128/12</f>
        <v>0</v>
      </c>
      <c r="MM137" s="71">
        <f>($K$125-SUM($R138:ML138))*$K$128/12</f>
        <v>0</v>
      </c>
      <c r="MN137" s="71">
        <f>($K$125-SUM($R138:MM138))*$K$128/12</f>
        <v>0</v>
      </c>
      <c r="MO137" s="71">
        <f>($K$125-SUM($R138:MN138))*$K$128/12</f>
        <v>0</v>
      </c>
      <c r="MP137" s="71">
        <f>($K$125-SUM($R138:MO138))*$K$128/12</f>
        <v>0</v>
      </c>
      <c r="MQ137" s="71">
        <f>($K$125-SUM($R138:MP138))*$K$128/12</f>
        <v>0</v>
      </c>
      <c r="MR137" s="71">
        <f>($K$125-SUM($R138:MQ138))*$K$128/12</f>
        <v>0</v>
      </c>
      <c r="MS137" s="71">
        <f>($K$125-SUM($R138:MR138))*$K$128/12</f>
        <v>0</v>
      </c>
      <c r="MT137" s="71">
        <f>($K$125-SUM($R138:MS138))*$K$128/12</f>
        <v>0</v>
      </c>
      <c r="MU137" s="71">
        <f>($K$125-SUM($R138:MT138))*$K$128/12</f>
        <v>0</v>
      </c>
      <c r="MV137" s="71">
        <f>($K$125-SUM($R138:MU138))*$K$128/12</f>
        <v>0</v>
      </c>
      <c r="MW137" s="71">
        <f>($K$125-SUM($R138:MV138))*$K$128/12</f>
        <v>0</v>
      </c>
      <c r="MX137" s="71">
        <f>($K$125-SUM($R138:MW138))*$K$128/12</f>
        <v>0</v>
      </c>
      <c r="MY137" s="71">
        <f>($K$125-SUM($R138:MX138))*$K$128/12</f>
        <v>0</v>
      </c>
      <c r="MZ137" s="71">
        <f>($K$125-SUM($R138:MY138))*$K$128/12</f>
        <v>0</v>
      </c>
      <c r="NA137" s="71">
        <f>($K$125-SUM($R138:MZ138))*$K$128/12</f>
        <v>0</v>
      </c>
      <c r="NB137" s="71">
        <f>($K$125-SUM($R138:NA138))*$K$128/12</f>
        <v>0</v>
      </c>
      <c r="NC137" s="71">
        <f>($K$125-SUM($R138:NB138))*$K$128/12</f>
        <v>0</v>
      </c>
      <c r="ND137" s="71">
        <f>($K$125-SUM($R138:NC138))*$K$128/12</f>
        <v>0</v>
      </c>
      <c r="NE137" s="71">
        <f>($K$125-SUM($R138:ND138))*$K$128/12</f>
        <v>0</v>
      </c>
      <c r="NF137" s="71">
        <f>($K$125-SUM($R138:NE138))*$K$128/12</f>
        <v>0</v>
      </c>
      <c r="NG137" s="71">
        <f>($K$125-SUM($R138:NF138))*$K$128/12</f>
        <v>0</v>
      </c>
      <c r="NH137" s="71">
        <f>($K$125-SUM($R138:NG138))*$K$128/12</f>
        <v>0</v>
      </c>
      <c r="NI137" s="71">
        <f>($K$125-SUM($R138:NH138))*$K$128/12</f>
        <v>0</v>
      </c>
      <c r="NJ137" s="71">
        <f>($K$125-SUM($R138:NI138))*$K$128/12</f>
        <v>0</v>
      </c>
      <c r="NK137" s="71">
        <f>($K$125-SUM($R138:NJ138))*$K$128/12</f>
        <v>0</v>
      </c>
      <c r="NL137" s="71">
        <f>($K$125-SUM($R138:NK138))*$K$128/12</f>
        <v>0</v>
      </c>
      <c r="NM137" s="71">
        <f>($K$125-SUM($R138:NL138))*$K$128/12</f>
        <v>0</v>
      </c>
      <c r="NN137" s="71">
        <f>($K$125-SUM($R138:NM138))*$K$128/12</f>
        <v>0</v>
      </c>
      <c r="NO137" s="66"/>
      <c r="NP137" s="66"/>
    </row>
    <row r="138" spans="1:380" s="72" customFormat="1" x14ac:dyDescent="0.25">
      <c r="A138" s="66"/>
      <c r="B138" s="66"/>
      <c r="C138" s="66"/>
      <c r="D138" s="66"/>
      <c r="E138" s="74" t="str">
        <f>структура!$E$52</f>
        <v>оплата тела кредита в разрезе допуслуг</v>
      </c>
      <c r="F138" s="66"/>
      <c r="G138" s="66"/>
      <c r="H138" s="66" t="str">
        <f>IF($E138="","",INDEX(структура!$H:$H,SUMIFS(структура!$C:$C,структура!$E:$E,$E138)))</f>
        <v>руб.</v>
      </c>
      <c r="I138" s="66"/>
      <c r="J138" s="67"/>
      <c r="K138" s="68"/>
      <c r="L138" s="69"/>
      <c r="M138" s="66"/>
      <c r="N138" s="66"/>
      <c r="O138" s="207">
        <f>SUM($R138:$NO138)</f>
        <v>0</v>
      </c>
      <c r="P138" s="66"/>
      <c r="Q138" s="66"/>
      <c r="R138" s="75"/>
      <c r="S138" s="71">
        <f>S134-S137</f>
        <v>0</v>
      </c>
      <c r="T138" s="71">
        <f>T134-T137</f>
        <v>0</v>
      </c>
      <c r="U138" s="71">
        <f t="shared" ref="U138" si="430">U134-U137</f>
        <v>0</v>
      </c>
      <c r="V138" s="71">
        <f t="shared" ref="V138" si="431">V134-V137</f>
        <v>0</v>
      </c>
      <c r="W138" s="71">
        <f t="shared" ref="W138" si="432">W134-W137</f>
        <v>0</v>
      </c>
      <c r="X138" s="71">
        <f t="shared" ref="X138" si="433">X134-X137</f>
        <v>0</v>
      </c>
      <c r="Y138" s="71">
        <f t="shared" ref="Y138" si="434">Y134-Y137</f>
        <v>0</v>
      </c>
      <c r="Z138" s="71">
        <f t="shared" ref="Z138" si="435">Z134-Z137</f>
        <v>0</v>
      </c>
      <c r="AA138" s="71">
        <f t="shared" ref="AA138" si="436">AA134-AA137</f>
        <v>0</v>
      </c>
      <c r="AB138" s="71">
        <f t="shared" ref="AB138" si="437">AB134-AB137</f>
        <v>0</v>
      </c>
      <c r="AC138" s="71">
        <f t="shared" ref="AC138" si="438">AC134-AC137</f>
        <v>0</v>
      </c>
      <c r="AD138" s="71">
        <f t="shared" ref="AD138" si="439">AD134-AD137</f>
        <v>0</v>
      </c>
      <c r="AE138" s="71">
        <f t="shared" ref="AE138" si="440">AE134-AE137</f>
        <v>0</v>
      </c>
      <c r="AF138" s="71">
        <f t="shared" ref="AF138" si="441">AF134-AF137</f>
        <v>0</v>
      </c>
      <c r="AG138" s="71">
        <f t="shared" ref="AG138" si="442">AG134-AG137</f>
        <v>0</v>
      </c>
      <c r="AH138" s="71">
        <f t="shared" ref="AH138" si="443">AH134-AH137</f>
        <v>0</v>
      </c>
      <c r="AI138" s="71">
        <f t="shared" ref="AI138" si="444">AI134-AI137</f>
        <v>0</v>
      </c>
      <c r="AJ138" s="71">
        <f t="shared" ref="AJ138" si="445">AJ134-AJ137</f>
        <v>0</v>
      </c>
      <c r="AK138" s="71">
        <f t="shared" ref="AK138" si="446">AK134-AK137</f>
        <v>0</v>
      </c>
      <c r="AL138" s="71">
        <f t="shared" ref="AL138" si="447">AL134-AL137</f>
        <v>0</v>
      </c>
      <c r="AM138" s="71">
        <f t="shared" ref="AM138" si="448">AM134-AM137</f>
        <v>0</v>
      </c>
      <c r="AN138" s="71">
        <f t="shared" ref="AN138" si="449">AN134-AN137</f>
        <v>0</v>
      </c>
      <c r="AO138" s="71">
        <f t="shared" ref="AO138" si="450">AO134-AO137</f>
        <v>0</v>
      </c>
      <c r="AP138" s="71">
        <f t="shared" ref="AP138" si="451">AP134-AP137</f>
        <v>0</v>
      </c>
      <c r="AQ138" s="71">
        <f t="shared" ref="AQ138" si="452">AQ134-AQ137</f>
        <v>0</v>
      </c>
      <c r="AR138" s="71">
        <f t="shared" ref="AR138" si="453">AR134-AR137</f>
        <v>0</v>
      </c>
      <c r="AS138" s="71">
        <f t="shared" ref="AS138" si="454">AS134-AS137</f>
        <v>0</v>
      </c>
      <c r="AT138" s="71">
        <f t="shared" ref="AT138" si="455">AT134-AT137</f>
        <v>0</v>
      </c>
      <c r="AU138" s="71">
        <f t="shared" ref="AU138" si="456">AU134-AU137</f>
        <v>0</v>
      </c>
      <c r="AV138" s="71">
        <f t="shared" ref="AV138" si="457">AV134-AV137</f>
        <v>0</v>
      </c>
      <c r="AW138" s="71">
        <f t="shared" ref="AW138" si="458">AW134-AW137</f>
        <v>0</v>
      </c>
      <c r="AX138" s="71">
        <f t="shared" ref="AX138" si="459">AX134-AX137</f>
        <v>0</v>
      </c>
      <c r="AY138" s="71">
        <f t="shared" ref="AY138" si="460">AY134-AY137</f>
        <v>0</v>
      </c>
      <c r="AZ138" s="71">
        <f t="shared" ref="AZ138" si="461">AZ134-AZ137</f>
        <v>0</v>
      </c>
      <c r="BA138" s="71">
        <f t="shared" ref="BA138" si="462">BA134-BA137</f>
        <v>0</v>
      </c>
      <c r="BB138" s="71">
        <f t="shared" ref="BB138" si="463">BB134-BB137</f>
        <v>0</v>
      </c>
      <c r="BC138" s="71">
        <f t="shared" ref="BC138" si="464">BC134-BC137</f>
        <v>0</v>
      </c>
      <c r="BD138" s="71">
        <f t="shared" ref="BD138" si="465">BD134-BD137</f>
        <v>0</v>
      </c>
      <c r="BE138" s="71">
        <f t="shared" ref="BE138" si="466">BE134-BE137</f>
        <v>0</v>
      </c>
      <c r="BF138" s="71">
        <f t="shared" ref="BF138" si="467">BF134-BF137</f>
        <v>0</v>
      </c>
      <c r="BG138" s="71">
        <f t="shared" ref="BG138" si="468">BG134-BG137</f>
        <v>0</v>
      </c>
      <c r="BH138" s="71">
        <f t="shared" ref="BH138" si="469">BH134-BH137</f>
        <v>0</v>
      </c>
      <c r="BI138" s="71">
        <f t="shared" ref="BI138" si="470">BI134-BI137</f>
        <v>0</v>
      </c>
      <c r="BJ138" s="71">
        <f t="shared" ref="BJ138" si="471">BJ134-BJ137</f>
        <v>0</v>
      </c>
      <c r="BK138" s="71">
        <f t="shared" ref="BK138" si="472">BK134-BK137</f>
        <v>0</v>
      </c>
      <c r="BL138" s="71">
        <f t="shared" ref="BL138" si="473">BL134-BL137</f>
        <v>0</v>
      </c>
      <c r="BM138" s="71">
        <f t="shared" ref="BM138" si="474">BM134-BM137</f>
        <v>0</v>
      </c>
      <c r="BN138" s="71">
        <f t="shared" ref="BN138" si="475">BN134-BN137</f>
        <v>0</v>
      </c>
      <c r="BO138" s="71">
        <f t="shared" ref="BO138" si="476">BO134-BO137</f>
        <v>0</v>
      </c>
      <c r="BP138" s="71">
        <f t="shared" ref="BP138" si="477">BP134-BP137</f>
        <v>0</v>
      </c>
      <c r="BQ138" s="71">
        <f t="shared" ref="BQ138" si="478">BQ134-BQ137</f>
        <v>0</v>
      </c>
      <c r="BR138" s="71">
        <f t="shared" ref="BR138" si="479">BR134-BR137</f>
        <v>0</v>
      </c>
      <c r="BS138" s="71">
        <f t="shared" ref="BS138" si="480">BS134-BS137</f>
        <v>0</v>
      </c>
      <c r="BT138" s="71">
        <f t="shared" ref="BT138" si="481">BT134-BT137</f>
        <v>0</v>
      </c>
      <c r="BU138" s="71">
        <f t="shared" ref="BU138" si="482">BU134-BU137</f>
        <v>0</v>
      </c>
      <c r="BV138" s="71">
        <f t="shared" ref="BV138" si="483">BV134-BV137</f>
        <v>0</v>
      </c>
      <c r="BW138" s="71">
        <f t="shared" ref="BW138" si="484">BW134-BW137</f>
        <v>0</v>
      </c>
      <c r="BX138" s="71">
        <f t="shared" ref="BX138" si="485">BX134-BX137</f>
        <v>0</v>
      </c>
      <c r="BY138" s="71">
        <f t="shared" ref="BY138" si="486">BY134-BY137</f>
        <v>0</v>
      </c>
      <c r="BZ138" s="71">
        <f t="shared" ref="BZ138" si="487">BZ134-BZ137</f>
        <v>0</v>
      </c>
      <c r="CA138" s="71">
        <f t="shared" ref="CA138" si="488">CA134-CA137</f>
        <v>0</v>
      </c>
      <c r="CB138" s="71">
        <f t="shared" ref="CB138" si="489">CB134-CB137</f>
        <v>0</v>
      </c>
      <c r="CC138" s="71">
        <f t="shared" ref="CC138" si="490">CC134-CC137</f>
        <v>0</v>
      </c>
      <c r="CD138" s="71">
        <f t="shared" ref="CD138" si="491">CD134-CD137</f>
        <v>0</v>
      </c>
      <c r="CE138" s="71">
        <f t="shared" ref="CE138" si="492">CE134-CE137</f>
        <v>0</v>
      </c>
      <c r="CF138" s="71">
        <f t="shared" ref="CF138" si="493">CF134-CF137</f>
        <v>0</v>
      </c>
      <c r="CG138" s="71">
        <f t="shared" ref="CG138" si="494">CG134-CG137</f>
        <v>0</v>
      </c>
      <c r="CH138" s="71">
        <f t="shared" ref="CH138" si="495">CH134-CH137</f>
        <v>0</v>
      </c>
      <c r="CI138" s="71">
        <f t="shared" ref="CI138" si="496">CI134-CI137</f>
        <v>0</v>
      </c>
      <c r="CJ138" s="71">
        <f t="shared" ref="CJ138" si="497">CJ134-CJ137</f>
        <v>0</v>
      </c>
      <c r="CK138" s="71">
        <f t="shared" ref="CK138" si="498">CK134-CK137</f>
        <v>0</v>
      </c>
      <c r="CL138" s="71">
        <f t="shared" ref="CL138" si="499">CL134-CL137</f>
        <v>0</v>
      </c>
      <c r="CM138" s="71">
        <f t="shared" ref="CM138" si="500">CM134-CM137</f>
        <v>0</v>
      </c>
      <c r="CN138" s="71">
        <f t="shared" ref="CN138" si="501">CN134-CN137</f>
        <v>0</v>
      </c>
      <c r="CO138" s="71">
        <f t="shared" ref="CO138" si="502">CO134-CO137</f>
        <v>0</v>
      </c>
      <c r="CP138" s="71">
        <f t="shared" ref="CP138" si="503">CP134-CP137</f>
        <v>0</v>
      </c>
      <c r="CQ138" s="71">
        <f t="shared" ref="CQ138" si="504">CQ134-CQ137</f>
        <v>0</v>
      </c>
      <c r="CR138" s="71">
        <f t="shared" ref="CR138" si="505">CR134-CR137</f>
        <v>0</v>
      </c>
      <c r="CS138" s="71">
        <f t="shared" ref="CS138" si="506">CS134-CS137</f>
        <v>0</v>
      </c>
      <c r="CT138" s="71">
        <f t="shared" ref="CT138" si="507">CT134-CT137</f>
        <v>0</v>
      </c>
      <c r="CU138" s="71">
        <f t="shared" ref="CU138" si="508">CU134-CU137</f>
        <v>0</v>
      </c>
      <c r="CV138" s="71">
        <f t="shared" ref="CV138" si="509">CV134-CV137</f>
        <v>0</v>
      </c>
      <c r="CW138" s="71">
        <f t="shared" ref="CW138" si="510">CW134-CW137</f>
        <v>0</v>
      </c>
      <c r="CX138" s="71">
        <f t="shared" ref="CX138" si="511">CX134-CX137</f>
        <v>0</v>
      </c>
      <c r="CY138" s="71">
        <f t="shared" ref="CY138" si="512">CY134-CY137</f>
        <v>0</v>
      </c>
      <c r="CZ138" s="71">
        <f t="shared" ref="CZ138" si="513">CZ134-CZ137</f>
        <v>0</v>
      </c>
      <c r="DA138" s="71">
        <f t="shared" ref="DA138" si="514">DA134-DA137</f>
        <v>0</v>
      </c>
      <c r="DB138" s="71">
        <f t="shared" ref="DB138" si="515">DB134-DB137</f>
        <v>0</v>
      </c>
      <c r="DC138" s="71">
        <f t="shared" ref="DC138" si="516">DC134-DC137</f>
        <v>0</v>
      </c>
      <c r="DD138" s="71">
        <f t="shared" ref="DD138" si="517">DD134-DD137</f>
        <v>0</v>
      </c>
      <c r="DE138" s="71">
        <f t="shared" ref="DE138" si="518">DE134-DE137</f>
        <v>0</v>
      </c>
      <c r="DF138" s="71">
        <f t="shared" ref="DF138" si="519">DF134-DF137</f>
        <v>0</v>
      </c>
      <c r="DG138" s="71">
        <f t="shared" ref="DG138" si="520">DG134-DG137</f>
        <v>0</v>
      </c>
      <c r="DH138" s="71">
        <f t="shared" ref="DH138" si="521">DH134-DH137</f>
        <v>0</v>
      </c>
      <c r="DI138" s="71">
        <f t="shared" ref="DI138" si="522">DI134-DI137</f>
        <v>0</v>
      </c>
      <c r="DJ138" s="71">
        <f t="shared" ref="DJ138" si="523">DJ134-DJ137</f>
        <v>0</v>
      </c>
      <c r="DK138" s="71">
        <f t="shared" ref="DK138" si="524">DK134-DK137</f>
        <v>0</v>
      </c>
      <c r="DL138" s="71">
        <f t="shared" ref="DL138" si="525">DL134-DL137</f>
        <v>0</v>
      </c>
      <c r="DM138" s="71">
        <f t="shared" ref="DM138" si="526">DM134-DM137</f>
        <v>0</v>
      </c>
      <c r="DN138" s="71">
        <f t="shared" ref="DN138" si="527">DN134-DN137</f>
        <v>0</v>
      </c>
      <c r="DO138" s="71">
        <f t="shared" ref="DO138" si="528">DO134-DO137</f>
        <v>0</v>
      </c>
      <c r="DP138" s="71">
        <f t="shared" ref="DP138" si="529">DP134-DP137</f>
        <v>0</v>
      </c>
      <c r="DQ138" s="71">
        <f t="shared" ref="DQ138" si="530">DQ134-DQ137</f>
        <v>0</v>
      </c>
      <c r="DR138" s="71">
        <f t="shared" ref="DR138" si="531">DR134-DR137</f>
        <v>0</v>
      </c>
      <c r="DS138" s="71">
        <f t="shared" ref="DS138" si="532">DS134-DS137</f>
        <v>0</v>
      </c>
      <c r="DT138" s="71">
        <f t="shared" ref="DT138" si="533">DT134-DT137</f>
        <v>0</v>
      </c>
      <c r="DU138" s="71">
        <f t="shared" ref="DU138" si="534">DU134-DU137</f>
        <v>0</v>
      </c>
      <c r="DV138" s="71">
        <f t="shared" ref="DV138" si="535">DV134-DV137</f>
        <v>0</v>
      </c>
      <c r="DW138" s="71">
        <f t="shared" ref="DW138" si="536">DW134-DW137</f>
        <v>0</v>
      </c>
      <c r="DX138" s="71">
        <f t="shared" ref="DX138" si="537">DX134-DX137</f>
        <v>0</v>
      </c>
      <c r="DY138" s="71">
        <f t="shared" ref="DY138" si="538">DY134-DY137</f>
        <v>0</v>
      </c>
      <c r="DZ138" s="71">
        <f t="shared" ref="DZ138" si="539">DZ134-DZ137</f>
        <v>0</v>
      </c>
      <c r="EA138" s="71">
        <f t="shared" ref="EA138" si="540">EA134-EA137</f>
        <v>0</v>
      </c>
      <c r="EB138" s="71">
        <f t="shared" ref="EB138" si="541">EB134-EB137</f>
        <v>0</v>
      </c>
      <c r="EC138" s="71">
        <f t="shared" ref="EC138" si="542">EC134-EC137</f>
        <v>0</v>
      </c>
      <c r="ED138" s="71">
        <f t="shared" ref="ED138" si="543">ED134-ED137</f>
        <v>0</v>
      </c>
      <c r="EE138" s="71">
        <f t="shared" ref="EE138" si="544">EE134-EE137</f>
        <v>0</v>
      </c>
      <c r="EF138" s="71">
        <f t="shared" ref="EF138" si="545">EF134-EF137</f>
        <v>0</v>
      </c>
      <c r="EG138" s="71">
        <f t="shared" ref="EG138" si="546">EG134-EG137</f>
        <v>0</v>
      </c>
      <c r="EH138" s="71">
        <f t="shared" ref="EH138" si="547">EH134-EH137</f>
        <v>0</v>
      </c>
      <c r="EI138" s="71">
        <f t="shared" ref="EI138" si="548">EI134-EI137</f>
        <v>0</v>
      </c>
      <c r="EJ138" s="71">
        <f t="shared" ref="EJ138" si="549">EJ134-EJ137</f>
        <v>0</v>
      </c>
      <c r="EK138" s="71">
        <f t="shared" ref="EK138" si="550">EK134-EK137</f>
        <v>0</v>
      </c>
      <c r="EL138" s="71">
        <f t="shared" ref="EL138" si="551">EL134-EL137</f>
        <v>0</v>
      </c>
      <c r="EM138" s="71">
        <f t="shared" ref="EM138" si="552">EM134-EM137</f>
        <v>0</v>
      </c>
      <c r="EN138" s="71">
        <f t="shared" ref="EN138" si="553">EN134-EN137</f>
        <v>0</v>
      </c>
      <c r="EO138" s="71">
        <f t="shared" ref="EO138" si="554">EO134-EO137</f>
        <v>0</v>
      </c>
      <c r="EP138" s="71">
        <f t="shared" ref="EP138" si="555">EP134-EP137</f>
        <v>0</v>
      </c>
      <c r="EQ138" s="71">
        <f t="shared" ref="EQ138" si="556">EQ134-EQ137</f>
        <v>0</v>
      </c>
      <c r="ER138" s="71">
        <f t="shared" ref="ER138" si="557">ER134-ER137</f>
        <v>0</v>
      </c>
      <c r="ES138" s="71">
        <f t="shared" ref="ES138" si="558">ES134-ES137</f>
        <v>0</v>
      </c>
      <c r="ET138" s="71">
        <f t="shared" ref="ET138" si="559">ET134-ET137</f>
        <v>0</v>
      </c>
      <c r="EU138" s="71">
        <f t="shared" ref="EU138" si="560">EU134-EU137</f>
        <v>0</v>
      </c>
      <c r="EV138" s="71">
        <f t="shared" ref="EV138" si="561">EV134-EV137</f>
        <v>0</v>
      </c>
      <c r="EW138" s="71">
        <f t="shared" ref="EW138" si="562">EW134-EW137</f>
        <v>0</v>
      </c>
      <c r="EX138" s="71">
        <f t="shared" ref="EX138" si="563">EX134-EX137</f>
        <v>0</v>
      </c>
      <c r="EY138" s="71">
        <f t="shared" ref="EY138" si="564">EY134-EY137</f>
        <v>0</v>
      </c>
      <c r="EZ138" s="71">
        <f t="shared" ref="EZ138" si="565">EZ134-EZ137</f>
        <v>0</v>
      </c>
      <c r="FA138" s="71">
        <f t="shared" ref="FA138" si="566">FA134-FA137</f>
        <v>0</v>
      </c>
      <c r="FB138" s="71">
        <f t="shared" ref="FB138" si="567">FB134-FB137</f>
        <v>0</v>
      </c>
      <c r="FC138" s="71">
        <f t="shared" ref="FC138" si="568">FC134-FC137</f>
        <v>0</v>
      </c>
      <c r="FD138" s="71">
        <f t="shared" ref="FD138" si="569">FD134-FD137</f>
        <v>0</v>
      </c>
      <c r="FE138" s="71">
        <f t="shared" ref="FE138" si="570">FE134-FE137</f>
        <v>0</v>
      </c>
      <c r="FF138" s="71">
        <f t="shared" ref="FF138" si="571">FF134-FF137</f>
        <v>0</v>
      </c>
      <c r="FG138" s="71">
        <f t="shared" ref="FG138" si="572">FG134-FG137</f>
        <v>0</v>
      </c>
      <c r="FH138" s="71">
        <f t="shared" ref="FH138" si="573">FH134-FH137</f>
        <v>0</v>
      </c>
      <c r="FI138" s="71">
        <f t="shared" ref="FI138" si="574">FI134-FI137</f>
        <v>0</v>
      </c>
      <c r="FJ138" s="71">
        <f t="shared" ref="FJ138" si="575">FJ134-FJ137</f>
        <v>0</v>
      </c>
      <c r="FK138" s="71">
        <f t="shared" ref="FK138" si="576">FK134-FK137</f>
        <v>0</v>
      </c>
      <c r="FL138" s="71">
        <f t="shared" ref="FL138" si="577">FL134-FL137</f>
        <v>0</v>
      </c>
      <c r="FM138" s="71">
        <f t="shared" ref="FM138" si="578">FM134-FM137</f>
        <v>0</v>
      </c>
      <c r="FN138" s="71">
        <f t="shared" ref="FN138" si="579">FN134-FN137</f>
        <v>0</v>
      </c>
      <c r="FO138" s="71">
        <f t="shared" ref="FO138" si="580">FO134-FO137</f>
        <v>0</v>
      </c>
      <c r="FP138" s="71">
        <f t="shared" ref="FP138" si="581">FP134-FP137</f>
        <v>0</v>
      </c>
      <c r="FQ138" s="71">
        <f t="shared" ref="FQ138" si="582">FQ134-FQ137</f>
        <v>0</v>
      </c>
      <c r="FR138" s="71">
        <f t="shared" ref="FR138" si="583">FR134-FR137</f>
        <v>0</v>
      </c>
      <c r="FS138" s="71">
        <f t="shared" ref="FS138" si="584">FS134-FS137</f>
        <v>0</v>
      </c>
      <c r="FT138" s="71">
        <f t="shared" ref="FT138" si="585">FT134-FT137</f>
        <v>0</v>
      </c>
      <c r="FU138" s="71">
        <f t="shared" ref="FU138" si="586">FU134-FU137</f>
        <v>0</v>
      </c>
      <c r="FV138" s="71">
        <f t="shared" ref="FV138" si="587">FV134-FV137</f>
        <v>0</v>
      </c>
      <c r="FW138" s="71">
        <f t="shared" ref="FW138" si="588">FW134-FW137</f>
        <v>0</v>
      </c>
      <c r="FX138" s="71">
        <f t="shared" ref="FX138" si="589">FX134-FX137</f>
        <v>0</v>
      </c>
      <c r="FY138" s="71">
        <f t="shared" ref="FY138" si="590">FY134-FY137</f>
        <v>0</v>
      </c>
      <c r="FZ138" s="71">
        <f t="shared" ref="FZ138" si="591">FZ134-FZ137</f>
        <v>0</v>
      </c>
      <c r="GA138" s="71">
        <f t="shared" ref="GA138" si="592">GA134-GA137</f>
        <v>0</v>
      </c>
      <c r="GB138" s="71">
        <f t="shared" ref="GB138" si="593">GB134-GB137</f>
        <v>0</v>
      </c>
      <c r="GC138" s="71">
        <f t="shared" ref="GC138" si="594">GC134-GC137</f>
        <v>0</v>
      </c>
      <c r="GD138" s="71">
        <f t="shared" ref="GD138" si="595">GD134-GD137</f>
        <v>0</v>
      </c>
      <c r="GE138" s="71">
        <f t="shared" ref="GE138" si="596">GE134-GE137</f>
        <v>0</v>
      </c>
      <c r="GF138" s="71">
        <f t="shared" ref="GF138" si="597">GF134-GF137</f>
        <v>0</v>
      </c>
      <c r="GG138" s="71">
        <f t="shared" ref="GG138" si="598">GG134-GG137</f>
        <v>0</v>
      </c>
      <c r="GH138" s="71">
        <f t="shared" ref="GH138" si="599">GH134-GH137</f>
        <v>0</v>
      </c>
      <c r="GI138" s="71">
        <f t="shared" ref="GI138" si="600">GI134-GI137</f>
        <v>0</v>
      </c>
      <c r="GJ138" s="71">
        <f t="shared" ref="GJ138" si="601">GJ134-GJ137</f>
        <v>0</v>
      </c>
      <c r="GK138" s="71">
        <f t="shared" ref="GK138" si="602">GK134-GK137</f>
        <v>0</v>
      </c>
      <c r="GL138" s="71">
        <f t="shared" ref="GL138" si="603">GL134-GL137</f>
        <v>0</v>
      </c>
      <c r="GM138" s="71">
        <f t="shared" ref="GM138" si="604">GM134-GM137</f>
        <v>0</v>
      </c>
      <c r="GN138" s="71">
        <f t="shared" ref="GN138" si="605">GN134-GN137</f>
        <v>0</v>
      </c>
      <c r="GO138" s="71">
        <f t="shared" ref="GO138" si="606">GO134-GO137</f>
        <v>0</v>
      </c>
      <c r="GP138" s="71">
        <f t="shared" ref="GP138" si="607">GP134-GP137</f>
        <v>0</v>
      </c>
      <c r="GQ138" s="71">
        <f t="shared" ref="GQ138" si="608">GQ134-GQ137</f>
        <v>0</v>
      </c>
      <c r="GR138" s="71">
        <f t="shared" ref="GR138" si="609">GR134-GR137</f>
        <v>0</v>
      </c>
      <c r="GS138" s="71">
        <f t="shared" ref="GS138" si="610">GS134-GS137</f>
        <v>0</v>
      </c>
      <c r="GT138" s="71">
        <f t="shared" ref="GT138" si="611">GT134-GT137</f>
        <v>0</v>
      </c>
      <c r="GU138" s="71">
        <f t="shared" ref="GU138" si="612">GU134-GU137</f>
        <v>0</v>
      </c>
      <c r="GV138" s="71">
        <f t="shared" ref="GV138" si="613">GV134-GV137</f>
        <v>0</v>
      </c>
      <c r="GW138" s="71">
        <f t="shared" ref="GW138" si="614">GW134-GW137</f>
        <v>0</v>
      </c>
      <c r="GX138" s="71">
        <f t="shared" ref="GX138" si="615">GX134-GX137</f>
        <v>0</v>
      </c>
      <c r="GY138" s="71">
        <f t="shared" ref="GY138" si="616">GY134-GY137</f>
        <v>0</v>
      </c>
      <c r="GZ138" s="71">
        <f t="shared" ref="GZ138" si="617">GZ134-GZ137</f>
        <v>0</v>
      </c>
      <c r="HA138" s="71">
        <f t="shared" ref="HA138" si="618">HA134-HA137</f>
        <v>0</v>
      </c>
      <c r="HB138" s="71">
        <f t="shared" ref="HB138" si="619">HB134-HB137</f>
        <v>0</v>
      </c>
      <c r="HC138" s="71">
        <f t="shared" ref="HC138" si="620">HC134-HC137</f>
        <v>0</v>
      </c>
      <c r="HD138" s="71">
        <f t="shared" ref="HD138" si="621">HD134-HD137</f>
        <v>0</v>
      </c>
      <c r="HE138" s="71">
        <f t="shared" ref="HE138" si="622">HE134-HE137</f>
        <v>0</v>
      </c>
      <c r="HF138" s="71">
        <f t="shared" ref="HF138" si="623">HF134-HF137</f>
        <v>0</v>
      </c>
      <c r="HG138" s="71">
        <f t="shared" ref="HG138" si="624">HG134-HG137</f>
        <v>0</v>
      </c>
      <c r="HH138" s="71">
        <f t="shared" ref="HH138" si="625">HH134-HH137</f>
        <v>0</v>
      </c>
      <c r="HI138" s="71">
        <f t="shared" ref="HI138" si="626">HI134-HI137</f>
        <v>0</v>
      </c>
      <c r="HJ138" s="71">
        <f t="shared" ref="HJ138" si="627">HJ134-HJ137</f>
        <v>0</v>
      </c>
      <c r="HK138" s="71">
        <f t="shared" ref="HK138" si="628">HK134-HK137</f>
        <v>0</v>
      </c>
      <c r="HL138" s="71">
        <f t="shared" ref="HL138" si="629">HL134-HL137</f>
        <v>0</v>
      </c>
      <c r="HM138" s="71">
        <f t="shared" ref="HM138" si="630">HM134-HM137</f>
        <v>0</v>
      </c>
      <c r="HN138" s="71">
        <f t="shared" ref="HN138" si="631">HN134-HN137</f>
        <v>0</v>
      </c>
      <c r="HO138" s="71">
        <f t="shared" ref="HO138" si="632">HO134-HO137</f>
        <v>0</v>
      </c>
      <c r="HP138" s="71">
        <f t="shared" ref="HP138" si="633">HP134-HP137</f>
        <v>0</v>
      </c>
      <c r="HQ138" s="71">
        <f t="shared" ref="HQ138" si="634">HQ134-HQ137</f>
        <v>0</v>
      </c>
      <c r="HR138" s="71">
        <f t="shared" ref="HR138" si="635">HR134-HR137</f>
        <v>0</v>
      </c>
      <c r="HS138" s="71">
        <f t="shared" ref="HS138" si="636">HS134-HS137</f>
        <v>0</v>
      </c>
      <c r="HT138" s="71">
        <f t="shared" ref="HT138" si="637">HT134-HT137</f>
        <v>0</v>
      </c>
      <c r="HU138" s="71">
        <f t="shared" ref="HU138" si="638">HU134-HU137</f>
        <v>0</v>
      </c>
      <c r="HV138" s="71">
        <f t="shared" ref="HV138" si="639">HV134-HV137</f>
        <v>0</v>
      </c>
      <c r="HW138" s="71">
        <f t="shared" ref="HW138" si="640">HW134-HW137</f>
        <v>0</v>
      </c>
      <c r="HX138" s="71">
        <f t="shared" ref="HX138" si="641">HX134-HX137</f>
        <v>0</v>
      </c>
      <c r="HY138" s="71">
        <f t="shared" ref="HY138" si="642">HY134-HY137</f>
        <v>0</v>
      </c>
      <c r="HZ138" s="71">
        <f t="shared" ref="HZ138" si="643">HZ134-HZ137</f>
        <v>0</v>
      </c>
      <c r="IA138" s="71">
        <f t="shared" ref="IA138" si="644">IA134-IA137</f>
        <v>0</v>
      </c>
      <c r="IB138" s="71">
        <f t="shared" ref="IB138" si="645">IB134-IB137</f>
        <v>0</v>
      </c>
      <c r="IC138" s="71">
        <f t="shared" ref="IC138" si="646">IC134-IC137</f>
        <v>0</v>
      </c>
      <c r="ID138" s="71">
        <f t="shared" ref="ID138" si="647">ID134-ID137</f>
        <v>0</v>
      </c>
      <c r="IE138" s="71">
        <f t="shared" ref="IE138" si="648">IE134-IE137</f>
        <v>0</v>
      </c>
      <c r="IF138" s="71">
        <f t="shared" ref="IF138" si="649">IF134-IF137</f>
        <v>0</v>
      </c>
      <c r="IG138" s="71">
        <f t="shared" ref="IG138" si="650">IG134-IG137</f>
        <v>0</v>
      </c>
      <c r="IH138" s="71">
        <f t="shared" ref="IH138" si="651">IH134-IH137</f>
        <v>0</v>
      </c>
      <c r="II138" s="71">
        <f t="shared" ref="II138" si="652">II134-II137</f>
        <v>0</v>
      </c>
      <c r="IJ138" s="71">
        <f t="shared" ref="IJ138" si="653">IJ134-IJ137</f>
        <v>0</v>
      </c>
      <c r="IK138" s="71">
        <f t="shared" ref="IK138" si="654">IK134-IK137</f>
        <v>0</v>
      </c>
      <c r="IL138" s="71">
        <f t="shared" ref="IL138" si="655">IL134-IL137</f>
        <v>0</v>
      </c>
      <c r="IM138" s="71">
        <f t="shared" ref="IM138" si="656">IM134-IM137</f>
        <v>0</v>
      </c>
      <c r="IN138" s="71">
        <f t="shared" ref="IN138" si="657">IN134-IN137</f>
        <v>0</v>
      </c>
      <c r="IO138" s="71">
        <f t="shared" ref="IO138" si="658">IO134-IO137</f>
        <v>0</v>
      </c>
      <c r="IP138" s="71">
        <f t="shared" ref="IP138" si="659">IP134-IP137</f>
        <v>0</v>
      </c>
      <c r="IQ138" s="71">
        <f t="shared" ref="IQ138" si="660">IQ134-IQ137</f>
        <v>0</v>
      </c>
      <c r="IR138" s="71">
        <f t="shared" ref="IR138" si="661">IR134-IR137</f>
        <v>0</v>
      </c>
      <c r="IS138" s="71">
        <f t="shared" ref="IS138" si="662">IS134-IS137</f>
        <v>0</v>
      </c>
      <c r="IT138" s="71">
        <f t="shared" ref="IT138" si="663">IT134-IT137</f>
        <v>0</v>
      </c>
      <c r="IU138" s="71">
        <f t="shared" ref="IU138" si="664">IU134-IU137</f>
        <v>0</v>
      </c>
      <c r="IV138" s="71">
        <f t="shared" ref="IV138" si="665">IV134-IV137</f>
        <v>0</v>
      </c>
      <c r="IW138" s="71">
        <f t="shared" ref="IW138" si="666">IW134-IW137</f>
        <v>0</v>
      </c>
      <c r="IX138" s="71">
        <f t="shared" ref="IX138" si="667">IX134-IX137</f>
        <v>0</v>
      </c>
      <c r="IY138" s="71">
        <f t="shared" ref="IY138" si="668">IY134-IY137</f>
        <v>0</v>
      </c>
      <c r="IZ138" s="71">
        <f t="shared" ref="IZ138" si="669">IZ134-IZ137</f>
        <v>0</v>
      </c>
      <c r="JA138" s="71">
        <f t="shared" ref="JA138" si="670">JA134-JA137</f>
        <v>0</v>
      </c>
      <c r="JB138" s="71">
        <f t="shared" ref="JB138" si="671">JB134-JB137</f>
        <v>0</v>
      </c>
      <c r="JC138" s="71">
        <f t="shared" ref="JC138" si="672">JC134-JC137</f>
        <v>0</v>
      </c>
      <c r="JD138" s="71">
        <f t="shared" ref="JD138" si="673">JD134-JD137</f>
        <v>0</v>
      </c>
      <c r="JE138" s="71">
        <f t="shared" ref="JE138" si="674">JE134-JE137</f>
        <v>0</v>
      </c>
      <c r="JF138" s="71">
        <f t="shared" ref="JF138" si="675">JF134-JF137</f>
        <v>0</v>
      </c>
      <c r="JG138" s="71">
        <f t="shared" ref="JG138" si="676">JG134-JG137</f>
        <v>0</v>
      </c>
      <c r="JH138" s="71">
        <f t="shared" ref="JH138" si="677">JH134-JH137</f>
        <v>0</v>
      </c>
      <c r="JI138" s="71">
        <f t="shared" ref="JI138" si="678">JI134-JI137</f>
        <v>0</v>
      </c>
      <c r="JJ138" s="71">
        <f t="shared" ref="JJ138" si="679">JJ134-JJ137</f>
        <v>0</v>
      </c>
      <c r="JK138" s="71">
        <f t="shared" ref="JK138" si="680">JK134-JK137</f>
        <v>0</v>
      </c>
      <c r="JL138" s="71">
        <f t="shared" ref="JL138" si="681">JL134-JL137</f>
        <v>0</v>
      </c>
      <c r="JM138" s="71">
        <f t="shared" ref="JM138" si="682">JM134-JM137</f>
        <v>0</v>
      </c>
      <c r="JN138" s="71">
        <f t="shared" ref="JN138" si="683">JN134-JN137</f>
        <v>0</v>
      </c>
      <c r="JO138" s="71">
        <f t="shared" ref="JO138" si="684">JO134-JO137</f>
        <v>0</v>
      </c>
      <c r="JP138" s="71">
        <f t="shared" ref="JP138" si="685">JP134-JP137</f>
        <v>0</v>
      </c>
      <c r="JQ138" s="71">
        <f t="shared" ref="JQ138" si="686">JQ134-JQ137</f>
        <v>0</v>
      </c>
      <c r="JR138" s="71">
        <f t="shared" ref="JR138" si="687">JR134-JR137</f>
        <v>0</v>
      </c>
      <c r="JS138" s="71">
        <f t="shared" ref="JS138" si="688">JS134-JS137</f>
        <v>0</v>
      </c>
      <c r="JT138" s="71">
        <f t="shared" ref="JT138" si="689">JT134-JT137</f>
        <v>0</v>
      </c>
      <c r="JU138" s="71">
        <f t="shared" ref="JU138" si="690">JU134-JU137</f>
        <v>0</v>
      </c>
      <c r="JV138" s="71">
        <f t="shared" ref="JV138" si="691">JV134-JV137</f>
        <v>0</v>
      </c>
      <c r="JW138" s="71">
        <f t="shared" ref="JW138" si="692">JW134-JW137</f>
        <v>0</v>
      </c>
      <c r="JX138" s="71">
        <f t="shared" ref="JX138" si="693">JX134-JX137</f>
        <v>0</v>
      </c>
      <c r="JY138" s="71">
        <f t="shared" ref="JY138" si="694">JY134-JY137</f>
        <v>0</v>
      </c>
      <c r="JZ138" s="71">
        <f t="shared" ref="JZ138" si="695">JZ134-JZ137</f>
        <v>0</v>
      </c>
      <c r="KA138" s="71">
        <f t="shared" ref="KA138" si="696">KA134-KA137</f>
        <v>0</v>
      </c>
      <c r="KB138" s="71">
        <f t="shared" ref="KB138" si="697">KB134-KB137</f>
        <v>0</v>
      </c>
      <c r="KC138" s="71">
        <f t="shared" ref="KC138" si="698">KC134-KC137</f>
        <v>0</v>
      </c>
      <c r="KD138" s="71">
        <f t="shared" ref="KD138" si="699">KD134-KD137</f>
        <v>0</v>
      </c>
      <c r="KE138" s="71">
        <f t="shared" ref="KE138" si="700">KE134-KE137</f>
        <v>0</v>
      </c>
      <c r="KF138" s="71">
        <f t="shared" ref="KF138" si="701">KF134-KF137</f>
        <v>0</v>
      </c>
      <c r="KG138" s="71">
        <f t="shared" ref="KG138" si="702">KG134-KG137</f>
        <v>0</v>
      </c>
      <c r="KH138" s="71">
        <f t="shared" ref="KH138" si="703">KH134-KH137</f>
        <v>0</v>
      </c>
      <c r="KI138" s="71">
        <f t="shared" ref="KI138" si="704">KI134-KI137</f>
        <v>0</v>
      </c>
      <c r="KJ138" s="71">
        <f t="shared" ref="KJ138" si="705">KJ134-KJ137</f>
        <v>0</v>
      </c>
      <c r="KK138" s="71">
        <f t="shared" ref="KK138" si="706">KK134-KK137</f>
        <v>0</v>
      </c>
      <c r="KL138" s="71">
        <f t="shared" ref="KL138" si="707">KL134-KL137</f>
        <v>0</v>
      </c>
      <c r="KM138" s="71">
        <f t="shared" ref="KM138" si="708">KM134-KM137</f>
        <v>0</v>
      </c>
      <c r="KN138" s="71">
        <f t="shared" ref="KN138" si="709">KN134-KN137</f>
        <v>0</v>
      </c>
      <c r="KO138" s="71">
        <f t="shared" ref="KO138" si="710">KO134-KO137</f>
        <v>0</v>
      </c>
      <c r="KP138" s="71">
        <f t="shared" ref="KP138" si="711">KP134-KP137</f>
        <v>0</v>
      </c>
      <c r="KQ138" s="71">
        <f t="shared" ref="KQ138" si="712">KQ134-KQ137</f>
        <v>0</v>
      </c>
      <c r="KR138" s="71">
        <f t="shared" ref="KR138" si="713">KR134-KR137</f>
        <v>0</v>
      </c>
      <c r="KS138" s="71">
        <f t="shared" ref="KS138" si="714">KS134-KS137</f>
        <v>0</v>
      </c>
      <c r="KT138" s="71">
        <f t="shared" ref="KT138" si="715">KT134-KT137</f>
        <v>0</v>
      </c>
      <c r="KU138" s="71">
        <f t="shared" ref="KU138" si="716">KU134-KU137</f>
        <v>0</v>
      </c>
      <c r="KV138" s="71">
        <f t="shared" ref="KV138" si="717">KV134-KV137</f>
        <v>0</v>
      </c>
      <c r="KW138" s="71">
        <f t="shared" ref="KW138" si="718">KW134-KW137</f>
        <v>0</v>
      </c>
      <c r="KX138" s="71">
        <f t="shared" ref="KX138" si="719">KX134-KX137</f>
        <v>0</v>
      </c>
      <c r="KY138" s="71">
        <f t="shared" ref="KY138" si="720">KY134-KY137</f>
        <v>0</v>
      </c>
      <c r="KZ138" s="71">
        <f t="shared" ref="KZ138" si="721">KZ134-KZ137</f>
        <v>0</v>
      </c>
      <c r="LA138" s="71">
        <f t="shared" ref="LA138" si="722">LA134-LA137</f>
        <v>0</v>
      </c>
      <c r="LB138" s="71">
        <f t="shared" ref="LB138" si="723">LB134-LB137</f>
        <v>0</v>
      </c>
      <c r="LC138" s="71">
        <f t="shared" ref="LC138" si="724">LC134-LC137</f>
        <v>0</v>
      </c>
      <c r="LD138" s="71">
        <f t="shared" ref="LD138" si="725">LD134-LD137</f>
        <v>0</v>
      </c>
      <c r="LE138" s="71">
        <f t="shared" ref="LE138" si="726">LE134-LE137</f>
        <v>0</v>
      </c>
      <c r="LF138" s="71">
        <f t="shared" ref="LF138" si="727">LF134-LF137</f>
        <v>0</v>
      </c>
      <c r="LG138" s="71">
        <f t="shared" ref="LG138" si="728">LG134-LG137</f>
        <v>0</v>
      </c>
      <c r="LH138" s="71">
        <f t="shared" ref="LH138" si="729">LH134-LH137</f>
        <v>0</v>
      </c>
      <c r="LI138" s="71">
        <f t="shared" ref="LI138" si="730">LI134-LI137</f>
        <v>0</v>
      </c>
      <c r="LJ138" s="71">
        <f t="shared" ref="LJ138" si="731">LJ134-LJ137</f>
        <v>0</v>
      </c>
      <c r="LK138" s="71">
        <f t="shared" ref="LK138" si="732">LK134-LK137</f>
        <v>0</v>
      </c>
      <c r="LL138" s="71">
        <f t="shared" ref="LL138" si="733">LL134-LL137</f>
        <v>0</v>
      </c>
      <c r="LM138" s="71">
        <f t="shared" ref="LM138" si="734">LM134-LM137</f>
        <v>0</v>
      </c>
      <c r="LN138" s="71">
        <f t="shared" ref="LN138" si="735">LN134-LN137</f>
        <v>0</v>
      </c>
      <c r="LO138" s="71">
        <f t="shared" ref="LO138" si="736">LO134-LO137</f>
        <v>0</v>
      </c>
      <c r="LP138" s="71">
        <f t="shared" ref="LP138" si="737">LP134-LP137</f>
        <v>0</v>
      </c>
      <c r="LQ138" s="71">
        <f t="shared" ref="LQ138" si="738">LQ134-LQ137</f>
        <v>0</v>
      </c>
      <c r="LR138" s="71">
        <f t="shared" ref="LR138" si="739">LR134-LR137</f>
        <v>0</v>
      </c>
      <c r="LS138" s="71">
        <f t="shared" ref="LS138" si="740">LS134-LS137</f>
        <v>0</v>
      </c>
      <c r="LT138" s="71">
        <f t="shared" ref="LT138" si="741">LT134-LT137</f>
        <v>0</v>
      </c>
      <c r="LU138" s="71">
        <f t="shared" ref="LU138" si="742">LU134-LU137</f>
        <v>0</v>
      </c>
      <c r="LV138" s="71">
        <f t="shared" ref="LV138" si="743">LV134-LV137</f>
        <v>0</v>
      </c>
      <c r="LW138" s="71">
        <f t="shared" ref="LW138" si="744">LW134-LW137</f>
        <v>0</v>
      </c>
      <c r="LX138" s="71">
        <f t="shared" ref="LX138" si="745">LX134-LX137</f>
        <v>0</v>
      </c>
      <c r="LY138" s="71">
        <f t="shared" ref="LY138" si="746">LY134-LY137</f>
        <v>0</v>
      </c>
      <c r="LZ138" s="71">
        <f t="shared" ref="LZ138" si="747">LZ134-LZ137</f>
        <v>0</v>
      </c>
      <c r="MA138" s="71">
        <f t="shared" ref="MA138" si="748">MA134-MA137</f>
        <v>0</v>
      </c>
      <c r="MB138" s="71">
        <f t="shared" ref="MB138" si="749">MB134-MB137</f>
        <v>0</v>
      </c>
      <c r="MC138" s="71">
        <f t="shared" ref="MC138" si="750">MC134-MC137</f>
        <v>0</v>
      </c>
      <c r="MD138" s="71">
        <f t="shared" ref="MD138" si="751">MD134-MD137</f>
        <v>0</v>
      </c>
      <c r="ME138" s="71">
        <f t="shared" ref="ME138" si="752">ME134-ME137</f>
        <v>0</v>
      </c>
      <c r="MF138" s="71">
        <f t="shared" ref="MF138" si="753">MF134-MF137</f>
        <v>0</v>
      </c>
      <c r="MG138" s="71">
        <f t="shared" ref="MG138" si="754">MG134-MG137</f>
        <v>0</v>
      </c>
      <c r="MH138" s="71">
        <f t="shared" ref="MH138" si="755">MH134-MH137</f>
        <v>0</v>
      </c>
      <c r="MI138" s="71">
        <f t="shared" ref="MI138" si="756">MI134-MI137</f>
        <v>0</v>
      </c>
      <c r="MJ138" s="71">
        <f t="shared" ref="MJ138" si="757">MJ134-MJ137</f>
        <v>0</v>
      </c>
      <c r="MK138" s="71">
        <f t="shared" ref="MK138" si="758">MK134-MK137</f>
        <v>0</v>
      </c>
      <c r="ML138" s="71">
        <f t="shared" ref="ML138" si="759">ML134-ML137</f>
        <v>0</v>
      </c>
      <c r="MM138" s="71">
        <f t="shared" ref="MM138" si="760">MM134-MM137</f>
        <v>0</v>
      </c>
      <c r="MN138" s="71">
        <f t="shared" ref="MN138" si="761">MN134-MN137</f>
        <v>0</v>
      </c>
      <c r="MO138" s="71">
        <f t="shared" ref="MO138" si="762">MO134-MO137</f>
        <v>0</v>
      </c>
      <c r="MP138" s="71">
        <f t="shared" ref="MP138" si="763">MP134-MP137</f>
        <v>0</v>
      </c>
      <c r="MQ138" s="71">
        <f t="shared" ref="MQ138" si="764">MQ134-MQ137</f>
        <v>0</v>
      </c>
      <c r="MR138" s="71">
        <f t="shared" ref="MR138" si="765">MR134-MR137</f>
        <v>0</v>
      </c>
      <c r="MS138" s="71">
        <f t="shared" ref="MS138" si="766">MS134-MS137</f>
        <v>0</v>
      </c>
      <c r="MT138" s="71">
        <f t="shared" ref="MT138" si="767">MT134-MT137</f>
        <v>0</v>
      </c>
      <c r="MU138" s="71">
        <f t="shared" ref="MU138" si="768">MU134-MU137</f>
        <v>0</v>
      </c>
      <c r="MV138" s="71">
        <f t="shared" ref="MV138" si="769">MV134-MV137</f>
        <v>0</v>
      </c>
      <c r="MW138" s="71">
        <f t="shared" ref="MW138" si="770">MW134-MW137</f>
        <v>0</v>
      </c>
      <c r="MX138" s="71">
        <f t="shared" ref="MX138" si="771">MX134-MX137</f>
        <v>0</v>
      </c>
      <c r="MY138" s="71">
        <f t="shared" ref="MY138" si="772">MY134-MY137</f>
        <v>0</v>
      </c>
      <c r="MZ138" s="71">
        <f t="shared" ref="MZ138" si="773">MZ134-MZ137</f>
        <v>0</v>
      </c>
      <c r="NA138" s="71">
        <f t="shared" ref="NA138" si="774">NA134-NA137</f>
        <v>0</v>
      </c>
      <c r="NB138" s="71">
        <f t="shared" ref="NB138" si="775">NB134-NB137</f>
        <v>0</v>
      </c>
      <c r="NC138" s="71">
        <f t="shared" ref="NC138" si="776">NC134-NC137</f>
        <v>0</v>
      </c>
      <c r="ND138" s="71">
        <f t="shared" ref="ND138" si="777">ND134-ND137</f>
        <v>0</v>
      </c>
      <c r="NE138" s="71">
        <f t="shared" ref="NE138" si="778">NE134-NE137</f>
        <v>0</v>
      </c>
      <c r="NF138" s="71">
        <f t="shared" ref="NF138" si="779">NF134-NF137</f>
        <v>0</v>
      </c>
      <c r="NG138" s="71">
        <f t="shared" ref="NG138" si="780">NG134-NG137</f>
        <v>0</v>
      </c>
      <c r="NH138" s="71">
        <f t="shared" ref="NH138" si="781">NH134-NH137</f>
        <v>0</v>
      </c>
      <c r="NI138" s="71">
        <f t="shared" ref="NI138" si="782">NI134-NI137</f>
        <v>0</v>
      </c>
      <c r="NJ138" s="71">
        <f t="shared" ref="NJ138" si="783">NJ134-NJ137</f>
        <v>0</v>
      </c>
      <c r="NK138" s="71">
        <f t="shared" ref="NK138" si="784">NK134-NK137</f>
        <v>0</v>
      </c>
      <c r="NL138" s="71">
        <f t="shared" ref="NL138" si="785">NL134-NL137</f>
        <v>0</v>
      </c>
      <c r="NM138" s="71">
        <f t="shared" ref="NM138" si="786">NM134-NM137</f>
        <v>0</v>
      </c>
      <c r="NN138" s="71">
        <f t="shared" ref="NN138" si="787">NN134-NN137</f>
        <v>0</v>
      </c>
      <c r="NO138" s="66"/>
      <c r="NP138" s="66"/>
    </row>
    <row r="139" spans="1:380" s="83" customFormat="1" ht="10.199999999999999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7"/>
      <c r="K139" s="78" t="str">
        <f>структура!$Q$11</f>
        <v>контроль</v>
      </c>
      <c r="L139" s="77"/>
      <c r="M139" s="76"/>
      <c r="N139" s="76"/>
      <c r="O139" s="208">
        <f>O134-O137-O138</f>
        <v>0</v>
      </c>
      <c r="P139" s="76"/>
      <c r="Q139" s="76"/>
      <c r="R139" s="80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2"/>
      <c r="NO139" s="76"/>
      <c r="NP139" s="76"/>
    </row>
    <row r="140" spans="1:380" ht="8.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15"/>
      <c r="L140" s="30"/>
      <c r="M140" s="2"/>
      <c r="N140" s="2"/>
      <c r="O140" s="15"/>
      <c r="P140" s="2"/>
      <c r="Q140" s="2"/>
      <c r="R140" s="47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9"/>
      <c r="NO140" s="2"/>
      <c r="NP140" s="2"/>
    </row>
    <row r="141" spans="1:380" s="26" customFormat="1" x14ac:dyDescent="0.25">
      <c r="A141" s="23"/>
      <c r="B141" s="23"/>
      <c r="C141" s="23"/>
      <c r="D141" s="23"/>
      <c r="E141" s="23" t="str">
        <f>структура!$E$27</f>
        <v>ставка НДС</v>
      </c>
      <c r="F141" s="23"/>
      <c r="G141" s="23"/>
      <c r="H141" s="23" t="str">
        <f>IF($E141="","",INDEX(структура!$H:$H,SUMIFS(структура!$C:$C,структура!$E:$E,$E141)))</f>
        <v>%</v>
      </c>
      <c r="I141" s="23"/>
      <c r="J141" s="13" t="str">
        <f>IF($E141="","","*")</f>
        <v>*</v>
      </c>
      <c r="K141" s="45"/>
      <c r="L141" s="30"/>
      <c r="M141" s="23"/>
      <c r="N141" s="23"/>
      <c r="O141" s="38"/>
      <c r="P141" s="23"/>
      <c r="Q141" s="23"/>
      <c r="R141" s="50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W141" s="51"/>
      <c r="IX141" s="51"/>
      <c r="IY141" s="51"/>
      <c r="IZ141" s="51"/>
      <c r="JA141" s="51"/>
      <c r="JB141" s="51"/>
      <c r="JC141" s="51"/>
      <c r="JD141" s="51"/>
      <c r="JE141" s="51"/>
      <c r="JF141" s="51"/>
      <c r="JG141" s="51"/>
      <c r="JH141" s="51"/>
      <c r="JI141" s="51"/>
      <c r="JJ141" s="51"/>
      <c r="JK141" s="51"/>
      <c r="JL141" s="51"/>
      <c r="JM141" s="51"/>
      <c r="JN141" s="51"/>
      <c r="JO141" s="51"/>
      <c r="JP141" s="51"/>
      <c r="JQ141" s="51"/>
      <c r="JR141" s="51"/>
      <c r="JS141" s="51"/>
      <c r="JT141" s="51"/>
      <c r="JU141" s="51"/>
      <c r="JV141" s="51"/>
      <c r="JW141" s="51"/>
      <c r="JX141" s="51"/>
      <c r="JY141" s="51"/>
      <c r="JZ141" s="51"/>
      <c r="KA141" s="51"/>
      <c r="KB141" s="51"/>
      <c r="KC141" s="51"/>
      <c r="KD141" s="51"/>
      <c r="KE141" s="51"/>
      <c r="KF141" s="51"/>
      <c r="KG141" s="51"/>
      <c r="KH141" s="51"/>
      <c r="KI141" s="51"/>
      <c r="KJ141" s="51"/>
      <c r="KK141" s="51"/>
      <c r="KL141" s="51"/>
      <c r="KM141" s="51"/>
      <c r="KN141" s="51"/>
      <c r="KO141" s="51"/>
      <c r="KP141" s="51"/>
      <c r="KQ141" s="51"/>
      <c r="KR141" s="51"/>
      <c r="KS141" s="51"/>
      <c r="KT141" s="51"/>
      <c r="KU141" s="51"/>
      <c r="KV141" s="51"/>
      <c r="KW141" s="51"/>
      <c r="KX141" s="51"/>
      <c r="KY141" s="51"/>
      <c r="KZ141" s="51"/>
      <c r="LA141" s="51"/>
      <c r="LB141" s="51"/>
      <c r="LC141" s="51"/>
      <c r="LD141" s="51"/>
      <c r="LE141" s="51"/>
      <c r="LF141" s="51"/>
      <c r="LG141" s="51"/>
      <c r="LH141" s="51"/>
      <c r="LI141" s="51"/>
      <c r="LJ141" s="51"/>
      <c r="LK141" s="51"/>
      <c r="LL141" s="51"/>
      <c r="LM141" s="51"/>
      <c r="LN141" s="51"/>
      <c r="LO141" s="51"/>
      <c r="LP141" s="51"/>
      <c r="LQ141" s="51"/>
      <c r="LR141" s="51"/>
      <c r="LS141" s="51"/>
      <c r="LT141" s="51"/>
      <c r="LU141" s="51"/>
      <c r="LV141" s="51"/>
      <c r="LW141" s="51"/>
      <c r="LX141" s="51"/>
      <c r="LY141" s="51"/>
      <c r="LZ141" s="51"/>
      <c r="MA141" s="51"/>
      <c r="MB141" s="51"/>
      <c r="MC141" s="51"/>
      <c r="MD141" s="51"/>
      <c r="ME141" s="51"/>
      <c r="MF141" s="51"/>
      <c r="MG141" s="51"/>
      <c r="MH141" s="51"/>
      <c r="MI141" s="51"/>
      <c r="MJ141" s="51"/>
      <c r="MK141" s="51"/>
      <c r="ML141" s="51"/>
      <c r="MM141" s="51"/>
      <c r="MN141" s="51"/>
      <c r="MO141" s="51"/>
      <c r="MP141" s="51"/>
      <c r="MQ141" s="51"/>
      <c r="MR141" s="51"/>
      <c r="MS141" s="51"/>
      <c r="MT141" s="51"/>
      <c r="MU141" s="51"/>
      <c r="MV141" s="51"/>
      <c r="MW141" s="51"/>
      <c r="MX141" s="51"/>
      <c r="MY141" s="51"/>
      <c r="MZ141" s="51"/>
      <c r="NA141" s="51"/>
      <c r="NB141" s="51"/>
      <c r="NC141" s="51"/>
      <c r="ND141" s="51"/>
      <c r="NE141" s="51"/>
      <c r="NF141" s="51"/>
      <c r="NG141" s="51"/>
      <c r="NH141" s="51"/>
      <c r="NI141" s="51"/>
      <c r="NJ141" s="51"/>
      <c r="NK141" s="51"/>
      <c r="NL141" s="51"/>
      <c r="NM141" s="51"/>
      <c r="NN141" s="52"/>
      <c r="NO141" s="23"/>
      <c r="NP141" s="23"/>
    </row>
    <row r="142" spans="1:380" ht="8.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15"/>
      <c r="L142" s="30"/>
      <c r="M142" s="2"/>
      <c r="N142" s="2"/>
      <c r="O142" s="15"/>
      <c r="P142" s="2"/>
      <c r="Q142" s="2"/>
      <c r="R142" s="47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8"/>
      <c r="JO142" s="48"/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8"/>
      <c r="KK142" s="48"/>
      <c r="KL142" s="48"/>
      <c r="KM142" s="48"/>
      <c r="KN142" s="48"/>
      <c r="KO142" s="48"/>
      <c r="KP142" s="48"/>
      <c r="KQ142" s="48"/>
      <c r="KR142" s="48"/>
      <c r="KS142" s="48"/>
      <c r="KT142" s="48"/>
      <c r="KU142" s="48"/>
      <c r="KV142" s="48"/>
      <c r="KW142" s="48"/>
      <c r="KX142" s="48"/>
      <c r="KY142" s="48"/>
      <c r="KZ142" s="48"/>
      <c r="LA142" s="48"/>
      <c r="LB142" s="48"/>
      <c r="LC142" s="48"/>
      <c r="LD142" s="48"/>
      <c r="LE142" s="48"/>
      <c r="LF142" s="48"/>
      <c r="LG142" s="48"/>
      <c r="LH142" s="48"/>
      <c r="LI142" s="48"/>
      <c r="LJ142" s="48"/>
      <c r="LK142" s="48"/>
      <c r="LL142" s="48"/>
      <c r="LM142" s="48"/>
      <c r="LN142" s="48"/>
      <c r="LO142" s="48"/>
      <c r="LP142" s="48"/>
      <c r="LQ142" s="48"/>
      <c r="LR142" s="48"/>
      <c r="LS142" s="48"/>
      <c r="LT142" s="48"/>
      <c r="LU142" s="48"/>
      <c r="LV142" s="48"/>
      <c r="LW142" s="48"/>
      <c r="LX142" s="48"/>
      <c r="LY142" s="48"/>
      <c r="LZ142" s="48"/>
      <c r="MA142" s="48"/>
      <c r="MB142" s="48"/>
      <c r="MC142" s="48"/>
      <c r="MD142" s="48"/>
      <c r="ME142" s="48"/>
      <c r="MF142" s="48"/>
      <c r="MG142" s="48"/>
      <c r="MH142" s="48"/>
      <c r="MI142" s="48"/>
      <c r="MJ142" s="48"/>
      <c r="MK142" s="48"/>
      <c r="ML142" s="48"/>
      <c r="MM142" s="48"/>
      <c r="MN142" s="48"/>
      <c r="MO142" s="48"/>
      <c r="MP142" s="48"/>
      <c r="MQ142" s="48"/>
      <c r="MR142" s="48"/>
      <c r="MS142" s="48"/>
      <c r="MT142" s="48"/>
      <c r="MU142" s="48"/>
      <c r="MV142" s="48"/>
      <c r="MW142" s="48"/>
      <c r="MX142" s="48"/>
      <c r="MY142" s="48"/>
      <c r="MZ142" s="48"/>
      <c r="NA142" s="48"/>
      <c r="NB142" s="48"/>
      <c r="NC142" s="48"/>
      <c r="ND142" s="48"/>
      <c r="NE142" s="48"/>
      <c r="NF142" s="48"/>
      <c r="NG142" s="48"/>
      <c r="NH142" s="48"/>
      <c r="NI142" s="48"/>
      <c r="NJ142" s="48"/>
      <c r="NK142" s="48"/>
      <c r="NL142" s="48"/>
      <c r="NM142" s="48"/>
      <c r="NN142" s="49"/>
      <c r="NO142" s="2"/>
      <c r="NP142" s="2"/>
    </row>
    <row r="143" spans="1:380" s="26" customFormat="1" x14ac:dyDescent="0.25">
      <c r="A143" s="23"/>
      <c r="B143" s="23"/>
      <c r="C143" s="23"/>
      <c r="D143" s="23"/>
      <c r="E143" s="23" t="str">
        <f>структура!$Q$12</f>
        <v>в т.ч. НДС</v>
      </c>
      <c r="F143" s="23"/>
      <c r="G143" s="23"/>
      <c r="H143" s="23" t="str">
        <f>H134</f>
        <v>руб.</v>
      </c>
      <c r="I143" s="23"/>
      <c r="J143" s="13"/>
      <c r="K143" s="15"/>
      <c r="L143" s="30"/>
      <c r="M143" s="23"/>
      <c r="N143" s="23"/>
      <c r="O143" s="206">
        <f>SUM($R143:$NO143)</f>
        <v>0</v>
      </c>
      <c r="P143" s="23"/>
      <c r="Q143" s="23"/>
      <c r="R143" s="50"/>
      <c r="S143" s="53">
        <f t="shared" ref="S143:CD143" si="788">IF((1+$K$141)=0,0,$K$141*S134/(1+$K$141))</f>
        <v>0</v>
      </c>
      <c r="T143" s="53">
        <f t="shared" si="788"/>
        <v>0</v>
      </c>
      <c r="U143" s="53">
        <f t="shared" si="788"/>
        <v>0</v>
      </c>
      <c r="V143" s="53">
        <f t="shared" si="788"/>
        <v>0</v>
      </c>
      <c r="W143" s="53">
        <f t="shared" si="788"/>
        <v>0</v>
      </c>
      <c r="X143" s="53">
        <f t="shared" si="788"/>
        <v>0</v>
      </c>
      <c r="Y143" s="53">
        <f t="shared" si="788"/>
        <v>0</v>
      </c>
      <c r="Z143" s="53">
        <f t="shared" si="788"/>
        <v>0</v>
      </c>
      <c r="AA143" s="53">
        <f t="shared" si="788"/>
        <v>0</v>
      </c>
      <c r="AB143" s="53">
        <f t="shared" si="788"/>
        <v>0</v>
      </c>
      <c r="AC143" s="53">
        <f t="shared" si="788"/>
        <v>0</v>
      </c>
      <c r="AD143" s="53">
        <f t="shared" si="788"/>
        <v>0</v>
      </c>
      <c r="AE143" s="53">
        <f t="shared" si="788"/>
        <v>0</v>
      </c>
      <c r="AF143" s="53">
        <f t="shared" si="788"/>
        <v>0</v>
      </c>
      <c r="AG143" s="53">
        <f t="shared" si="788"/>
        <v>0</v>
      </c>
      <c r="AH143" s="53">
        <f t="shared" si="788"/>
        <v>0</v>
      </c>
      <c r="AI143" s="53">
        <f t="shared" si="788"/>
        <v>0</v>
      </c>
      <c r="AJ143" s="53">
        <f t="shared" si="788"/>
        <v>0</v>
      </c>
      <c r="AK143" s="53">
        <f t="shared" si="788"/>
        <v>0</v>
      </c>
      <c r="AL143" s="53">
        <f t="shared" si="788"/>
        <v>0</v>
      </c>
      <c r="AM143" s="53">
        <f t="shared" si="788"/>
        <v>0</v>
      </c>
      <c r="AN143" s="53">
        <f t="shared" si="788"/>
        <v>0</v>
      </c>
      <c r="AO143" s="53">
        <f t="shared" si="788"/>
        <v>0</v>
      </c>
      <c r="AP143" s="53">
        <f t="shared" si="788"/>
        <v>0</v>
      </c>
      <c r="AQ143" s="53">
        <f t="shared" si="788"/>
        <v>0</v>
      </c>
      <c r="AR143" s="53">
        <f t="shared" si="788"/>
        <v>0</v>
      </c>
      <c r="AS143" s="53">
        <f t="shared" si="788"/>
        <v>0</v>
      </c>
      <c r="AT143" s="53">
        <f t="shared" si="788"/>
        <v>0</v>
      </c>
      <c r="AU143" s="53">
        <f t="shared" si="788"/>
        <v>0</v>
      </c>
      <c r="AV143" s="53">
        <f t="shared" si="788"/>
        <v>0</v>
      </c>
      <c r="AW143" s="53">
        <f t="shared" si="788"/>
        <v>0</v>
      </c>
      <c r="AX143" s="53">
        <f t="shared" si="788"/>
        <v>0</v>
      </c>
      <c r="AY143" s="53">
        <f t="shared" si="788"/>
        <v>0</v>
      </c>
      <c r="AZ143" s="53">
        <f t="shared" si="788"/>
        <v>0</v>
      </c>
      <c r="BA143" s="53">
        <f t="shared" si="788"/>
        <v>0</v>
      </c>
      <c r="BB143" s="53">
        <f t="shared" si="788"/>
        <v>0</v>
      </c>
      <c r="BC143" s="53">
        <f t="shared" si="788"/>
        <v>0</v>
      </c>
      <c r="BD143" s="53">
        <f t="shared" si="788"/>
        <v>0</v>
      </c>
      <c r="BE143" s="53">
        <f t="shared" si="788"/>
        <v>0</v>
      </c>
      <c r="BF143" s="53">
        <f t="shared" si="788"/>
        <v>0</v>
      </c>
      <c r="BG143" s="53">
        <f t="shared" si="788"/>
        <v>0</v>
      </c>
      <c r="BH143" s="53">
        <f t="shared" si="788"/>
        <v>0</v>
      </c>
      <c r="BI143" s="53">
        <f t="shared" si="788"/>
        <v>0</v>
      </c>
      <c r="BJ143" s="53">
        <f t="shared" si="788"/>
        <v>0</v>
      </c>
      <c r="BK143" s="53">
        <f t="shared" si="788"/>
        <v>0</v>
      </c>
      <c r="BL143" s="53">
        <f t="shared" si="788"/>
        <v>0</v>
      </c>
      <c r="BM143" s="53">
        <f t="shared" si="788"/>
        <v>0</v>
      </c>
      <c r="BN143" s="53">
        <f t="shared" si="788"/>
        <v>0</v>
      </c>
      <c r="BO143" s="53">
        <f t="shared" si="788"/>
        <v>0</v>
      </c>
      <c r="BP143" s="53">
        <f t="shared" si="788"/>
        <v>0</v>
      </c>
      <c r="BQ143" s="53">
        <f t="shared" si="788"/>
        <v>0</v>
      </c>
      <c r="BR143" s="53">
        <f t="shared" si="788"/>
        <v>0</v>
      </c>
      <c r="BS143" s="53">
        <f t="shared" si="788"/>
        <v>0</v>
      </c>
      <c r="BT143" s="53">
        <f t="shared" si="788"/>
        <v>0</v>
      </c>
      <c r="BU143" s="53">
        <f t="shared" si="788"/>
        <v>0</v>
      </c>
      <c r="BV143" s="53">
        <f t="shared" si="788"/>
        <v>0</v>
      </c>
      <c r="BW143" s="53">
        <f t="shared" si="788"/>
        <v>0</v>
      </c>
      <c r="BX143" s="53">
        <f t="shared" si="788"/>
        <v>0</v>
      </c>
      <c r="BY143" s="53">
        <f t="shared" si="788"/>
        <v>0</v>
      </c>
      <c r="BZ143" s="53">
        <f t="shared" si="788"/>
        <v>0</v>
      </c>
      <c r="CA143" s="53">
        <f t="shared" si="788"/>
        <v>0</v>
      </c>
      <c r="CB143" s="53">
        <f t="shared" si="788"/>
        <v>0</v>
      </c>
      <c r="CC143" s="53">
        <f t="shared" si="788"/>
        <v>0</v>
      </c>
      <c r="CD143" s="53">
        <f t="shared" si="788"/>
        <v>0</v>
      </c>
      <c r="CE143" s="53">
        <f t="shared" ref="CE143:EP143" si="789">IF((1+$K$141)=0,0,$K$141*CE134/(1+$K$141))</f>
        <v>0</v>
      </c>
      <c r="CF143" s="53">
        <f t="shared" si="789"/>
        <v>0</v>
      </c>
      <c r="CG143" s="53">
        <f t="shared" si="789"/>
        <v>0</v>
      </c>
      <c r="CH143" s="53">
        <f t="shared" si="789"/>
        <v>0</v>
      </c>
      <c r="CI143" s="53">
        <f t="shared" si="789"/>
        <v>0</v>
      </c>
      <c r="CJ143" s="53">
        <f t="shared" si="789"/>
        <v>0</v>
      </c>
      <c r="CK143" s="53">
        <f t="shared" si="789"/>
        <v>0</v>
      </c>
      <c r="CL143" s="53">
        <f t="shared" si="789"/>
        <v>0</v>
      </c>
      <c r="CM143" s="53">
        <f t="shared" si="789"/>
        <v>0</v>
      </c>
      <c r="CN143" s="53">
        <f t="shared" si="789"/>
        <v>0</v>
      </c>
      <c r="CO143" s="53">
        <f t="shared" si="789"/>
        <v>0</v>
      </c>
      <c r="CP143" s="53">
        <f t="shared" si="789"/>
        <v>0</v>
      </c>
      <c r="CQ143" s="53">
        <f t="shared" si="789"/>
        <v>0</v>
      </c>
      <c r="CR143" s="53">
        <f t="shared" si="789"/>
        <v>0</v>
      </c>
      <c r="CS143" s="53">
        <f t="shared" si="789"/>
        <v>0</v>
      </c>
      <c r="CT143" s="53">
        <f t="shared" si="789"/>
        <v>0</v>
      </c>
      <c r="CU143" s="53">
        <f t="shared" si="789"/>
        <v>0</v>
      </c>
      <c r="CV143" s="53">
        <f t="shared" si="789"/>
        <v>0</v>
      </c>
      <c r="CW143" s="53">
        <f t="shared" si="789"/>
        <v>0</v>
      </c>
      <c r="CX143" s="53">
        <f t="shared" si="789"/>
        <v>0</v>
      </c>
      <c r="CY143" s="53">
        <f t="shared" si="789"/>
        <v>0</v>
      </c>
      <c r="CZ143" s="53">
        <f t="shared" si="789"/>
        <v>0</v>
      </c>
      <c r="DA143" s="53">
        <f t="shared" si="789"/>
        <v>0</v>
      </c>
      <c r="DB143" s="53">
        <f t="shared" si="789"/>
        <v>0</v>
      </c>
      <c r="DC143" s="53">
        <f t="shared" si="789"/>
        <v>0</v>
      </c>
      <c r="DD143" s="53">
        <f t="shared" si="789"/>
        <v>0</v>
      </c>
      <c r="DE143" s="53">
        <f t="shared" si="789"/>
        <v>0</v>
      </c>
      <c r="DF143" s="53">
        <f t="shared" si="789"/>
        <v>0</v>
      </c>
      <c r="DG143" s="53">
        <f t="shared" si="789"/>
        <v>0</v>
      </c>
      <c r="DH143" s="53">
        <f t="shared" si="789"/>
        <v>0</v>
      </c>
      <c r="DI143" s="53">
        <f t="shared" si="789"/>
        <v>0</v>
      </c>
      <c r="DJ143" s="53">
        <f t="shared" si="789"/>
        <v>0</v>
      </c>
      <c r="DK143" s="53">
        <f t="shared" si="789"/>
        <v>0</v>
      </c>
      <c r="DL143" s="53">
        <f t="shared" si="789"/>
        <v>0</v>
      </c>
      <c r="DM143" s="53">
        <f t="shared" si="789"/>
        <v>0</v>
      </c>
      <c r="DN143" s="53">
        <f t="shared" si="789"/>
        <v>0</v>
      </c>
      <c r="DO143" s="53">
        <f t="shared" si="789"/>
        <v>0</v>
      </c>
      <c r="DP143" s="53">
        <f t="shared" si="789"/>
        <v>0</v>
      </c>
      <c r="DQ143" s="53">
        <f t="shared" si="789"/>
        <v>0</v>
      </c>
      <c r="DR143" s="53">
        <f t="shared" si="789"/>
        <v>0</v>
      </c>
      <c r="DS143" s="53">
        <f t="shared" si="789"/>
        <v>0</v>
      </c>
      <c r="DT143" s="53">
        <f t="shared" si="789"/>
        <v>0</v>
      </c>
      <c r="DU143" s="53">
        <f t="shared" si="789"/>
        <v>0</v>
      </c>
      <c r="DV143" s="53">
        <f t="shared" si="789"/>
        <v>0</v>
      </c>
      <c r="DW143" s="53">
        <f t="shared" si="789"/>
        <v>0</v>
      </c>
      <c r="DX143" s="53">
        <f t="shared" si="789"/>
        <v>0</v>
      </c>
      <c r="DY143" s="53">
        <f t="shared" si="789"/>
        <v>0</v>
      </c>
      <c r="DZ143" s="53">
        <f t="shared" si="789"/>
        <v>0</v>
      </c>
      <c r="EA143" s="53">
        <f t="shared" si="789"/>
        <v>0</v>
      </c>
      <c r="EB143" s="53">
        <f t="shared" si="789"/>
        <v>0</v>
      </c>
      <c r="EC143" s="53">
        <f t="shared" si="789"/>
        <v>0</v>
      </c>
      <c r="ED143" s="53">
        <f t="shared" si="789"/>
        <v>0</v>
      </c>
      <c r="EE143" s="53">
        <f t="shared" si="789"/>
        <v>0</v>
      </c>
      <c r="EF143" s="53">
        <f t="shared" si="789"/>
        <v>0</v>
      </c>
      <c r="EG143" s="53">
        <f t="shared" si="789"/>
        <v>0</v>
      </c>
      <c r="EH143" s="53">
        <f t="shared" si="789"/>
        <v>0</v>
      </c>
      <c r="EI143" s="53">
        <f t="shared" si="789"/>
        <v>0</v>
      </c>
      <c r="EJ143" s="53">
        <f t="shared" si="789"/>
        <v>0</v>
      </c>
      <c r="EK143" s="53">
        <f t="shared" si="789"/>
        <v>0</v>
      </c>
      <c r="EL143" s="53">
        <f t="shared" si="789"/>
        <v>0</v>
      </c>
      <c r="EM143" s="53">
        <f t="shared" si="789"/>
        <v>0</v>
      </c>
      <c r="EN143" s="53">
        <f t="shared" si="789"/>
        <v>0</v>
      </c>
      <c r="EO143" s="53">
        <f t="shared" si="789"/>
        <v>0</v>
      </c>
      <c r="EP143" s="53">
        <f t="shared" si="789"/>
        <v>0</v>
      </c>
      <c r="EQ143" s="53">
        <f t="shared" ref="EQ143:HB143" si="790">IF((1+$K$141)=0,0,$K$141*EQ134/(1+$K$141))</f>
        <v>0</v>
      </c>
      <c r="ER143" s="53">
        <f t="shared" si="790"/>
        <v>0</v>
      </c>
      <c r="ES143" s="53">
        <f t="shared" si="790"/>
        <v>0</v>
      </c>
      <c r="ET143" s="53">
        <f t="shared" si="790"/>
        <v>0</v>
      </c>
      <c r="EU143" s="53">
        <f t="shared" si="790"/>
        <v>0</v>
      </c>
      <c r="EV143" s="53">
        <f t="shared" si="790"/>
        <v>0</v>
      </c>
      <c r="EW143" s="53">
        <f t="shared" si="790"/>
        <v>0</v>
      </c>
      <c r="EX143" s="53">
        <f t="shared" si="790"/>
        <v>0</v>
      </c>
      <c r="EY143" s="53">
        <f t="shared" si="790"/>
        <v>0</v>
      </c>
      <c r="EZ143" s="53">
        <f t="shared" si="790"/>
        <v>0</v>
      </c>
      <c r="FA143" s="53">
        <f t="shared" si="790"/>
        <v>0</v>
      </c>
      <c r="FB143" s="53">
        <f t="shared" si="790"/>
        <v>0</v>
      </c>
      <c r="FC143" s="53">
        <f t="shared" si="790"/>
        <v>0</v>
      </c>
      <c r="FD143" s="53">
        <f t="shared" si="790"/>
        <v>0</v>
      </c>
      <c r="FE143" s="53">
        <f t="shared" si="790"/>
        <v>0</v>
      </c>
      <c r="FF143" s="53">
        <f t="shared" si="790"/>
        <v>0</v>
      </c>
      <c r="FG143" s="53">
        <f t="shared" si="790"/>
        <v>0</v>
      </c>
      <c r="FH143" s="53">
        <f t="shared" si="790"/>
        <v>0</v>
      </c>
      <c r="FI143" s="53">
        <f t="shared" si="790"/>
        <v>0</v>
      </c>
      <c r="FJ143" s="53">
        <f t="shared" si="790"/>
        <v>0</v>
      </c>
      <c r="FK143" s="53">
        <f t="shared" si="790"/>
        <v>0</v>
      </c>
      <c r="FL143" s="53">
        <f t="shared" si="790"/>
        <v>0</v>
      </c>
      <c r="FM143" s="53">
        <f t="shared" si="790"/>
        <v>0</v>
      </c>
      <c r="FN143" s="53">
        <f t="shared" si="790"/>
        <v>0</v>
      </c>
      <c r="FO143" s="53">
        <f t="shared" si="790"/>
        <v>0</v>
      </c>
      <c r="FP143" s="53">
        <f t="shared" si="790"/>
        <v>0</v>
      </c>
      <c r="FQ143" s="53">
        <f t="shared" si="790"/>
        <v>0</v>
      </c>
      <c r="FR143" s="53">
        <f t="shared" si="790"/>
        <v>0</v>
      </c>
      <c r="FS143" s="53">
        <f t="shared" si="790"/>
        <v>0</v>
      </c>
      <c r="FT143" s="53">
        <f t="shared" si="790"/>
        <v>0</v>
      </c>
      <c r="FU143" s="53">
        <f t="shared" si="790"/>
        <v>0</v>
      </c>
      <c r="FV143" s="53">
        <f t="shared" si="790"/>
        <v>0</v>
      </c>
      <c r="FW143" s="53">
        <f t="shared" si="790"/>
        <v>0</v>
      </c>
      <c r="FX143" s="53">
        <f t="shared" si="790"/>
        <v>0</v>
      </c>
      <c r="FY143" s="53">
        <f t="shared" si="790"/>
        <v>0</v>
      </c>
      <c r="FZ143" s="53">
        <f t="shared" si="790"/>
        <v>0</v>
      </c>
      <c r="GA143" s="53">
        <f t="shared" si="790"/>
        <v>0</v>
      </c>
      <c r="GB143" s="53">
        <f t="shared" si="790"/>
        <v>0</v>
      </c>
      <c r="GC143" s="53">
        <f t="shared" si="790"/>
        <v>0</v>
      </c>
      <c r="GD143" s="53">
        <f t="shared" si="790"/>
        <v>0</v>
      </c>
      <c r="GE143" s="53">
        <f t="shared" si="790"/>
        <v>0</v>
      </c>
      <c r="GF143" s="53">
        <f t="shared" si="790"/>
        <v>0</v>
      </c>
      <c r="GG143" s="53">
        <f t="shared" si="790"/>
        <v>0</v>
      </c>
      <c r="GH143" s="53">
        <f t="shared" si="790"/>
        <v>0</v>
      </c>
      <c r="GI143" s="53">
        <f t="shared" si="790"/>
        <v>0</v>
      </c>
      <c r="GJ143" s="53">
        <f t="shared" si="790"/>
        <v>0</v>
      </c>
      <c r="GK143" s="53">
        <f t="shared" si="790"/>
        <v>0</v>
      </c>
      <c r="GL143" s="53">
        <f t="shared" si="790"/>
        <v>0</v>
      </c>
      <c r="GM143" s="53">
        <f t="shared" si="790"/>
        <v>0</v>
      </c>
      <c r="GN143" s="53">
        <f t="shared" si="790"/>
        <v>0</v>
      </c>
      <c r="GO143" s="53">
        <f t="shared" si="790"/>
        <v>0</v>
      </c>
      <c r="GP143" s="53">
        <f t="shared" si="790"/>
        <v>0</v>
      </c>
      <c r="GQ143" s="53">
        <f t="shared" si="790"/>
        <v>0</v>
      </c>
      <c r="GR143" s="53">
        <f t="shared" si="790"/>
        <v>0</v>
      </c>
      <c r="GS143" s="53">
        <f t="shared" si="790"/>
        <v>0</v>
      </c>
      <c r="GT143" s="53">
        <f t="shared" si="790"/>
        <v>0</v>
      </c>
      <c r="GU143" s="53">
        <f t="shared" si="790"/>
        <v>0</v>
      </c>
      <c r="GV143" s="53">
        <f t="shared" si="790"/>
        <v>0</v>
      </c>
      <c r="GW143" s="53">
        <f t="shared" si="790"/>
        <v>0</v>
      </c>
      <c r="GX143" s="53">
        <f t="shared" si="790"/>
        <v>0</v>
      </c>
      <c r="GY143" s="53">
        <f t="shared" si="790"/>
        <v>0</v>
      </c>
      <c r="GZ143" s="53">
        <f t="shared" si="790"/>
        <v>0</v>
      </c>
      <c r="HA143" s="53">
        <f t="shared" si="790"/>
        <v>0</v>
      </c>
      <c r="HB143" s="53">
        <f t="shared" si="790"/>
        <v>0</v>
      </c>
      <c r="HC143" s="53">
        <f t="shared" ref="HC143:JN143" si="791">IF((1+$K$141)=0,0,$K$141*HC134/(1+$K$141))</f>
        <v>0</v>
      </c>
      <c r="HD143" s="53">
        <f t="shared" si="791"/>
        <v>0</v>
      </c>
      <c r="HE143" s="53">
        <f t="shared" si="791"/>
        <v>0</v>
      </c>
      <c r="HF143" s="53">
        <f t="shared" si="791"/>
        <v>0</v>
      </c>
      <c r="HG143" s="53">
        <f t="shared" si="791"/>
        <v>0</v>
      </c>
      <c r="HH143" s="53">
        <f t="shared" si="791"/>
        <v>0</v>
      </c>
      <c r="HI143" s="53">
        <f t="shared" si="791"/>
        <v>0</v>
      </c>
      <c r="HJ143" s="53">
        <f t="shared" si="791"/>
        <v>0</v>
      </c>
      <c r="HK143" s="53">
        <f t="shared" si="791"/>
        <v>0</v>
      </c>
      <c r="HL143" s="53">
        <f t="shared" si="791"/>
        <v>0</v>
      </c>
      <c r="HM143" s="53">
        <f t="shared" si="791"/>
        <v>0</v>
      </c>
      <c r="HN143" s="53">
        <f t="shared" si="791"/>
        <v>0</v>
      </c>
      <c r="HO143" s="53">
        <f t="shared" si="791"/>
        <v>0</v>
      </c>
      <c r="HP143" s="53">
        <f t="shared" si="791"/>
        <v>0</v>
      </c>
      <c r="HQ143" s="53">
        <f t="shared" si="791"/>
        <v>0</v>
      </c>
      <c r="HR143" s="53">
        <f t="shared" si="791"/>
        <v>0</v>
      </c>
      <c r="HS143" s="53">
        <f t="shared" si="791"/>
        <v>0</v>
      </c>
      <c r="HT143" s="53">
        <f t="shared" si="791"/>
        <v>0</v>
      </c>
      <c r="HU143" s="53">
        <f t="shared" si="791"/>
        <v>0</v>
      </c>
      <c r="HV143" s="53">
        <f t="shared" si="791"/>
        <v>0</v>
      </c>
      <c r="HW143" s="53">
        <f t="shared" si="791"/>
        <v>0</v>
      </c>
      <c r="HX143" s="53">
        <f t="shared" si="791"/>
        <v>0</v>
      </c>
      <c r="HY143" s="53">
        <f t="shared" si="791"/>
        <v>0</v>
      </c>
      <c r="HZ143" s="53">
        <f t="shared" si="791"/>
        <v>0</v>
      </c>
      <c r="IA143" s="53">
        <f t="shared" si="791"/>
        <v>0</v>
      </c>
      <c r="IB143" s="53">
        <f t="shared" si="791"/>
        <v>0</v>
      </c>
      <c r="IC143" s="53">
        <f t="shared" si="791"/>
        <v>0</v>
      </c>
      <c r="ID143" s="53">
        <f t="shared" si="791"/>
        <v>0</v>
      </c>
      <c r="IE143" s="53">
        <f t="shared" si="791"/>
        <v>0</v>
      </c>
      <c r="IF143" s="53">
        <f t="shared" si="791"/>
        <v>0</v>
      </c>
      <c r="IG143" s="53">
        <f t="shared" si="791"/>
        <v>0</v>
      </c>
      <c r="IH143" s="53">
        <f t="shared" si="791"/>
        <v>0</v>
      </c>
      <c r="II143" s="53">
        <f t="shared" si="791"/>
        <v>0</v>
      </c>
      <c r="IJ143" s="53">
        <f t="shared" si="791"/>
        <v>0</v>
      </c>
      <c r="IK143" s="53">
        <f t="shared" si="791"/>
        <v>0</v>
      </c>
      <c r="IL143" s="53">
        <f t="shared" si="791"/>
        <v>0</v>
      </c>
      <c r="IM143" s="53">
        <f t="shared" si="791"/>
        <v>0</v>
      </c>
      <c r="IN143" s="53">
        <f t="shared" si="791"/>
        <v>0</v>
      </c>
      <c r="IO143" s="53">
        <f t="shared" si="791"/>
        <v>0</v>
      </c>
      <c r="IP143" s="53">
        <f t="shared" si="791"/>
        <v>0</v>
      </c>
      <c r="IQ143" s="53">
        <f t="shared" si="791"/>
        <v>0</v>
      </c>
      <c r="IR143" s="53">
        <f t="shared" si="791"/>
        <v>0</v>
      </c>
      <c r="IS143" s="53">
        <f t="shared" si="791"/>
        <v>0</v>
      </c>
      <c r="IT143" s="53">
        <f t="shared" si="791"/>
        <v>0</v>
      </c>
      <c r="IU143" s="53">
        <f t="shared" si="791"/>
        <v>0</v>
      </c>
      <c r="IV143" s="53">
        <f t="shared" si="791"/>
        <v>0</v>
      </c>
      <c r="IW143" s="53">
        <f t="shared" si="791"/>
        <v>0</v>
      </c>
      <c r="IX143" s="53">
        <f t="shared" si="791"/>
        <v>0</v>
      </c>
      <c r="IY143" s="53">
        <f t="shared" si="791"/>
        <v>0</v>
      </c>
      <c r="IZ143" s="53">
        <f t="shared" si="791"/>
        <v>0</v>
      </c>
      <c r="JA143" s="53">
        <f t="shared" si="791"/>
        <v>0</v>
      </c>
      <c r="JB143" s="53">
        <f t="shared" si="791"/>
        <v>0</v>
      </c>
      <c r="JC143" s="53">
        <f t="shared" si="791"/>
        <v>0</v>
      </c>
      <c r="JD143" s="53">
        <f t="shared" si="791"/>
        <v>0</v>
      </c>
      <c r="JE143" s="53">
        <f t="shared" si="791"/>
        <v>0</v>
      </c>
      <c r="JF143" s="53">
        <f t="shared" si="791"/>
        <v>0</v>
      </c>
      <c r="JG143" s="53">
        <f t="shared" si="791"/>
        <v>0</v>
      </c>
      <c r="JH143" s="53">
        <f t="shared" si="791"/>
        <v>0</v>
      </c>
      <c r="JI143" s="53">
        <f t="shared" si="791"/>
        <v>0</v>
      </c>
      <c r="JJ143" s="53">
        <f t="shared" si="791"/>
        <v>0</v>
      </c>
      <c r="JK143" s="53">
        <f t="shared" si="791"/>
        <v>0</v>
      </c>
      <c r="JL143" s="53">
        <f t="shared" si="791"/>
        <v>0</v>
      </c>
      <c r="JM143" s="53">
        <f t="shared" si="791"/>
        <v>0</v>
      </c>
      <c r="JN143" s="53">
        <f t="shared" si="791"/>
        <v>0</v>
      </c>
      <c r="JO143" s="53">
        <f t="shared" ref="JO143:LZ143" si="792">IF((1+$K$141)=0,0,$K$141*JO134/(1+$K$141))</f>
        <v>0</v>
      </c>
      <c r="JP143" s="53">
        <f t="shared" si="792"/>
        <v>0</v>
      </c>
      <c r="JQ143" s="53">
        <f t="shared" si="792"/>
        <v>0</v>
      </c>
      <c r="JR143" s="53">
        <f t="shared" si="792"/>
        <v>0</v>
      </c>
      <c r="JS143" s="53">
        <f t="shared" si="792"/>
        <v>0</v>
      </c>
      <c r="JT143" s="53">
        <f t="shared" si="792"/>
        <v>0</v>
      </c>
      <c r="JU143" s="53">
        <f t="shared" si="792"/>
        <v>0</v>
      </c>
      <c r="JV143" s="53">
        <f t="shared" si="792"/>
        <v>0</v>
      </c>
      <c r="JW143" s="53">
        <f t="shared" si="792"/>
        <v>0</v>
      </c>
      <c r="JX143" s="53">
        <f t="shared" si="792"/>
        <v>0</v>
      </c>
      <c r="JY143" s="53">
        <f t="shared" si="792"/>
        <v>0</v>
      </c>
      <c r="JZ143" s="53">
        <f t="shared" si="792"/>
        <v>0</v>
      </c>
      <c r="KA143" s="53">
        <f t="shared" si="792"/>
        <v>0</v>
      </c>
      <c r="KB143" s="53">
        <f t="shared" si="792"/>
        <v>0</v>
      </c>
      <c r="KC143" s="53">
        <f t="shared" si="792"/>
        <v>0</v>
      </c>
      <c r="KD143" s="53">
        <f t="shared" si="792"/>
        <v>0</v>
      </c>
      <c r="KE143" s="53">
        <f t="shared" si="792"/>
        <v>0</v>
      </c>
      <c r="KF143" s="53">
        <f t="shared" si="792"/>
        <v>0</v>
      </c>
      <c r="KG143" s="53">
        <f t="shared" si="792"/>
        <v>0</v>
      </c>
      <c r="KH143" s="53">
        <f t="shared" si="792"/>
        <v>0</v>
      </c>
      <c r="KI143" s="53">
        <f t="shared" si="792"/>
        <v>0</v>
      </c>
      <c r="KJ143" s="53">
        <f t="shared" si="792"/>
        <v>0</v>
      </c>
      <c r="KK143" s="53">
        <f t="shared" si="792"/>
        <v>0</v>
      </c>
      <c r="KL143" s="53">
        <f t="shared" si="792"/>
        <v>0</v>
      </c>
      <c r="KM143" s="53">
        <f t="shared" si="792"/>
        <v>0</v>
      </c>
      <c r="KN143" s="53">
        <f t="shared" si="792"/>
        <v>0</v>
      </c>
      <c r="KO143" s="53">
        <f t="shared" si="792"/>
        <v>0</v>
      </c>
      <c r="KP143" s="53">
        <f t="shared" si="792"/>
        <v>0</v>
      </c>
      <c r="KQ143" s="53">
        <f t="shared" si="792"/>
        <v>0</v>
      </c>
      <c r="KR143" s="53">
        <f t="shared" si="792"/>
        <v>0</v>
      </c>
      <c r="KS143" s="53">
        <f t="shared" si="792"/>
        <v>0</v>
      </c>
      <c r="KT143" s="53">
        <f t="shared" si="792"/>
        <v>0</v>
      </c>
      <c r="KU143" s="53">
        <f t="shared" si="792"/>
        <v>0</v>
      </c>
      <c r="KV143" s="53">
        <f t="shared" si="792"/>
        <v>0</v>
      </c>
      <c r="KW143" s="53">
        <f t="shared" si="792"/>
        <v>0</v>
      </c>
      <c r="KX143" s="53">
        <f t="shared" si="792"/>
        <v>0</v>
      </c>
      <c r="KY143" s="53">
        <f t="shared" si="792"/>
        <v>0</v>
      </c>
      <c r="KZ143" s="53">
        <f t="shared" si="792"/>
        <v>0</v>
      </c>
      <c r="LA143" s="53">
        <f t="shared" si="792"/>
        <v>0</v>
      </c>
      <c r="LB143" s="53">
        <f t="shared" si="792"/>
        <v>0</v>
      </c>
      <c r="LC143" s="53">
        <f t="shared" si="792"/>
        <v>0</v>
      </c>
      <c r="LD143" s="53">
        <f t="shared" si="792"/>
        <v>0</v>
      </c>
      <c r="LE143" s="53">
        <f t="shared" si="792"/>
        <v>0</v>
      </c>
      <c r="LF143" s="53">
        <f t="shared" si="792"/>
        <v>0</v>
      </c>
      <c r="LG143" s="53">
        <f t="shared" si="792"/>
        <v>0</v>
      </c>
      <c r="LH143" s="53">
        <f t="shared" si="792"/>
        <v>0</v>
      </c>
      <c r="LI143" s="53">
        <f t="shared" si="792"/>
        <v>0</v>
      </c>
      <c r="LJ143" s="53">
        <f t="shared" si="792"/>
        <v>0</v>
      </c>
      <c r="LK143" s="53">
        <f t="shared" si="792"/>
        <v>0</v>
      </c>
      <c r="LL143" s="53">
        <f t="shared" si="792"/>
        <v>0</v>
      </c>
      <c r="LM143" s="53">
        <f t="shared" si="792"/>
        <v>0</v>
      </c>
      <c r="LN143" s="53">
        <f t="shared" si="792"/>
        <v>0</v>
      </c>
      <c r="LO143" s="53">
        <f t="shared" si="792"/>
        <v>0</v>
      </c>
      <c r="LP143" s="53">
        <f t="shared" si="792"/>
        <v>0</v>
      </c>
      <c r="LQ143" s="53">
        <f t="shared" si="792"/>
        <v>0</v>
      </c>
      <c r="LR143" s="53">
        <f t="shared" si="792"/>
        <v>0</v>
      </c>
      <c r="LS143" s="53">
        <f t="shared" si="792"/>
        <v>0</v>
      </c>
      <c r="LT143" s="53">
        <f t="shared" si="792"/>
        <v>0</v>
      </c>
      <c r="LU143" s="53">
        <f t="shared" si="792"/>
        <v>0</v>
      </c>
      <c r="LV143" s="53">
        <f t="shared" si="792"/>
        <v>0</v>
      </c>
      <c r="LW143" s="53">
        <f t="shared" si="792"/>
        <v>0</v>
      </c>
      <c r="LX143" s="53">
        <f t="shared" si="792"/>
        <v>0</v>
      </c>
      <c r="LY143" s="53">
        <f t="shared" si="792"/>
        <v>0</v>
      </c>
      <c r="LZ143" s="53">
        <f t="shared" si="792"/>
        <v>0</v>
      </c>
      <c r="MA143" s="53">
        <f t="shared" ref="MA143:NN143" si="793">IF((1+$K$141)=0,0,$K$141*MA134/(1+$K$141))</f>
        <v>0</v>
      </c>
      <c r="MB143" s="53">
        <f t="shared" si="793"/>
        <v>0</v>
      </c>
      <c r="MC143" s="53">
        <f t="shared" si="793"/>
        <v>0</v>
      </c>
      <c r="MD143" s="53">
        <f t="shared" si="793"/>
        <v>0</v>
      </c>
      <c r="ME143" s="53">
        <f t="shared" si="793"/>
        <v>0</v>
      </c>
      <c r="MF143" s="53">
        <f t="shared" si="793"/>
        <v>0</v>
      </c>
      <c r="MG143" s="53">
        <f t="shared" si="793"/>
        <v>0</v>
      </c>
      <c r="MH143" s="53">
        <f t="shared" si="793"/>
        <v>0</v>
      </c>
      <c r="MI143" s="53">
        <f t="shared" si="793"/>
        <v>0</v>
      </c>
      <c r="MJ143" s="53">
        <f t="shared" si="793"/>
        <v>0</v>
      </c>
      <c r="MK143" s="53">
        <f t="shared" si="793"/>
        <v>0</v>
      </c>
      <c r="ML143" s="53">
        <f t="shared" si="793"/>
        <v>0</v>
      </c>
      <c r="MM143" s="53">
        <f t="shared" si="793"/>
        <v>0</v>
      </c>
      <c r="MN143" s="53">
        <f t="shared" si="793"/>
        <v>0</v>
      </c>
      <c r="MO143" s="53">
        <f t="shared" si="793"/>
        <v>0</v>
      </c>
      <c r="MP143" s="53">
        <f t="shared" si="793"/>
        <v>0</v>
      </c>
      <c r="MQ143" s="53">
        <f t="shared" si="793"/>
        <v>0</v>
      </c>
      <c r="MR143" s="53">
        <f t="shared" si="793"/>
        <v>0</v>
      </c>
      <c r="MS143" s="53">
        <f t="shared" si="793"/>
        <v>0</v>
      </c>
      <c r="MT143" s="53">
        <f t="shared" si="793"/>
        <v>0</v>
      </c>
      <c r="MU143" s="53">
        <f t="shared" si="793"/>
        <v>0</v>
      </c>
      <c r="MV143" s="53">
        <f t="shared" si="793"/>
        <v>0</v>
      </c>
      <c r="MW143" s="53">
        <f t="shared" si="793"/>
        <v>0</v>
      </c>
      <c r="MX143" s="53">
        <f t="shared" si="793"/>
        <v>0</v>
      </c>
      <c r="MY143" s="53">
        <f t="shared" si="793"/>
        <v>0</v>
      </c>
      <c r="MZ143" s="53">
        <f t="shared" si="793"/>
        <v>0</v>
      </c>
      <c r="NA143" s="53">
        <f t="shared" si="793"/>
        <v>0</v>
      </c>
      <c r="NB143" s="53">
        <f t="shared" si="793"/>
        <v>0</v>
      </c>
      <c r="NC143" s="53">
        <f t="shared" si="793"/>
        <v>0</v>
      </c>
      <c r="ND143" s="53">
        <f t="shared" si="793"/>
        <v>0</v>
      </c>
      <c r="NE143" s="53">
        <f t="shared" si="793"/>
        <v>0</v>
      </c>
      <c r="NF143" s="53">
        <f t="shared" si="793"/>
        <v>0</v>
      </c>
      <c r="NG143" s="53">
        <f t="shared" si="793"/>
        <v>0</v>
      </c>
      <c r="NH143" s="53">
        <f t="shared" si="793"/>
        <v>0</v>
      </c>
      <c r="NI143" s="53">
        <f t="shared" si="793"/>
        <v>0</v>
      </c>
      <c r="NJ143" s="53">
        <f t="shared" si="793"/>
        <v>0</v>
      </c>
      <c r="NK143" s="53">
        <f t="shared" si="793"/>
        <v>0</v>
      </c>
      <c r="NL143" s="53">
        <f t="shared" si="793"/>
        <v>0</v>
      </c>
      <c r="NM143" s="53">
        <f t="shared" si="793"/>
        <v>0</v>
      </c>
      <c r="NN143" s="53">
        <f t="shared" si="793"/>
        <v>0</v>
      </c>
      <c r="NO143" s="23"/>
      <c r="NP143" s="23"/>
    </row>
    <row r="144" spans="1:380" ht="3.9" customHeight="1" x14ac:dyDescent="0.25">
      <c r="A144" s="2"/>
      <c r="B144" s="2"/>
      <c r="C144" s="2"/>
      <c r="D144" s="2"/>
      <c r="E144" s="27"/>
      <c r="F144" s="2"/>
      <c r="G144" s="2"/>
      <c r="H144" s="2"/>
      <c r="I144" s="2"/>
      <c r="J144" s="13"/>
      <c r="K144" s="15"/>
      <c r="L144" s="30"/>
      <c r="M144" s="2"/>
      <c r="N144" s="2"/>
      <c r="O144" s="40"/>
      <c r="P144" s="2"/>
      <c r="Q144" s="2"/>
      <c r="R144" s="47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  <c r="IW144" s="55"/>
      <c r="IX144" s="55"/>
      <c r="IY144" s="55"/>
      <c r="IZ144" s="55"/>
      <c r="JA144" s="55"/>
      <c r="JB144" s="55"/>
      <c r="JC144" s="55"/>
      <c r="JD144" s="55"/>
      <c r="JE144" s="55"/>
      <c r="JF144" s="55"/>
      <c r="JG144" s="55"/>
      <c r="JH144" s="55"/>
      <c r="JI144" s="55"/>
      <c r="JJ144" s="55"/>
      <c r="JK144" s="55"/>
      <c r="JL144" s="55"/>
      <c r="JM144" s="55"/>
      <c r="JN144" s="55"/>
      <c r="JO144" s="55"/>
      <c r="JP144" s="55"/>
      <c r="JQ144" s="55"/>
      <c r="JR144" s="55"/>
      <c r="JS144" s="55"/>
      <c r="JT144" s="55"/>
      <c r="JU144" s="55"/>
      <c r="JV144" s="55"/>
      <c r="JW144" s="55"/>
      <c r="JX144" s="55"/>
      <c r="JY144" s="55"/>
      <c r="JZ144" s="55"/>
      <c r="KA144" s="55"/>
      <c r="KB144" s="55"/>
      <c r="KC144" s="55"/>
      <c r="KD144" s="55"/>
      <c r="KE144" s="55"/>
      <c r="KF144" s="55"/>
      <c r="KG144" s="55"/>
      <c r="KH144" s="55"/>
      <c r="KI144" s="55"/>
      <c r="KJ144" s="55"/>
      <c r="KK144" s="55"/>
      <c r="KL144" s="55"/>
      <c r="KM144" s="55"/>
      <c r="KN144" s="55"/>
      <c r="KO144" s="55"/>
      <c r="KP144" s="55"/>
      <c r="KQ144" s="55"/>
      <c r="KR144" s="55"/>
      <c r="KS144" s="55"/>
      <c r="KT144" s="55"/>
      <c r="KU144" s="55"/>
      <c r="KV144" s="55"/>
      <c r="KW144" s="55"/>
      <c r="KX144" s="55"/>
      <c r="KY144" s="55"/>
      <c r="KZ144" s="55"/>
      <c r="LA144" s="55"/>
      <c r="LB144" s="55"/>
      <c r="LC144" s="55"/>
      <c r="LD144" s="55"/>
      <c r="LE144" s="55"/>
      <c r="LF144" s="55"/>
      <c r="LG144" s="55"/>
      <c r="LH144" s="55"/>
      <c r="LI144" s="55"/>
      <c r="LJ144" s="55"/>
      <c r="LK144" s="55"/>
      <c r="LL144" s="55"/>
      <c r="LM144" s="55"/>
      <c r="LN144" s="55"/>
      <c r="LO144" s="55"/>
      <c r="LP144" s="55"/>
      <c r="LQ144" s="55"/>
      <c r="LR144" s="55"/>
      <c r="LS144" s="55"/>
      <c r="LT144" s="55"/>
      <c r="LU144" s="55"/>
      <c r="LV144" s="55"/>
      <c r="LW144" s="55"/>
      <c r="LX144" s="55"/>
      <c r="LY144" s="55"/>
      <c r="LZ144" s="55"/>
      <c r="MA144" s="55"/>
      <c r="MB144" s="55"/>
      <c r="MC144" s="55"/>
      <c r="MD144" s="55"/>
      <c r="ME144" s="55"/>
      <c r="MF144" s="55"/>
      <c r="MG144" s="55"/>
      <c r="MH144" s="55"/>
      <c r="MI144" s="55"/>
      <c r="MJ144" s="55"/>
      <c r="MK144" s="55"/>
      <c r="ML144" s="55"/>
      <c r="MM144" s="55"/>
      <c r="MN144" s="55"/>
      <c r="MO144" s="55"/>
      <c r="MP144" s="55"/>
      <c r="MQ144" s="55"/>
      <c r="MR144" s="55"/>
      <c r="MS144" s="55"/>
      <c r="MT144" s="55"/>
      <c r="MU144" s="55"/>
      <c r="MV144" s="55"/>
      <c r="MW144" s="55"/>
      <c r="MX144" s="55"/>
      <c r="MY144" s="55"/>
      <c r="MZ144" s="55"/>
      <c r="NA144" s="55"/>
      <c r="NB144" s="55"/>
      <c r="NC144" s="55"/>
      <c r="ND144" s="55"/>
      <c r="NE144" s="55"/>
      <c r="NF144" s="55"/>
      <c r="NG144" s="55"/>
      <c r="NH144" s="55"/>
      <c r="NI144" s="55"/>
      <c r="NJ144" s="55"/>
      <c r="NK144" s="55"/>
      <c r="NL144" s="55"/>
      <c r="NM144" s="55"/>
      <c r="NN144" s="56"/>
      <c r="NO144" s="2"/>
      <c r="NP144" s="2"/>
    </row>
    <row r="145" spans="1:380" s="83" customFormat="1" ht="10.199999999999999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7"/>
      <c r="K145" s="78" t="str">
        <f>структура!$Q$11</f>
        <v>контроль</v>
      </c>
      <c r="L145" s="77"/>
      <c r="M145" s="76"/>
      <c r="N145" s="76"/>
      <c r="O145" s="208">
        <f>O134*$K$141/(1+$K$141)-O143</f>
        <v>0</v>
      </c>
      <c r="P145" s="76"/>
      <c r="Q145" s="76"/>
      <c r="R145" s="80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  <c r="IW145" s="81"/>
      <c r="IX145" s="81"/>
      <c r="IY145" s="81"/>
      <c r="IZ145" s="81"/>
      <c r="JA145" s="81"/>
      <c r="JB145" s="81"/>
      <c r="JC145" s="81"/>
      <c r="JD145" s="81"/>
      <c r="JE145" s="81"/>
      <c r="JF145" s="81"/>
      <c r="JG145" s="81"/>
      <c r="JH145" s="81"/>
      <c r="JI145" s="81"/>
      <c r="JJ145" s="81"/>
      <c r="JK145" s="81"/>
      <c r="JL145" s="81"/>
      <c r="JM145" s="81"/>
      <c r="JN145" s="81"/>
      <c r="JO145" s="81"/>
      <c r="JP145" s="81"/>
      <c r="JQ145" s="81"/>
      <c r="JR145" s="81"/>
      <c r="JS145" s="81"/>
      <c r="JT145" s="81"/>
      <c r="JU145" s="81"/>
      <c r="JV145" s="81"/>
      <c r="JW145" s="81"/>
      <c r="JX145" s="81"/>
      <c r="JY145" s="81"/>
      <c r="JZ145" s="81"/>
      <c r="KA145" s="81"/>
      <c r="KB145" s="81"/>
      <c r="KC145" s="81"/>
      <c r="KD145" s="81"/>
      <c r="KE145" s="81"/>
      <c r="KF145" s="81"/>
      <c r="KG145" s="81"/>
      <c r="KH145" s="81"/>
      <c r="KI145" s="81"/>
      <c r="KJ145" s="81"/>
      <c r="KK145" s="81"/>
      <c r="KL145" s="81"/>
      <c r="KM145" s="81"/>
      <c r="KN145" s="81"/>
      <c r="KO145" s="81"/>
      <c r="KP145" s="81"/>
      <c r="KQ145" s="81"/>
      <c r="KR145" s="81"/>
      <c r="KS145" s="81"/>
      <c r="KT145" s="81"/>
      <c r="KU145" s="81"/>
      <c r="KV145" s="81"/>
      <c r="KW145" s="81"/>
      <c r="KX145" s="81"/>
      <c r="KY145" s="81"/>
      <c r="KZ145" s="81"/>
      <c r="LA145" s="81"/>
      <c r="LB145" s="81"/>
      <c r="LC145" s="81"/>
      <c r="LD145" s="81"/>
      <c r="LE145" s="81"/>
      <c r="LF145" s="81"/>
      <c r="LG145" s="81"/>
      <c r="LH145" s="81"/>
      <c r="LI145" s="81"/>
      <c r="LJ145" s="81"/>
      <c r="LK145" s="81"/>
      <c r="LL145" s="81"/>
      <c r="LM145" s="81"/>
      <c r="LN145" s="81"/>
      <c r="LO145" s="81"/>
      <c r="LP145" s="81"/>
      <c r="LQ145" s="81"/>
      <c r="LR145" s="81"/>
      <c r="LS145" s="81"/>
      <c r="LT145" s="81"/>
      <c r="LU145" s="81"/>
      <c r="LV145" s="81"/>
      <c r="LW145" s="81"/>
      <c r="LX145" s="81"/>
      <c r="LY145" s="81"/>
      <c r="LZ145" s="81"/>
      <c r="MA145" s="81"/>
      <c r="MB145" s="81"/>
      <c r="MC145" s="81"/>
      <c r="MD145" s="81"/>
      <c r="ME145" s="81"/>
      <c r="MF145" s="81"/>
      <c r="MG145" s="81"/>
      <c r="MH145" s="81"/>
      <c r="MI145" s="81"/>
      <c r="MJ145" s="81"/>
      <c r="MK145" s="81"/>
      <c r="ML145" s="81"/>
      <c r="MM145" s="81"/>
      <c r="MN145" s="81"/>
      <c r="MO145" s="81"/>
      <c r="MP145" s="81"/>
      <c r="MQ145" s="81"/>
      <c r="MR145" s="81"/>
      <c r="MS145" s="81"/>
      <c r="MT145" s="81"/>
      <c r="MU145" s="81"/>
      <c r="MV145" s="81"/>
      <c r="MW145" s="81"/>
      <c r="MX145" s="81"/>
      <c r="MY145" s="81"/>
      <c r="MZ145" s="81"/>
      <c r="NA145" s="81"/>
      <c r="NB145" s="81"/>
      <c r="NC145" s="81"/>
      <c r="ND145" s="81"/>
      <c r="NE145" s="81"/>
      <c r="NF145" s="81"/>
      <c r="NG145" s="81"/>
      <c r="NH145" s="81"/>
      <c r="NI145" s="81"/>
      <c r="NJ145" s="81"/>
      <c r="NK145" s="81"/>
      <c r="NL145" s="81"/>
      <c r="NM145" s="81"/>
      <c r="NN145" s="82"/>
      <c r="NO145" s="76"/>
      <c r="NP145" s="76"/>
    </row>
    <row r="146" spans="1:380" ht="8.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15"/>
      <c r="L146" s="30"/>
      <c r="M146" s="2"/>
      <c r="N146" s="2"/>
      <c r="O146" s="15"/>
      <c r="P146" s="2"/>
      <c r="Q146" s="2"/>
      <c r="R146" s="47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  <c r="IW146" s="48"/>
      <c r="IX146" s="48"/>
      <c r="IY146" s="48"/>
      <c r="IZ146" s="48"/>
      <c r="JA146" s="48"/>
      <c r="JB146" s="48"/>
      <c r="JC146" s="48"/>
      <c r="JD146" s="48"/>
      <c r="JE146" s="48"/>
      <c r="JF146" s="48"/>
      <c r="JG146" s="48"/>
      <c r="JH146" s="48"/>
      <c r="JI146" s="48"/>
      <c r="JJ146" s="48"/>
      <c r="JK146" s="48"/>
      <c r="JL146" s="48"/>
      <c r="JM146" s="48"/>
      <c r="JN146" s="48"/>
      <c r="JO146" s="48"/>
      <c r="JP146" s="48"/>
      <c r="JQ146" s="48"/>
      <c r="JR146" s="48"/>
      <c r="JS146" s="48"/>
      <c r="JT146" s="48"/>
      <c r="JU146" s="48"/>
      <c r="JV146" s="48"/>
      <c r="JW146" s="48"/>
      <c r="JX146" s="48"/>
      <c r="JY146" s="48"/>
      <c r="JZ146" s="48"/>
      <c r="KA146" s="48"/>
      <c r="KB146" s="48"/>
      <c r="KC146" s="48"/>
      <c r="KD146" s="48"/>
      <c r="KE146" s="48"/>
      <c r="KF146" s="48"/>
      <c r="KG146" s="48"/>
      <c r="KH146" s="48"/>
      <c r="KI146" s="48"/>
      <c r="KJ146" s="48"/>
      <c r="KK146" s="48"/>
      <c r="KL146" s="48"/>
      <c r="KM146" s="48"/>
      <c r="KN146" s="48"/>
      <c r="KO146" s="48"/>
      <c r="KP146" s="48"/>
      <c r="KQ146" s="48"/>
      <c r="KR146" s="48"/>
      <c r="KS146" s="48"/>
      <c r="KT146" s="48"/>
      <c r="KU146" s="48"/>
      <c r="KV146" s="48"/>
      <c r="KW146" s="48"/>
      <c r="KX146" s="48"/>
      <c r="KY146" s="48"/>
      <c r="KZ146" s="48"/>
      <c r="LA146" s="48"/>
      <c r="LB146" s="48"/>
      <c r="LC146" s="48"/>
      <c r="LD146" s="48"/>
      <c r="LE146" s="48"/>
      <c r="LF146" s="48"/>
      <c r="LG146" s="48"/>
      <c r="LH146" s="48"/>
      <c r="LI146" s="48"/>
      <c r="LJ146" s="48"/>
      <c r="LK146" s="48"/>
      <c r="LL146" s="48"/>
      <c r="LM146" s="48"/>
      <c r="LN146" s="48"/>
      <c r="LO146" s="48"/>
      <c r="LP146" s="48"/>
      <c r="LQ146" s="48"/>
      <c r="LR146" s="48"/>
      <c r="LS146" s="48"/>
      <c r="LT146" s="48"/>
      <c r="LU146" s="48"/>
      <c r="LV146" s="48"/>
      <c r="LW146" s="48"/>
      <c r="LX146" s="48"/>
      <c r="LY146" s="48"/>
      <c r="LZ146" s="48"/>
      <c r="MA146" s="48"/>
      <c r="MB146" s="48"/>
      <c r="MC146" s="48"/>
      <c r="MD146" s="48"/>
      <c r="ME146" s="48"/>
      <c r="MF146" s="48"/>
      <c r="MG146" s="48"/>
      <c r="MH146" s="48"/>
      <c r="MI146" s="48"/>
      <c r="MJ146" s="48"/>
      <c r="MK146" s="48"/>
      <c r="ML146" s="48"/>
      <c r="MM146" s="48"/>
      <c r="MN146" s="48"/>
      <c r="MO146" s="48"/>
      <c r="MP146" s="48"/>
      <c r="MQ146" s="48"/>
      <c r="MR146" s="48"/>
      <c r="MS146" s="48"/>
      <c r="MT146" s="48"/>
      <c r="MU146" s="48"/>
      <c r="MV146" s="48"/>
      <c r="MW146" s="48"/>
      <c r="MX146" s="48"/>
      <c r="MY146" s="48"/>
      <c r="MZ146" s="48"/>
      <c r="NA146" s="48"/>
      <c r="NB146" s="48"/>
      <c r="NC146" s="48"/>
      <c r="ND146" s="48"/>
      <c r="NE146" s="48"/>
      <c r="NF146" s="48"/>
      <c r="NG146" s="48"/>
      <c r="NH146" s="48"/>
      <c r="NI146" s="48"/>
      <c r="NJ146" s="48"/>
      <c r="NK146" s="48"/>
      <c r="NL146" s="48"/>
      <c r="NM146" s="48"/>
      <c r="NN146" s="49"/>
      <c r="NO146" s="2"/>
      <c r="NP146" s="2"/>
    </row>
    <row r="147" spans="1:380" s="26" customFormat="1" x14ac:dyDescent="0.25">
      <c r="A147" s="23"/>
      <c r="B147" s="23"/>
      <c r="C147" s="23"/>
      <c r="D147" s="23"/>
      <c r="E147" s="23" t="str">
        <f>структура!$E$53</f>
        <v>график оплат за допуслуги без НДС</v>
      </c>
      <c r="F147" s="23"/>
      <c r="G147" s="23"/>
      <c r="H147" s="23" t="str">
        <f>IF($E147="","",INDEX(структура!$H:$H,SUMIFS(структура!$C:$C,структура!$E:$E,$E147)))</f>
        <v>руб.</v>
      </c>
      <c r="I147" s="23"/>
      <c r="J147" s="13"/>
      <c r="K147" s="15"/>
      <c r="L147" s="30"/>
      <c r="M147" s="23"/>
      <c r="N147" s="23"/>
      <c r="O147" s="206">
        <f>SUM($R147:$NO147)</f>
        <v>0</v>
      </c>
      <c r="P147" s="23"/>
      <c r="Q147" s="23"/>
      <c r="R147" s="50"/>
      <c r="S147" s="53">
        <f>S134-S143</f>
        <v>0</v>
      </c>
      <c r="T147" s="53">
        <f>T134-T143</f>
        <v>0</v>
      </c>
      <c r="U147" s="53">
        <f t="shared" ref="U147:CF147" si="794">U134-U143</f>
        <v>0</v>
      </c>
      <c r="V147" s="53">
        <f t="shared" si="794"/>
        <v>0</v>
      </c>
      <c r="W147" s="53">
        <f t="shared" si="794"/>
        <v>0</v>
      </c>
      <c r="X147" s="53">
        <f t="shared" si="794"/>
        <v>0</v>
      </c>
      <c r="Y147" s="53">
        <f t="shared" si="794"/>
        <v>0</v>
      </c>
      <c r="Z147" s="53">
        <f t="shared" si="794"/>
        <v>0</v>
      </c>
      <c r="AA147" s="53">
        <f t="shared" si="794"/>
        <v>0</v>
      </c>
      <c r="AB147" s="53">
        <f t="shared" si="794"/>
        <v>0</v>
      </c>
      <c r="AC147" s="53">
        <f t="shared" si="794"/>
        <v>0</v>
      </c>
      <c r="AD147" s="53">
        <f t="shared" si="794"/>
        <v>0</v>
      </c>
      <c r="AE147" s="53">
        <f t="shared" si="794"/>
        <v>0</v>
      </c>
      <c r="AF147" s="53">
        <f t="shared" si="794"/>
        <v>0</v>
      </c>
      <c r="AG147" s="53">
        <f t="shared" si="794"/>
        <v>0</v>
      </c>
      <c r="AH147" s="53">
        <f t="shared" si="794"/>
        <v>0</v>
      </c>
      <c r="AI147" s="53">
        <f t="shared" si="794"/>
        <v>0</v>
      </c>
      <c r="AJ147" s="53">
        <f t="shared" si="794"/>
        <v>0</v>
      </c>
      <c r="AK147" s="53">
        <f t="shared" si="794"/>
        <v>0</v>
      </c>
      <c r="AL147" s="53">
        <f t="shared" si="794"/>
        <v>0</v>
      </c>
      <c r="AM147" s="53">
        <f t="shared" si="794"/>
        <v>0</v>
      </c>
      <c r="AN147" s="53">
        <f t="shared" si="794"/>
        <v>0</v>
      </c>
      <c r="AO147" s="53">
        <f t="shared" si="794"/>
        <v>0</v>
      </c>
      <c r="AP147" s="53">
        <f t="shared" si="794"/>
        <v>0</v>
      </c>
      <c r="AQ147" s="53">
        <f t="shared" si="794"/>
        <v>0</v>
      </c>
      <c r="AR147" s="53">
        <f t="shared" si="794"/>
        <v>0</v>
      </c>
      <c r="AS147" s="53">
        <f t="shared" si="794"/>
        <v>0</v>
      </c>
      <c r="AT147" s="53">
        <f t="shared" si="794"/>
        <v>0</v>
      </c>
      <c r="AU147" s="53">
        <f t="shared" si="794"/>
        <v>0</v>
      </c>
      <c r="AV147" s="53">
        <f t="shared" si="794"/>
        <v>0</v>
      </c>
      <c r="AW147" s="53">
        <f t="shared" si="794"/>
        <v>0</v>
      </c>
      <c r="AX147" s="53">
        <f t="shared" si="794"/>
        <v>0</v>
      </c>
      <c r="AY147" s="53">
        <f t="shared" si="794"/>
        <v>0</v>
      </c>
      <c r="AZ147" s="53">
        <f t="shared" si="794"/>
        <v>0</v>
      </c>
      <c r="BA147" s="53">
        <f t="shared" si="794"/>
        <v>0</v>
      </c>
      <c r="BB147" s="53">
        <f t="shared" si="794"/>
        <v>0</v>
      </c>
      <c r="BC147" s="53">
        <f t="shared" si="794"/>
        <v>0</v>
      </c>
      <c r="BD147" s="53">
        <f t="shared" si="794"/>
        <v>0</v>
      </c>
      <c r="BE147" s="53">
        <f t="shared" si="794"/>
        <v>0</v>
      </c>
      <c r="BF147" s="53">
        <f t="shared" si="794"/>
        <v>0</v>
      </c>
      <c r="BG147" s="53">
        <f t="shared" si="794"/>
        <v>0</v>
      </c>
      <c r="BH147" s="53">
        <f t="shared" si="794"/>
        <v>0</v>
      </c>
      <c r="BI147" s="53">
        <f t="shared" si="794"/>
        <v>0</v>
      </c>
      <c r="BJ147" s="53">
        <f t="shared" si="794"/>
        <v>0</v>
      </c>
      <c r="BK147" s="53">
        <f t="shared" si="794"/>
        <v>0</v>
      </c>
      <c r="BL147" s="53">
        <f t="shared" si="794"/>
        <v>0</v>
      </c>
      <c r="BM147" s="53">
        <f t="shared" si="794"/>
        <v>0</v>
      </c>
      <c r="BN147" s="53">
        <f t="shared" si="794"/>
        <v>0</v>
      </c>
      <c r="BO147" s="53">
        <f t="shared" si="794"/>
        <v>0</v>
      </c>
      <c r="BP147" s="53">
        <f t="shared" si="794"/>
        <v>0</v>
      </c>
      <c r="BQ147" s="53">
        <f t="shared" si="794"/>
        <v>0</v>
      </c>
      <c r="BR147" s="53">
        <f t="shared" si="794"/>
        <v>0</v>
      </c>
      <c r="BS147" s="53">
        <f t="shared" si="794"/>
        <v>0</v>
      </c>
      <c r="BT147" s="53">
        <f t="shared" si="794"/>
        <v>0</v>
      </c>
      <c r="BU147" s="53">
        <f t="shared" si="794"/>
        <v>0</v>
      </c>
      <c r="BV147" s="53">
        <f t="shared" si="794"/>
        <v>0</v>
      </c>
      <c r="BW147" s="53">
        <f t="shared" si="794"/>
        <v>0</v>
      </c>
      <c r="BX147" s="53">
        <f t="shared" si="794"/>
        <v>0</v>
      </c>
      <c r="BY147" s="53">
        <f t="shared" si="794"/>
        <v>0</v>
      </c>
      <c r="BZ147" s="53">
        <f t="shared" si="794"/>
        <v>0</v>
      </c>
      <c r="CA147" s="53">
        <f t="shared" si="794"/>
        <v>0</v>
      </c>
      <c r="CB147" s="53">
        <f t="shared" si="794"/>
        <v>0</v>
      </c>
      <c r="CC147" s="53">
        <f t="shared" si="794"/>
        <v>0</v>
      </c>
      <c r="CD147" s="53">
        <f t="shared" si="794"/>
        <v>0</v>
      </c>
      <c r="CE147" s="53">
        <f t="shared" si="794"/>
        <v>0</v>
      </c>
      <c r="CF147" s="53">
        <f t="shared" si="794"/>
        <v>0</v>
      </c>
      <c r="CG147" s="53">
        <f t="shared" ref="CG147:ER147" si="795">CG134-CG143</f>
        <v>0</v>
      </c>
      <c r="CH147" s="53">
        <f t="shared" si="795"/>
        <v>0</v>
      </c>
      <c r="CI147" s="53">
        <f t="shared" si="795"/>
        <v>0</v>
      </c>
      <c r="CJ147" s="53">
        <f t="shared" si="795"/>
        <v>0</v>
      </c>
      <c r="CK147" s="53">
        <f t="shared" si="795"/>
        <v>0</v>
      </c>
      <c r="CL147" s="53">
        <f t="shared" si="795"/>
        <v>0</v>
      </c>
      <c r="CM147" s="53">
        <f t="shared" si="795"/>
        <v>0</v>
      </c>
      <c r="CN147" s="53">
        <f t="shared" si="795"/>
        <v>0</v>
      </c>
      <c r="CO147" s="53">
        <f t="shared" si="795"/>
        <v>0</v>
      </c>
      <c r="CP147" s="53">
        <f t="shared" si="795"/>
        <v>0</v>
      </c>
      <c r="CQ147" s="53">
        <f t="shared" si="795"/>
        <v>0</v>
      </c>
      <c r="CR147" s="53">
        <f t="shared" si="795"/>
        <v>0</v>
      </c>
      <c r="CS147" s="53">
        <f t="shared" si="795"/>
        <v>0</v>
      </c>
      <c r="CT147" s="53">
        <f t="shared" si="795"/>
        <v>0</v>
      </c>
      <c r="CU147" s="53">
        <f t="shared" si="795"/>
        <v>0</v>
      </c>
      <c r="CV147" s="53">
        <f t="shared" si="795"/>
        <v>0</v>
      </c>
      <c r="CW147" s="53">
        <f t="shared" si="795"/>
        <v>0</v>
      </c>
      <c r="CX147" s="53">
        <f t="shared" si="795"/>
        <v>0</v>
      </c>
      <c r="CY147" s="53">
        <f t="shared" si="795"/>
        <v>0</v>
      </c>
      <c r="CZ147" s="53">
        <f t="shared" si="795"/>
        <v>0</v>
      </c>
      <c r="DA147" s="53">
        <f t="shared" si="795"/>
        <v>0</v>
      </c>
      <c r="DB147" s="53">
        <f t="shared" si="795"/>
        <v>0</v>
      </c>
      <c r="DC147" s="53">
        <f t="shared" si="795"/>
        <v>0</v>
      </c>
      <c r="DD147" s="53">
        <f t="shared" si="795"/>
        <v>0</v>
      </c>
      <c r="DE147" s="53">
        <f t="shared" si="795"/>
        <v>0</v>
      </c>
      <c r="DF147" s="53">
        <f t="shared" si="795"/>
        <v>0</v>
      </c>
      <c r="DG147" s="53">
        <f t="shared" si="795"/>
        <v>0</v>
      </c>
      <c r="DH147" s="53">
        <f t="shared" si="795"/>
        <v>0</v>
      </c>
      <c r="DI147" s="53">
        <f t="shared" si="795"/>
        <v>0</v>
      </c>
      <c r="DJ147" s="53">
        <f t="shared" si="795"/>
        <v>0</v>
      </c>
      <c r="DK147" s="53">
        <f t="shared" si="795"/>
        <v>0</v>
      </c>
      <c r="DL147" s="53">
        <f t="shared" si="795"/>
        <v>0</v>
      </c>
      <c r="DM147" s="53">
        <f t="shared" si="795"/>
        <v>0</v>
      </c>
      <c r="DN147" s="53">
        <f t="shared" si="795"/>
        <v>0</v>
      </c>
      <c r="DO147" s="53">
        <f t="shared" si="795"/>
        <v>0</v>
      </c>
      <c r="DP147" s="53">
        <f t="shared" si="795"/>
        <v>0</v>
      </c>
      <c r="DQ147" s="53">
        <f t="shared" si="795"/>
        <v>0</v>
      </c>
      <c r="DR147" s="53">
        <f t="shared" si="795"/>
        <v>0</v>
      </c>
      <c r="DS147" s="53">
        <f t="shared" si="795"/>
        <v>0</v>
      </c>
      <c r="DT147" s="53">
        <f t="shared" si="795"/>
        <v>0</v>
      </c>
      <c r="DU147" s="53">
        <f t="shared" si="795"/>
        <v>0</v>
      </c>
      <c r="DV147" s="53">
        <f t="shared" si="795"/>
        <v>0</v>
      </c>
      <c r="DW147" s="53">
        <f t="shared" si="795"/>
        <v>0</v>
      </c>
      <c r="DX147" s="53">
        <f t="shared" si="795"/>
        <v>0</v>
      </c>
      <c r="DY147" s="53">
        <f t="shared" si="795"/>
        <v>0</v>
      </c>
      <c r="DZ147" s="53">
        <f t="shared" si="795"/>
        <v>0</v>
      </c>
      <c r="EA147" s="53">
        <f t="shared" si="795"/>
        <v>0</v>
      </c>
      <c r="EB147" s="53">
        <f t="shared" si="795"/>
        <v>0</v>
      </c>
      <c r="EC147" s="53">
        <f t="shared" si="795"/>
        <v>0</v>
      </c>
      <c r="ED147" s="53">
        <f t="shared" si="795"/>
        <v>0</v>
      </c>
      <c r="EE147" s="53">
        <f t="shared" si="795"/>
        <v>0</v>
      </c>
      <c r="EF147" s="53">
        <f t="shared" si="795"/>
        <v>0</v>
      </c>
      <c r="EG147" s="53">
        <f t="shared" si="795"/>
        <v>0</v>
      </c>
      <c r="EH147" s="53">
        <f t="shared" si="795"/>
        <v>0</v>
      </c>
      <c r="EI147" s="53">
        <f t="shared" si="795"/>
        <v>0</v>
      </c>
      <c r="EJ147" s="53">
        <f t="shared" si="795"/>
        <v>0</v>
      </c>
      <c r="EK147" s="53">
        <f t="shared" si="795"/>
        <v>0</v>
      </c>
      <c r="EL147" s="53">
        <f t="shared" si="795"/>
        <v>0</v>
      </c>
      <c r="EM147" s="53">
        <f t="shared" si="795"/>
        <v>0</v>
      </c>
      <c r="EN147" s="53">
        <f t="shared" si="795"/>
        <v>0</v>
      </c>
      <c r="EO147" s="53">
        <f t="shared" si="795"/>
        <v>0</v>
      </c>
      <c r="EP147" s="53">
        <f t="shared" si="795"/>
        <v>0</v>
      </c>
      <c r="EQ147" s="53">
        <f t="shared" si="795"/>
        <v>0</v>
      </c>
      <c r="ER147" s="53">
        <f t="shared" si="795"/>
        <v>0</v>
      </c>
      <c r="ES147" s="53">
        <f t="shared" ref="ES147:HD147" si="796">ES134-ES143</f>
        <v>0</v>
      </c>
      <c r="ET147" s="53">
        <f t="shared" si="796"/>
        <v>0</v>
      </c>
      <c r="EU147" s="53">
        <f t="shared" si="796"/>
        <v>0</v>
      </c>
      <c r="EV147" s="53">
        <f t="shared" si="796"/>
        <v>0</v>
      </c>
      <c r="EW147" s="53">
        <f t="shared" si="796"/>
        <v>0</v>
      </c>
      <c r="EX147" s="53">
        <f t="shared" si="796"/>
        <v>0</v>
      </c>
      <c r="EY147" s="53">
        <f t="shared" si="796"/>
        <v>0</v>
      </c>
      <c r="EZ147" s="53">
        <f t="shared" si="796"/>
        <v>0</v>
      </c>
      <c r="FA147" s="53">
        <f t="shared" si="796"/>
        <v>0</v>
      </c>
      <c r="FB147" s="53">
        <f t="shared" si="796"/>
        <v>0</v>
      </c>
      <c r="FC147" s="53">
        <f t="shared" si="796"/>
        <v>0</v>
      </c>
      <c r="FD147" s="53">
        <f t="shared" si="796"/>
        <v>0</v>
      </c>
      <c r="FE147" s="53">
        <f t="shared" si="796"/>
        <v>0</v>
      </c>
      <c r="FF147" s="53">
        <f t="shared" si="796"/>
        <v>0</v>
      </c>
      <c r="FG147" s="53">
        <f t="shared" si="796"/>
        <v>0</v>
      </c>
      <c r="FH147" s="53">
        <f t="shared" si="796"/>
        <v>0</v>
      </c>
      <c r="FI147" s="53">
        <f t="shared" si="796"/>
        <v>0</v>
      </c>
      <c r="FJ147" s="53">
        <f t="shared" si="796"/>
        <v>0</v>
      </c>
      <c r="FK147" s="53">
        <f t="shared" si="796"/>
        <v>0</v>
      </c>
      <c r="FL147" s="53">
        <f t="shared" si="796"/>
        <v>0</v>
      </c>
      <c r="FM147" s="53">
        <f t="shared" si="796"/>
        <v>0</v>
      </c>
      <c r="FN147" s="53">
        <f t="shared" si="796"/>
        <v>0</v>
      </c>
      <c r="FO147" s="53">
        <f t="shared" si="796"/>
        <v>0</v>
      </c>
      <c r="FP147" s="53">
        <f t="shared" si="796"/>
        <v>0</v>
      </c>
      <c r="FQ147" s="53">
        <f t="shared" si="796"/>
        <v>0</v>
      </c>
      <c r="FR147" s="53">
        <f t="shared" si="796"/>
        <v>0</v>
      </c>
      <c r="FS147" s="53">
        <f t="shared" si="796"/>
        <v>0</v>
      </c>
      <c r="FT147" s="53">
        <f t="shared" si="796"/>
        <v>0</v>
      </c>
      <c r="FU147" s="53">
        <f t="shared" si="796"/>
        <v>0</v>
      </c>
      <c r="FV147" s="53">
        <f t="shared" si="796"/>
        <v>0</v>
      </c>
      <c r="FW147" s="53">
        <f t="shared" si="796"/>
        <v>0</v>
      </c>
      <c r="FX147" s="53">
        <f t="shared" si="796"/>
        <v>0</v>
      </c>
      <c r="FY147" s="53">
        <f t="shared" si="796"/>
        <v>0</v>
      </c>
      <c r="FZ147" s="53">
        <f t="shared" si="796"/>
        <v>0</v>
      </c>
      <c r="GA147" s="53">
        <f t="shared" si="796"/>
        <v>0</v>
      </c>
      <c r="GB147" s="53">
        <f t="shared" si="796"/>
        <v>0</v>
      </c>
      <c r="GC147" s="53">
        <f t="shared" si="796"/>
        <v>0</v>
      </c>
      <c r="GD147" s="53">
        <f t="shared" si="796"/>
        <v>0</v>
      </c>
      <c r="GE147" s="53">
        <f t="shared" si="796"/>
        <v>0</v>
      </c>
      <c r="GF147" s="53">
        <f t="shared" si="796"/>
        <v>0</v>
      </c>
      <c r="GG147" s="53">
        <f t="shared" si="796"/>
        <v>0</v>
      </c>
      <c r="GH147" s="53">
        <f t="shared" si="796"/>
        <v>0</v>
      </c>
      <c r="GI147" s="53">
        <f t="shared" si="796"/>
        <v>0</v>
      </c>
      <c r="GJ147" s="53">
        <f t="shared" si="796"/>
        <v>0</v>
      </c>
      <c r="GK147" s="53">
        <f t="shared" si="796"/>
        <v>0</v>
      </c>
      <c r="GL147" s="53">
        <f t="shared" si="796"/>
        <v>0</v>
      </c>
      <c r="GM147" s="53">
        <f t="shared" si="796"/>
        <v>0</v>
      </c>
      <c r="GN147" s="53">
        <f t="shared" si="796"/>
        <v>0</v>
      </c>
      <c r="GO147" s="53">
        <f t="shared" si="796"/>
        <v>0</v>
      </c>
      <c r="GP147" s="53">
        <f t="shared" si="796"/>
        <v>0</v>
      </c>
      <c r="GQ147" s="53">
        <f t="shared" si="796"/>
        <v>0</v>
      </c>
      <c r="GR147" s="53">
        <f t="shared" si="796"/>
        <v>0</v>
      </c>
      <c r="GS147" s="53">
        <f t="shared" si="796"/>
        <v>0</v>
      </c>
      <c r="GT147" s="53">
        <f t="shared" si="796"/>
        <v>0</v>
      </c>
      <c r="GU147" s="53">
        <f t="shared" si="796"/>
        <v>0</v>
      </c>
      <c r="GV147" s="53">
        <f t="shared" si="796"/>
        <v>0</v>
      </c>
      <c r="GW147" s="53">
        <f t="shared" si="796"/>
        <v>0</v>
      </c>
      <c r="GX147" s="53">
        <f t="shared" si="796"/>
        <v>0</v>
      </c>
      <c r="GY147" s="53">
        <f t="shared" si="796"/>
        <v>0</v>
      </c>
      <c r="GZ147" s="53">
        <f t="shared" si="796"/>
        <v>0</v>
      </c>
      <c r="HA147" s="53">
        <f t="shared" si="796"/>
        <v>0</v>
      </c>
      <c r="HB147" s="53">
        <f t="shared" si="796"/>
        <v>0</v>
      </c>
      <c r="HC147" s="53">
        <f t="shared" si="796"/>
        <v>0</v>
      </c>
      <c r="HD147" s="53">
        <f t="shared" si="796"/>
        <v>0</v>
      </c>
      <c r="HE147" s="53">
        <f t="shared" ref="HE147:JP147" si="797">HE134-HE143</f>
        <v>0</v>
      </c>
      <c r="HF147" s="53">
        <f t="shared" si="797"/>
        <v>0</v>
      </c>
      <c r="HG147" s="53">
        <f t="shared" si="797"/>
        <v>0</v>
      </c>
      <c r="HH147" s="53">
        <f t="shared" si="797"/>
        <v>0</v>
      </c>
      <c r="HI147" s="53">
        <f t="shared" si="797"/>
        <v>0</v>
      </c>
      <c r="HJ147" s="53">
        <f t="shared" si="797"/>
        <v>0</v>
      </c>
      <c r="HK147" s="53">
        <f t="shared" si="797"/>
        <v>0</v>
      </c>
      <c r="HL147" s="53">
        <f t="shared" si="797"/>
        <v>0</v>
      </c>
      <c r="HM147" s="53">
        <f t="shared" si="797"/>
        <v>0</v>
      </c>
      <c r="HN147" s="53">
        <f t="shared" si="797"/>
        <v>0</v>
      </c>
      <c r="HO147" s="53">
        <f t="shared" si="797"/>
        <v>0</v>
      </c>
      <c r="HP147" s="53">
        <f t="shared" si="797"/>
        <v>0</v>
      </c>
      <c r="HQ147" s="53">
        <f t="shared" si="797"/>
        <v>0</v>
      </c>
      <c r="HR147" s="53">
        <f t="shared" si="797"/>
        <v>0</v>
      </c>
      <c r="HS147" s="53">
        <f t="shared" si="797"/>
        <v>0</v>
      </c>
      <c r="HT147" s="53">
        <f t="shared" si="797"/>
        <v>0</v>
      </c>
      <c r="HU147" s="53">
        <f t="shared" si="797"/>
        <v>0</v>
      </c>
      <c r="HV147" s="53">
        <f t="shared" si="797"/>
        <v>0</v>
      </c>
      <c r="HW147" s="53">
        <f t="shared" si="797"/>
        <v>0</v>
      </c>
      <c r="HX147" s="53">
        <f t="shared" si="797"/>
        <v>0</v>
      </c>
      <c r="HY147" s="53">
        <f t="shared" si="797"/>
        <v>0</v>
      </c>
      <c r="HZ147" s="53">
        <f t="shared" si="797"/>
        <v>0</v>
      </c>
      <c r="IA147" s="53">
        <f t="shared" si="797"/>
        <v>0</v>
      </c>
      <c r="IB147" s="53">
        <f t="shared" si="797"/>
        <v>0</v>
      </c>
      <c r="IC147" s="53">
        <f t="shared" si="797"/>
        <v>0</v>
      </c>
      <c r="ID147" s="53">
        <f t="shared" si="797"/>
        <v>0</v>
      </c>
      <c r="IE147" s="53">
        <f t="shared" si="797"/>
        <v>0</v>
      </c>
      <c r="IF147" s="53">
        <f t="shared" si="797"/>
        <v>0</v>
      </c>
      <c r="IG147" s="53">
        <f t="shared" si="797"/>
        <v>0</v>
      </c>
      <c r="IH147" s="53">
        <f t="shared" si="797"/>
        <v>0</v>
      </c>
      <c r="II147" s="53">
        <f t="shared" si="797"/>
        <v>0</v>
      </c>
      <c r="IJ147" s="53">
        <f t="shared" si="797"/>
        <v>0</v>
      </c>
      <c r="IK147" s="53">
        <f t="shared" si="797"/>
        <v>0</v>
      </c>
      <c r="IL147" s="53">
        <f t="shared" si="797"/>
        <v>0</v>
      </c>
      <c r="IM147" s="53">
        <f t="shared" si="797"/>
        <v>0</v>
      </c>
      <c r="IN147" s="53">
        <f t="shared" si="797"/>
        <v>0</v>
      </c>
      <c r="IO147" s="53">
        <f t="shared" si="797"/>
        <v>0</v>
      </c>
      <c r="IP147" s="53">
        <f t="shared" si="797"/>
        <v>0</v>
      </c>
      <c r="IQ147" s="53">
        <f t="shared" si="797"/>
        <v>0</v>
      </c>
      <c r="IR147" s="53">
        <f t="shared" si="797"/>
        <v>0</v>
      </c>
      <c r="IS147" s="53">
        <f t="shared" si="797"/>
        <v>0</v>
      </c>
      <c r="IT147" s="53">
        <f t="shared" si="797"/>
        <v>0</v>
      </c>
      <c r="IU147" s="53">
        <f t="shared" si="797"/>
        <v>0</v>
      </c>
      <c r="IV147" s="53">
        <f t="shared" si="797"/>
        <v>0</v>
      </c>
      <c r="IW147" s="53">
        <f t="shared" si="797"/>
        <v>0</v>
      </c>
      <c r="IX147" s="53">
        <f t="shared" si="797"/>
        <v>0</v>
      </c>
      <c r="IY147" s="53">
        <f t="shared" si="797"/>
        <v>0</v>
      </c>
      <c r="IZ147" s="53">
        <f t="shared" si="797"/>
        <v>0</v>
      </c>
      <c r="JA147" s="53">
        <f t="shared" si="797"/>
        <v>0</v>
      </c>
      <c r="JB147" s="53">
        <f t="shared" si="797"/>
        <v>0</v>
      </c>
      <c r="JC147" s="53">
        <f t="shared" si="797"/>
        <v>0</v>
      </c>
      <c r="JD147" s="53">
        <f t="shared" si="797"/>
        <v>0</v>
      </c>
      <c r="JE147" s="53">
        <f t="shared" si="797"/>
        <v>0</v>
      </c>
      <c r="JF147" s="53">
        <f t="shared" si="797"/>
        <v>0</v>
      </c>
      <c r="JG147" s="53">
        <f t="shared" si="797"/>
        <v>0</v>
      </c>
      <c r="JH147" s="53">
        <f t="shared" si="797"/>
        <v>0</v>
      </c>
      <c r="JI147" s="53">
        <f t="shared" si="797"/>
        <v>0</v>
      </c>
      <c r="JJ147" s="53">
        <f t="shared" si="797"/>
        <v>0</v>
      </c>
      <c r="JK147" s="53">
        <f t="shared" si="797"/>
        <v>0</v>
      </c>
      <c r="JL147" s="53">
        <f t="shared" si="797"/>
        <v>0</v>
      </c>
      <c r="JM147" s="53">
        <f t="shared" si="797"/>
        <v>0</v>
      </c>
      <c r="JN147" s="53">
        <f t="shared" si="797"/>
        <v>0</v>
      </c>
      <c r="JO147" s="53">
        <f t="shared" si="797"/>
        <v>0</v>
      </c>
      <c r="JP147" s="53">
        <f t="shared" si="797"/>
        <v>0</v>
      </c>
      <c r="JQ147" s="53">
        <f t="shared" ref="JQ147:MB147" si="798">JQ134-JQ143</f>
        <v>0</v>
      </c>
      <c r="JR147" s="53">
        <f t="shared" si="798"/>
        <v>0</v>
      </c>
      <c r="JS147" s="53">
        <f t="shared" si="798"/>
        <v>0</v>
      </c>
      <c r="JT147" s="53">
        <f t="shared" si="798"/>
        <v>0</v>
      </c>
      <c r="JU147" s="53">
        <f t="shared" si="798"/>
        <v>0</v>
      </c>
      <c r="JV147" s="53">
        <f t="shared" si="798"/>
        <v>0</v>
      </c>
      <c r="JW147" s="53">
        <f t="shared" si="798"/>
        <v>0</v>
      </c>
      <c r="JX147" s="53">
        <f t="shared" si="798"/>
        <v>0</v>
      </c>
      <c r="JY147" s="53">
        <f t="shared" si="798"/>
        <v>0</v>
      </c>
      <c r="JZ147" s="53">
        <f t="shared" si="798"/>
        <v>0</v>
      </c>
      <c r="KA147" s="53">
        <f t="shared" si="798"/>
        <v>0</v>
      </c>
      <c r="KB147" s="53">
        <f t="shared" si="798"/>
        <v>0</v>
      </c>
      <c r="KC147" s="53">
        <f t="shared" si="798"/>
        <v>0</v>
      </c>
      <c r="KD147" s="53">
        <f t="shared" si="798"/>
        <v>0</v>
      </c>
      <c r="KE147" s="53">
        <f t="shared" si="798"/>
        <v>0</v>
      </c>
      <c r="KF147" s="53">
        <f t="shared" si="798"/>
        <v>0</v>
      </c>
      <c r="KG147" s="53">
        <f t="shared" si="798"/>
        <v>0</v>
      </c>
      <c r="KH147" s="53">
        <f t="shared" si="798"/>
        <v>0</v>
      </c>
      <c r="KI147" s="53">
        <f t="shared" si="798"/>
        <v>0</v>
      </c>
      <c r="KJ147" s="53">
        <f t="shared" si="798"/>
        <v>0</v>
      </c>
      <c r="KK147" s="53">
        <f t="shared" si="798"/>
        <v>0</v>
      </c>
      <c r="KL147" s="53">
        <f t="shared" si="798"/>
        <v>0</v>
      </c>
      <c r="KM147" s="53">
        <f t="shared" si="798"/>
        <v>0</v>
      </c>
      <c r="KN147" s="53">
        <f t="shared" si="798"/>
        <v>0</v>
      </c>
      <c r="KO147" s="53">
        <f t="shared" si="798"/>
        <v>0</v>
      </c>
      <c r="KP147" s="53">
        <f t="shared" si="798"/>
        <v>0</v>
      </c>
      <c r="KQ147" s="53">
        <f t="shared" si="798"/>
        <v>0</v>
      </c>
      <c r="KR147" s="53">
        <f t="shared" si="798"/>
        <v>0</v>
      </c>
      <c r="KS147" s="53">
        <f t="shared" si="798"/>
        <v>0</v>
      </c>
      <c r="KT147" s="53">
        <f t="shared" si="798"/>
        <v>0</v>
      </c>
      <c r="KU147" s="53">
        <f t="shared" si="798"/>
        <v>0</v>
      </c>
      <c r="KV147" s="53">
        <f t="shared" si="798"/>
        <v>0</v>
      </c>
      <c r="KW147" s="53">
        <f t="shared" si="798"/>
        <v>0</v>
      </c>
      <c r="KX147" s="53">
        <f t="shared" si="798"/>
        <v>0</v>
      </c>
      <c r="KY147" s="53">
        <f t="shared" si="798"/>
        <v>0</v>
      </c>
      <c r="KZ147" s="53">
        <f t="shared" si="798"/>
        <v>0</v>
      </c>
      <c r="LA147" s="53">
        <f t="shared" si="798"/>
        <v>0</v>
      </c>
      <c r="LB147" s="53">
        <f t="shared" si="798"/>
        <v>0</v>
      </c>
      <c r="LC147" s="53">
        <f t="shared" si="798"/>
        <v>0</v>
      </c>
      <c r="LD147" s="53">
        <f t="shared" si="798"/>
        <v>0</v>
      </c>
      <c r="LE147" s="53">
        <f t="shared" si="798"/>
        <v>0</v>
      </c>
      <c r="LF147" s="53">
        <f t="shared" si="798"/>
        <v>0</v>
      </c>
      <c r="LG147" s="53">
        <f t="shared" si="798"/>
        <v>0</v>
      </c>
      <c r="LH147" s="53">
        <f t="shared" si="798"/>
        <v>0</v>
      </c>
      <c r="LI147" s="53">
        <f t="shared" si="798"/>
        <v>0</v>
      </c>
      <c r="LJ147" s="53">
        <f t="shared" si="798"/>
        <v>0</v>
      </c>
      <c r="LK147" s="53">
        <f t="shared" si="798"/>
        <v>0</v>
      </c>
      <c r="LL147" s="53">
        <f t="shared" si="798"/>
        <v>0</v>
      </c>
      <c r="LM147" s="53">
        <f t="shared" si="798"/>
        <v>0</v>
      </c>
      <c r="LN147" s="53">
        <f t="shared" si="798"/>
        <v>0</v>
      </c>
      <c r="LO147" s="53">
        <f t="shared" si="798"/>
        <v>0</v>
      </c>
      <c r="LP147" s="53">
        <f t="shared" si="798"/>
        <v>0</v>
      </c>
      <c r="LQ147" s="53">
        <f t="shared" si="798"/>
        <v>0</v>
      </c>
      <c r="LR147" s="53">
        <f t="shared" si="798"/>
        <v>0</v>
      </c>
      <c r="LS147" s="53">
        <f t="shared" si="798"/>
        <v>0</v>
      </c>
      <c r="LT147" s="53">
        <f t="shared" si="798"/>
        <v>0</v>
      </c>
      <c r="LU147" s="53">
        <f t="shared" si="798"/>
        <v>0</v>
      </c>
      <c r="LV147" s="53">
        <f t="shared" si="798"/>
        <v>0</v>
      </c>
      <c r="LW147" s="53">
        <f t="shared" si="798"/>
        <v>0</v>
      </c>
      <c r="LX147" s="53">
        <f t="shared" si="798"/>
        <v>0</v>
      </c>
      <c r="LY147" s="53">
        <f t="shared" si="798"/>
        <v>0</v>
      </c>
      <c r="LZ147" s="53">
        <f t="shared" si="798"/>
        <v>0</v>
      </c>
      <c r="MA147" s="53">
        <f t="shared" si="798"/>
        <v>0</v>
      </c>
      <c r="MB147" s="53">
        <f t="shared" si="798"/>
        <v>0</v>
      </c>
      <c r="MC147" s="53">
        <f t="shared" ref="MC147:NN147" si="799">MC134-MC143</f>
        <v>0</v>
      </c>
      <c r="MD147" s="53">
        <f t="shared" si="799"/>
        <v>0</v>
      </c>
      <c r="ME147" s="53">
        <f t="shared" si="799"/>
        <v>0</v>
      </c>
      <c r="MF147" s="53">
        <f t="shared" si="799"/>
        <v>0</v>
      </c>
      <c r="MG147" s="53">
        <f t="shared" si="799"/>
        <v>0</v>
      </c>
      <c r="MH147" s="53">
        <f t="shared" si="799"/>
        <v>0</v>
      </c>
      <c r="MI147" s="53">
        <f t="shared" si="799"/>
        <v>0</v>
      </c>
      <c r="MJ147" s="53">
        <f t="shared" si="799"/>
        <v>0</v>
      </c>
      <c r="MK147" s="53">
        <f t="shared" si="799"/>
        <v>0</v>
      </c>
      <c r="ML147" s="53">
        <f t="shared" si="799"/>
        <v>0</v>
      </c>
      <c r="MM147" s="53">
        <f t="shared" si="799"/>
        <v>0</v>
      </c>
      <c r="MN147" s="53">
        <f t="shared" si="799"/>
        <v>0</v>
      </c>
      <c r="MO147" s="53">
        <f t="shared" si="799"/>
        <v>0</v>
      </c>
      <c r="MP147" s="53">
        <f t="shared" si="799"/>
        <v>0</v>
      </c>
      <c r="MQ147" s="53">
        <f t="shared" si="799"/>
        <v>0</v>
      </c>
      <c r="MR147" s="53">
        <f t="shared" si="799"/>
        <v>0</v>
      </c>
      <c r="MS147" s="53">
        <f t="shared" si="799"/>
        <v>0</v>
      </c>
      <c r="MT147" s="53">
        <f t="shared" si="799"/>
        <v>0</v>
      </c>
      <c r="MU147" s="53">
        <f t="shared" si="799"/>
        <v>0</v>
      </c>
      <c r="MV147" s="53">
        <f t="shared" si="799"/>
        <v>0</v>
      </c>
      <c r="MW147" s="53">
        <f t="shared" si="799"/>
        <v>0</v>
      </c>
      <c r="MX147" s="53">
        <f t="shared" si="799"/>
        <v>0</v>
      </c>
      <c r="MY147" s="53">
        <f t="shared" si="799"/>
        <v>0</v>
      </c>
      <c r="MZ147" s="53">
        <f t="shared" si="799"/>
        <v>0</v>
      </c>
      <c r="NA147" s="53">
        <f t="shared" si="799"/>
        <v>0</v>
      </c>
      <c r="NB147" s="53">
        <f t="shared" si="799"/>
        <v>0</v>
      </c>
      <c r="NC147" s="53">
        <f t="shared" si="799"/>
        <v>0</v>
      </c>
      <c r="ND147" s="53">
        <f t="shared" si="799"/>
        <v>0</v>
      </c>
      <c r="NE147" s="53">
        <f t="shared" si="799"/>
        <v>0</v>
      </c>
      <c r="NF147" s="53">
        <f t="shared" si="799"/>
        <v>0</v>
      </c>
      <c r="NG147" s="53">
        <f t="shared" si="799"/>
        <v>0</v>
      </c>
      <c r="NH147" s="53">
        <f t="shared" si="799"/>
        <v>0</v>
      </c>
      <c r="NI147" s="53">
        <f t="shared" si="799"/>
        <v>0</v>
      </c>
      <c r="NJ147" s="53">
        <f t="shared" si="799"/>
        <v>0</v>
      </c>
      <c r="NK147" s="53">
        <f t="shared" si="799"/>
        <v>0</v>
      </c>
      <c r="NL147" s="53">
        <f t="shared" si="799"/>
        <v>0</v>
      </c>
      <c r="NM147" s="53">
        <f t="shared" si="799"/>
        <v>0</v>
      </c>
      <c r="NN147" s="53">
        <f t="shared" si="799"/>
        <v>0</v>
      </c>
      <c r="NO147" s="23"/>
      <c r="NP147" s="23"/>
    </row>
    <row r="148" spans="1:380" ht="3.9" customHeight="1" x14ac:dyDescent="0.25">
      <c r="A148" s="2"/>
      <c r="B148" s="2"/>
      <c r="C148" s="2"/>
      <c r="D148" s="2"/>
      <c r="E148" s="27"/>
      <c r="F148" s="2"/>
      <c r="G148" s="2"/>
      <c r="H148" s="2"/>
      <c r="I148" s="2"/>
      <c r="J148" s="13"/>
      <c r="K148" s="15"/>
      <c r="L148" s="30"/>
      <c r="M148" s="2"/>
      <c r="N148" s="2"/>
      <c r="O148" s="40"/>
      <c r="P148" s="2"/>
      <c r="Q148" s="2"/>
      <c r="R148" s="47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  <c r="IW148" s="55"/>
      <c r="IX148" s="55"/>
      <c r="IY148" s="55"/>
      <c r="IZ148" s="55"/>
      <c r="JA148" s="55"/>
      <c r="JB148" s="55"/>
      <c r="JC148" s="55"/>
      <c r="JD148" s="55"/>
      <c r="JE148" s="55"/>
      <c r="JF148" s="55"/>
      <c r="JG148" s="55"/>
      <c r="JH148" s="55"/>
      <c r="JI148" s="55"/>
      <c r="JJ148" s="55"/>
      <c r="JK148" s="55"/>
      <c r="JL148" s="55"/>
      <c r="JM148" s="55"/>
      <c r="JN148" s="55"/>
      <c r="JO148" s="55"/>
      <c r="JP148" s="55"/>
      <c r="JQ148" s="55"/>
      <c r="JR148" s="55"/>
      <c r="JS148" s="55"/>
      <c r="JT148" s="55"/>
      <c r="JU148" s="55"/>
      <c r="JV148" s="55"/>
      <c r="JW148" s="55"/>
      <c r="JX148" s="55"/>
      <c r="JY148" s="55"/>
      <c r="JZ148" s="55"/>
      <c r="KA148" s="55"/>
      <c r="KB148" s="55"/>
      <c r="KC148" s="55"/>
      <c r="KD148" s="55"/>
      <c r="KE148" s="55"/>
      <c r="KF148" s="55"/>
      <c r="KG148" s="55"/>
      <c r="KH148" s="55"/>
      <c r="KI148" s="55"/>
      <c r="KJ148" s="55"/>
      <c r="KK148" s="55"/>
      <c r="KL148" s="55"/>
      <c r="KM148" s="55"/>
      <c r="KN148" s="55"/>
      <c r="KO148" s="55"/>
      <c r="KP148" s="55"/>
      <c r="KQ148" s="55"/>
      <c r="KR148" s="55"/>
      <c r="KS148" s="55"/>
      <c r="KT148" s="55"/>
      <c r="KU148" s="55"/>
      <c r="KV148" s="55"/>
      <c r="KW148" s="55"/>
      <c r="KX148" s="55"/>
      <c r="KY148" s="55"/>
      <c r="KZ148" s="55"/>
      <c r="LA148" s="55"/>
      <c r="LB148" s="55"/>
      <c r="LC148" s="55"/>
      <c r="LD148" s="55"/>
      <c r="LE148" s="55"/>
      <c r="LF148" s="55"/>
      <c r="LG148" s="55"/>
      <c r="LH148" s="55"/>
      <c r="LI148" s="55"/>
      <c r="LJ148" s="55"/>
      <c r="LK148" s="55"/>
      <c r="LL148" s="55"/>
      <c r="LM148" s="55"/>
      <c r="LN148" s="55"/>
      <c r="LO148" s="55"/>
      <c r="LP148" s="55"/>
      <c r="LQ148" s="55"/>
      <c r="LR148" s="55"/>
      <c r="LS148" s="55"/>
      <c r="LT148" s="55"/>
      <c r="LU148" s="55"/>
      <c r="LV148" s="55"/>
      <c r="LW148" s="55"/>
      <c r="LX148" s="55"/>
      <c r="LY148" s="55"/>
      <c r="LZ148" s="55"/>
      <c r="MA148" s="55"/>
      <c r="MB148" s="55"/>
      <c r="MC148" s="55"/>
      <c r="MD148" s="55"/>
      <c r="ME148" s="55"/>
      <c r="MF148" s="55"/>
      <c r="MG148" s="55"/>
      <c r="MH148" s="55"/>
      <c r="MI148" s="55"/>
      <c r="MJ148" s="55"/>
      <c r="MK148" s="55"/>
      <c r="ML148" s="55"/>
      <c r="MM148" s="55"/>
      <c r="MN148" s="55"/>
      <c r="MO148" s="55"/>
      <c r="MP148" s="55"/>
      <c r="MQ148" s="55"/>
      <c r="MR148" s="55"/>
      <c r="MS148" s="55"/>
      <c r="MT148" s="55"/>
      <c r="MU148" s="55"/>
      <c r="MV148" s="55"/>
      <c r="MW148" s="55"/>
      <c r="MX148" s="55"/>
      <c r="MY148" s="55"/>
      <c r="MZ148" s="55"/>
      <c r="NA148" s="55"/>
      <c r="NB148" s="55"/>
      <c r="NC148" s="55"/>
      <c r="ND148" s="55"/>
      <c r="NE148" s="55"/>
      <c r="NF148" s="55"/>
      <c r="NG148" s="55"/>
      <c r="NH148" s="55"/>
      <c r="NI148" s="55"/>
      <c r="NJ148" s="55"/>
      <c r="NK148" s="55"/>
      <c r="NL148" s="55"/>
      <c r="NM148" s="55"/>
      <c r="NN148" s="56"/>
      <c r="NO148" s="2"/>
      <c r="NP148" s="2"/>
    </row>
    <row r="149" spans="1:380" s="83" customFormat="1" ht="10.199999999999999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7"/>
      <c r="K149" s="78" t="str">
        <f>структура!$Q$11</f>
        <v>контроль</v>
      </c>
      <c r="L149" s="77"/>
      <c r="M149" s="76"/>
      <c r="N149" s="76"/>
      <c r="O149" s="208">
        <f>O134-O143-O147</f>
        <v>0</v>
      </c>
      <c r="P149" s="76"/>
      <c r="Q149" s="76"/>
      <c r="R149" s="80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  <c r="IW149" s="81"/>
      <c r="IX149" s="81"/>
      <c r="IY149" s="81"/>
      <c r="IZ149" s="81"/>
      <c r="JA149" s="81"/>
      <c r="JB149" s="81"/>
      <c r="JC149" s="81"/>
      <c r="JD149" s="81"/>
      <c r="JE149" s="81"/>
      <c r="JF149" s="81"/>
      <c r="JG149" s="81"/>
      <c r="JH149" s="81"/>
      <c r="JI149" s="81"/>
      <c r="JJ149" s="81"/>
      <c r="JK149" s="81"/>
      <c r="JL149" s="81"/>
      <c r="JM149" s="81"/>
      <c r="JN149" s="81"/>
      <c r="JO149" s="81"/>
      <c r="JP149" s="81"/>
      <c r="JQ149" s="81"/>
      <c r="JR149" s="81"/>
      <c r="JS149" s="81"/>
      <c r="JT149" s="81"/>
      <c r="JU149" s="81"/>
      <c r="JV149" s="81"/>
      <c r="JW149" s="81"/>
      <c r="JX149" s="81"/>
      <c r="JY149" s="81"/>
      <c r="JZ149" s="81"/>
      <c r="KA149" s="81"/>
      <c r="KB149" s="81"/>
      <c r="KC149" s="81"/>
      <c r="KD149" s="81"/>
      <c r="KE149" s="81"/>
      <c r="KF149" s="81"/>
      <c r="KG149" s="81"/>
      <c r="KH149" s="81"/>
      <c r="KI149" s="81"/>
      <c r="KJ149" s="81"/>
      <c r="KK149" s="81"/>
      <c r="KL149" s="81"/>
      <c r="KM149" s="81"/>
      <c r="KN149" s="81"/>
      <c r="KO149" s="81"/>
      <c r="KP149" s="81"/>
      <c r="KQ149" s="81"/>
      <c r="KR149" s="81"/>
      <c r="KS149" s="81"/>
      <c r="KT149" s="81"/>
      <c r="KU149" s="81"/>
      <c r="KV149" s="81"/>
      <c r="KW149" s="81"/>
      <c r="KX149" s="81"/>
      <c r="KY149" s="81"/>
      <c r="KZ149" s="81"/>
      <c r="LA149" s="81"/>
      <c r="LB149" s="81"/>
      <c r="LC149" s="81"/>
      <c r="LD149" s="81"/>
      <c r="LE149" s="81"/>
      <c r="LF149" s="81"/>
      <c r="LG149" s="81"/>
      <c r="LH149" s="81"/>
      <c r="LI149" s="81"/>
      <c r="LJ149" s="81"/>
      <c r="LK149" s="81"/>
      <c r="LL149" s="81"/>
      <c r="LM149" s="81"/>
      <c r="LN149" s="81"/>
      <c r="LO149" s="81"/>
      <c r="LP149" s="81"/>
      <c r="LQ149" s="81"/>
      <c r="LR149" s="81"/>
      <c r="LS149" s="81"/>
      <c r="LT149" s="81"/>
      <c r="LU149" s="81"/>
      <c r="LV149" s="81"/>
      <c r="LW149" s="81"/>
      <c r="LX149" s="81"/>
      <c r="LY149" s="81"/>
      <c r="LZ149" s="81"/>
      <c r="MA149" s="81"/>
      <c r="MB149" s="81"/>
      <c r="MC149" s="81"/>
      <c r="MD149" s="81"/>
      <c r="ME149" s="81"/>
      <c r="MF149" s="81"/>
      <c r="MG149" s="81"/>
      <c r="MH149" s="81"/>
      <c r="MI149" s="81"/>
      <c r="MJ149" s="81"/>
      <c r="MK149" s="81"/>
      <c r="ML149" s="81"/>
      <c r="MM149" s="81"/>
      <c r="MN149" s="81"/>
      <c r="MO149" s="81"/>
      <c r="MP149" s="81"/>
      <c r="MQ149" s="81"/>
      <c r="MR149" s="81"/>
      <c r="MS149" s="81"/>
      <c r="MT149" s="81"/>
      <c r="MU149" s="81"/>
      <c r="MV149" s="81"/>
      <c r="MW149" s="81"/>
      <c r="MX149" s="81"/>
      <c r="MY149" s="81"/>
      <c r="MZ149" s="81"/>
      <c r="NA149" s="81"/>
      <c r="NB149" s="81"/>
      <c r="NC149" s="81"/>
      <c r="ND149" s="81"/>
      <c r="NE149" s="81"/>
      <c r="NF149" s="81"/>
      <c r="NG149" s="81"/>
      <c r="NH149" s="81"/>
      <c r="NI149" s="81"/>
      <c r="NJ149" s="81"/>
      <c r="NK149" s="81"/>
      <c r="NL149" s="81"/>
      <c r="NM149" s="81"/>
      <c r="NN149" s="82"/>
      <c r="NO149" s="76"/>
      <c r="NP149" s="76"/>
    </row>
    <row r="150" spans="1:380" ht="8.1" customHeight="1" x14ac:dyDescent="0.25">
      <c r="A150" s="2"/>
      <c r="B150" s="2"/>
      <c r="C150" s="2"/>
      <c r="D150" s="2"/>
      <c r="E150" s="84"/>
      <c r="F150" s="2"/>
      <c r="G150" s="2"/>
      <c r="H150" s="2"/>
      <c r="I150" s="2"/>
      <c r="J150" s="85"/>
      <c r="K150" s="15"/>
      <c r="L150" s="86"/>
      <c r="M150" s="2"/>
      <c r="N150" s="2"/>
      <c r="O150" s="15"/>
      <c r="P150" s="2"/>
      <c r="Q150" s="2"/>
      <c r="R150" s="47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9"/>
      <c r="NO150" s="2"/>
      <c r="NP150" s="2"/>
    </row>
    <row r="151" spans="1:380" s="26" customFormat="1" x14ac:dyDescent="0.25">
      <c r="A151" s="23"/>
      <c r="B151" s="23"/>
      <c r="C151" s="23"/>
      <c r="D151" s="23"/>
      <c r="E151" s="91" t="str">
        <f>структура!$E$54</f>
        <v>Общая сумма договора с НДС (с уч. допусл. и выкупа)</v>
      </c>
      <c r="F151" s="91"/>
      <c r="G151" s="91"/>
      <c r="H151" s="91" t="str">
        <f>IF($E151="","",INDEX(структура!$H:$H,SUMIFS(структура!$C:$C,структура!$E:$E,$E151)))</f>
        <v>руб.</v>
      </c>
      <c r="I151" s="91"/>
      <c r="J151" s="92"/>
      <c r="K151" s="57"/>
      <c r="L151" s="93"/>
      <c r="M151" s="91"/>
      <c r="N151" s="91"/>
      <c r="O151" s="211">
        <f>K32+K38+O50+K73+O97+O134</f>
        <v>0</v>
      </c>
      <c r="P151" s="23"/>
      <c r="Q151" s="23"/>
      <c r="R151" s="50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W151" s="51"/>
      <c r="IX151" s="51"/>
      <c r="IY151" s="51"/>
      <c r="IZ151" s="51"/>
      <c r="JA151" s="51"/>
      <c r="JB151" s="51"/>
      <c r="JC151" s="51"/>
      <c r="JD151" s="51"/>
      <c r="JE151" s="51"/>
      <c r="JF151" s="51"/>
      <c r="JG151" s="51"/>
      <c r="JH151" s="51"/>
      <c r="JI151" s="51"/>
      <c r="JJ151" s="51"/>
      <c r="JK151" s="51"/>
      <c r="JL151" s="51"/>
      <c r="JM151" s="51"/>
      <c r="JN151" s="51"/>
      <c r="JO151" s="51"/>
      <c r="JP151" s="51"/>
      <c r="JQ151" s="51"/>
      <c r="JR151" s="51"/>
      <c r="JS151" s="51"/>
      <c r="JT151" s="51"/>
      <c r="JU151" s="51"/>
      <c r="JV151" s="51"/>
      <c r="JW151" s="51"/>
      <c r="JX151" s="51"/>
      <c r="JY151" s="51"/>
      <c r="JZ151" s="51"/>
      <c r="KA151" s="51"/>
      <c r="KB151" s="51"/>
      <c r="KC151" s="51"/>
      <c r="KD151" s="51"/>
      <c r="KE151" s="51"/>
      <c r="KF151" s="51"/>
      <c r="KG151" s="51"/>
      <c r="KH151" s="51"/>
      <c r="KI151" s="51"/>
      <c r="KJ151" s="51"/>
      <c r="KK151" s="51"/>
      <c r="KL151" s="51"/>
      <c r="KM151" s="51"/>
      <c r="KN151" s="51"/>
      <c r="KO151" s="51"/>
      <c r="KP151" s="51"/>
      <c r="KQ151" s="51"/>
      <c r="KR151" s="51"/>
      <c r="KS151" s="51"/>
      <c r="KT151" s="51"/>
      <c r="KU151" s="51"/>
      <c r="KV151" s="51"/>
      <c r="KW151" s="51"/>
      <c r="KX151" s="51"/>
      <c r="KY151" s="51"/>
      <c r="KZ151" s="51"/>
      <c r="LA151" s="51"/>
      <c r="LB151" s="51"/>
      <c r="LC151" s="51"/>
      <c r="LD151" s="51"/>
      <c r="LE151" s="51"/>
      <c r="LF151" s="51"/>
      <c r="LG151" s="51"/>
      <c r="LH151" s="51"/>
      <c r="LI151" s="51"/>
      <c r="LJ151" s="51"/>
      <c r="LK151" s="51"/>
      <c r="LL151" s="51"/>
      <c r="LM151" s="51"/>
      <c r="LN151" s="51"/>
      <c r="LO151" s="51"/>
      <c r="LP151" s="51"/>
      <c r="LQ151" s="51"/>
      <c r="LR151" s="51"/>
      <c r="LS151" s="51"/>
      <c r="LT151" s="51"/>
      <c r="LU151" s="51"/>
      <c r="LV151" s="51"/>
      <c r="LW151" s="51"/>
      <c r="LX151" s="51"/>
      <c r="LY151" s="51"/>
      <c r="LZ151" s="51"/>
      <c r="MA151" s="51"/>
      <c r="MB151" s="51"/>
      <c r="MC151" s="51"/>
      <c r="MD151" s="51"/>
      <c r="ME151" s="51"/>
      <c r="MF151" s="51"/>
      <c r="MG151" s="51"/>
      <c r="MH151" s="51"/>
      <c r="MI151" s="51"/>
      <c r="MJ151" s="51"/>
      <c r="MK151" s="51"/>
      <c r="ML151" s="51"/>
      <c r="MM151" s="51"/>
      <c r="MN151" s="51"/>
      <c r="MO151" s="51"/>
      <c r="MP151" s="51"/>
      <c r="MQ151" s="51"/>
      <c r="MR151" s="51"/>
      <c r="MS151" s="51"/>
      <c r="MT151" s="51"/>
      <c r="MU151" s="51"/>
      <c r="MV151" s="51"/>
      <c r="MW151" s="51"/>
      <c r="MX151" s="51"/>
      <c r="MY151" s="51"/>
      <c r="MZ151" s="51"/>
      <c r="NA151" s="51"/>
      <c r="NB151" s="51"/>
      <c r="NC151" s="51"/>
      <c r="ND151" s="51"/>
      <c r="NE151" s="51"/>
      <c r="NF151" s="51"/>
      <c r="NG151" s="51"/>
      <c r="NH151" s="51"/>
      <c r="NI151" s="51"/>
      <c r="NJ151" s="51"/>
      <c r="NK151" s="51"/>
      <c r="NL151" s="51"/>
      <c r="NM151" s="51"/>
      <c r="NN151" s="52"/>
      <c r="NO151" s="23"/>
      <c r="NP151" s="23"/>
    </row>
    <row r="152" spans="1:380" ht="3.9" customHeight="1" x14ac:dyDescent="0.25">
      <c r="A152" s="2"/>
      <c r="B152" s="2"/>
      <c r="C152" s="2"/>
      <c r="D152" s="2"/>
      <c r="E152" s="90"/>
      <c r="F152" s="2"/>
      <c r="G152" s="2"/>
      <c r="H152" s="2"/>
      <c r="I152" s="2"/>
      <c r="J152" s="13"/>
      <c r="K152" s="15"/>
      <c r="L152" s="30"/>
      <c r="M152" s="2"/>
      <c r="N152" s="2"/>
      <c r="O152" s="89"/>
      <c r="P152" s="2"/>
      <c r="Q152" s="2"/>
      <c r="R152" s="4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9"/>
      <c r="NO152" s="2"/>
      <c r="NP152" s="2"/>
    </row>
    <row r="153" spans="1:380" ht="8.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15"/>
      <c r="L153" s="30"/>
      <c r="M153" s="2"/>
      <c r="N153" s="2"/>
      <c r="O153" s="15"/>
      <c r="P153" s="2"/>
      <c r="Q153" s="2"/>
      <c r="R153" s="47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8"/>
      <c r="JC153" s="48"/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48"/>
      <c r="KK153" s="48"/>
      <c r="KL153" s="48"/>
      <c r="KM153" s="48"/>
      <c r="KN153" s="48"/>
      <c r="KO153" s="48"/>
      <c r="KP153" s="48"/>
      <c r="KQ153" s="48"/>
      <c r="KR153" s="48"/>
      <c r="KS153" s="48"/>
      <c r="KT153" s="48"/>
      <c r="KU153" s="48"/>
      <c r="KV153" s="48"/>
      <c r="KW153" s="48"/>
      <c r="KX153" s="48"/>
      <c r="KY153" s="48"/>
      <c r="KZ153" s="48"/>
      <c r="LA153" s="48"/>
      <c r="LB153" s="48"/>
      <c r="LC153" s="48"/>
      <c r="LD153" s="48"/>
      <c r="LE153" s="48"/>
      <c r="LF153" s="48"/>
      <c r="LG153" s="48"/>
      <c r="LH153" s="48"/>
      <c r="LI153" s="48"/>
      <c r="LJ153" s="48"/>
      <c r="LK153" s="48"/>
      <c r="LL153" s="48"/>
      <c r="LM153" s="48"/>
      <c r="LN153" s="48"/>
      <c r="LO153" s="48"/>
      <c r="LP153" s="48"/>
      <c r="LQ153" s="48"/>
      <c r="LR153" s="48"/>
      <c r="LS153" s="48"/>
      <c r="LT153" s="48"/>
      <c r="LU153" s="48"/>
      <c r="LV153" s="48"/>
      <c r="LW153" s="48"/>
      <c r="LX153" s="48"/>
      <c r="LY153" s="48"/>
      <c r="LZ153" s="48"/>
      <c r="MA153" s="48"/>
      <c r="MB153" s="48"/>
      <c r="MC153" s="48"/>
      <c r="MD153" s="48"/>
      <c r="ME153" s="48"/>
      <c r="MF153" s="48"/>
      <c r="MG153" s="48"/>
      <c r="MH153" s="48"/>
      <c r="MI153" s="48"/>
      <c r="MJ153" s="48"/>
      <c r="MK153" s="48"/>
      <c r="ML153" s="48"/>
      <c r="MM153" s="48"/>
      <c r="MN153" s="48"/>
      <c r="MO153" s="48"/>
      <c r="MP153" s="48"/>
      <c r="MQ153" s="48"/>
      <c r="MR153" s="48"/>
      <c r="MS153" s="48"/>
      <c r="MT153" s="48"/>
      <c r="MU153" s="48"/>
      <c r="MV153" s="48"/>
      <c r="MW153" s="48"/>
      <c r="MX153" s="48"/>
      <c r="MY153" s="48"/>
      <c r="MZ153" s="48"/>
      <c r="NA153" s="48"/>
      <c r="NB153" s="48"/>
      <c r="NC153" s="48"/>
      <c r="ND153" s="48"/>
      <c r="NE153" s="48"/>
      <c r="NF153" s="48"/>
      <c r="NG153" s="48"/>
      <c r="NH153" s="48"/>
      <c r="NI153" s="48"/>
      <c r="NJ153" s="48"/>
      <c r="NK153" s="48"/>
      <c r="NL153" s="48"/>
      <c r="NM153" s="48"/>
      <c r="NN153" s="49"/>
      <c r="NO153" s="2"/>
      <c r="NP153" s="2"/>
    </row>
    <row r="154" spans="1:380" s="26" customFormat="1" x14ac:dyDescent="0.25">
      <c r="A154" s="23"/>
      <c r="B154" s="23"/>
      <c r="C154" s="23"/>
      <c r="D154" s="23"/>
      <c r="E154" s="23" t="str">
        <f>структура!$E$55</f>
        <v>удорожание в год с учетом допуслуг</v>
      </c>
      <c r="F154" s="23"/>
      <c r="G154" s="23"/>
      <c r="H154" s="23" t="str">
        <f>IF($E154="","",INDEX(структура!$H:$H,SUMIFS(структура!$C:$C,структура!$E:$E,$E154)))</f>
        <v>%</v>
      </c>
      <c r="I154" s="23"/>
      <c r="J154" s="13"/>
      <c r="K154" s="15"/>
      <c r="L154" s="30"/>
      <c r="M154" s="23"/>
      <c r="N154" s="23"/>
      <c r="O154" s="209">
        <f>IF(OR(K14=0,K26=0),0,(O151-K26)/(K14/12)/K26)</f>
        <v>0</v>
      </c>
      <c r="P154" s="23"/>
      <c r="Q154" s="23"/>
      <c r="R154" s="50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  <c r="IW154" s="51"/>
      <c r="IX154" s="51"/>
      <c r="IY154" s="51"/>
      <c r="IZ154" s="51"/>
      <c r="JA154" s="51"/>
      <c r="JB154" s="51"/>
      <c r="JC154" s="51"/>
      <c r="JD154" s="51"/>
      <c r="JE154" s="51"/>
      <c r="JF154" s="51"/>
      <c r="JG154" s="51"/>
      <c r="JH154" s="51"/>
      <c r="JI154" s="51"/>
      <c r="JJ154" s="51"/>
      <c r="JK154" s="51"/>
      <c r="JL154" s="51"/>
      <c r="JM154" s="51"/>
      <c r="JN154" s="51"/>
      <c r="JO154" s="51"/>
      <c r="JP154" s="51"/>
      <c r="JQ154" s="51"/>
      <c r="JR154" s="51"/>
      <c r="JS154" s="51"/>
      <c r="JT154" s="51"/>
      <c r="JU154" s="51"/>
      <c r="JV154" s="51"/>
      <c r="JW154" s="51"/>
      <c r="JX154" s="51"/>
      <c r="JY154" s="51"/>
      <c r="JZ154" s="51"/>
      <c r="KA154" s="51"/>
      <c r="KB154" s="51"/>
      <c r="KC154" s="51"/>
      <c r="KD154" s="51"/>
      <c r="KE154" s="51"/>
      <c r="KF154" s="51"/>
      <c r="KG154" s="51"/>
      <c r="KH154" s="51"/>
      <c r="KI154" s="51"/>
      <c r="KJ154" s="51"/>
      <c r="KK154" s="51"/>
      <c r="KL154" s="51"/>
      <c r="KM154" s="51"/>
      <c r="KN154" s="51"/>
      <c r="KO154" s="51"/>
      <c r="KP154" s="51"/>
      <c r="KQ154" s="51"/>
      <c r="KR154" s="51"/>
      <c r="KS154" s="51"/>
      <c r="KT154" s="51"/>
      <c r="KU154" s="51"/>
      <c r="KV154" s="51"/>
      <c r="KW154" s="51"/>
      <c r="KX154" s="51"/>
      <c r="KY154" s="51"/>
      <c r="KZ154" s="51"/>
      <c r="LA154" s="51"/>
      <c r="LB154" s="51"/>
      <c r="LC154" s="51"/>
      <c r="LD154" s="51"/>
      <c r="LE154" s="51"/>
      <c r="LF154" s="51"/>
      <c r="LG154" s="51"/>
      <c r="LH154" s="51"/>
      <c r="LI154" s="51"/>
      <c r="LJ154" s="51"/>
      <c r="LK154" s="51"/>
      <c r="LL154" s="51"/>
      <c r="LM154" s="51"/>
      <c r="LN154" s="51"/>
      <c r="LO154" s="51"/>
      <c r="LP154" s="51"/>
      <c r="LQ154" s="51"/>
      <c r="LR154" s="51"/>
      <c r="LS154" s="51"/>
      <c r="LT154" s="51"/>
      <c r="LU154" s="51"/>
      <c r="LV154" s="51"/>
      <c r="LW154" s="51"/>
      <c r="LX154" s="51"/>
      <c r="LY154" s="51"/>
      <c r="LZ154" s="51"/>
      <c r="MA154" s="51"/>
      <c r="MB154" s="51"/>
      <c r="MC154" s="51"/>
      <c r="MD154" s="51"/>
      <c r="ME154" s="51"/>
      <c r="MF154" s="51"/>
      <c r="MG154" s="51"/>
      <c r="MH154" s="51"/>
      <c r="MI154" s="51"/>
      <c r="MJ154" s="51"/>
      <c r="MK154" s="51"/>
      <c r="ML154" s="51"/>
      <c r="MM154" s="51"/>
      <c r="MN154" s="51"/>
      <c r="MO154" s="51"/>
      <c r="MP154" s="51"/>
      <c r="MQ154" s="51"/>
      <c r="MR154" s="51"/>
      <c r="MS154" s="51"/>
      <c r="MT154" s="51"/>
      <c r="MU154" s="51"/>
      <c r="MV154" s="51"/>
      <c r="MW154" s="51"/>
      <c r="MX154" s="51"/>
      <c r="MY154" s="51"/>
      <c r="MZ154" s="51"/>
      <c r="NA154" s="51"/>
      <c r="NB154" s="51"/>
      <c r="NC154" s="51"/>
      <c r="ND154" s="51"/>
      <c r="NE154" s="51"/>
      <c r="NF154" s="51"/>
      <c r="NG154" s="51"/>
      <c r="NH154" s="51"/>
      <c r="NI154" s="51"/>
      <c r="NJ154" s="51"/>
      <c r="NK154" s="51"/>
      <c r="NL154" s="51"/>
      <c r="NM154" s="51"/>
      <c r="NN154" s="52"/>
      <c r="NO154" s="23"/>
      <c r="NP154" s="23"/>
    </row>
    <row r="155" spans="1:380" ht="3.9" customHeight="1" x14ac:dyDescent="0.25">
      <c r="A155" s="2"/>
      <c r="B155" s="2"/>
      <c r="C155" s="2"/>
      <c r="D155" s="2"/>
      <c r="E155" s="88"/>
      <c r="F155" s="2"/>
      <c r="G155" s="2"/>
      <c r="H155" s="2"/>
      <c r="I155" s="2"/>
      <c r="J155" s="13"/>
      <c r="K155" s="15"/>
      <c r="L155" s="30"/>
      <c r="M155" s="2"/>
      <c r="N155" s="2"/>
      <c r="O155" s="210"/>
      <c r="P155" s="2"/>
      <c r="Q155" s="2"/>
      <c r="R155" s="47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9"/>
      <c r="NO155" s="2"/>
      <c r="NP155" s="2"/>
    </row>
    <row r="156" spans="1:380" ht="8.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15"/>
      <c r="L156" s="30"/>
      <c r="M156" s="2"/>
      <c r="N156" s="2"/>
      <c r="O156" s="15"/>
      <c r="P156" s="2"/>
      <c r="Q156" s="2"/>
      <c r="R156" s="47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8"/>
      <c r="JC156" s="48"/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48"/>
      <c r="KK156" s="48"/>
      <c r="KL156" s="48"/>
      <c r="KM156" s="48"/>
      <c r="KN156" s="48"/>
      <c r="KO156" s="48"/>
      <c r="KP156" s="48"/>
      <c r="KQ156" s="48"/>
      <c r="KR156" s="48"/>
      <c r="KS156" s="48"/>
      <c r="KT156" s="48"/>
      <c r="KU156" s="48"/>
      <c r="KV156" s="48"/>
      <c r="KW156" s="48"/>
      <c r="KX156" s="48"/>
      <c r="KY156" s="48"/>
      <c r="KZ156" s="48"/>
      <c r="LA156" s="48"/>
      <c r="LB156" s="48"/>
      <c r="LC156" s="48"/>
      <c r="LD156" s="48"/>
      <c r="LE156" s="48"/>
      <c r="LF156" s="48"/>
      <c r="LG156" s="48"/>
      <c r="LH156" s="48"/>
      <c r="LI156" s="48"/>
      <c r="LJ156" s="48"/>
      <c r="LK156" s="48"/>
      <c r="LL156" s="48"/>
      <c r="LM156" s="48"/>
      <c r="LN156" s="48"/>
      <c r="LO156" s="48"/>
      <c r="LP156" s="48"/>
      <c r="LQ156" s="48"/>
      <c r="LR156" s="48"/>
      <c r="LS156" s="48"/>
      <c r="LT156" s="48"/>
      <c r="LU156" s="48"/>
      <c r="LV156" s="48"/>
      <c r="LW156" s="48"/>
      <c r="LX156" s="48"/>
      <c r="LY156" s="48"/>
      <c r="LZ156" s="48"/>
      <c r="MA156" s="48"/>
      <c r="MB156" s="48"/>
      <c r="MC156" s="48"/>
      <c r="MD156" s="48"/>
      <c r="ME156" s="48"/>
      <c r="MF156" s="48"/>
      <c r="MG156" s="48"/>
      <c r="MH156" s="48"/>
      <c r="MI156" s="48"/>
      <c r="MJ156" s="48"/>
      <c r="MK156" s="48"/>
      <c r="ML156" s="48"/>
      <c r="MM156" s="48"/>
      <c r="MN156" s="48"/>
      <c r="MO156" s="48"/>
      <c r="MP156" s="48"/>
      <c r="MQ156" s="48"/>
      <c r="MR156" s="48"/>
      <c r="MS156" s="48"/>
      <c r="MT156" s="48"/>
      <c r="MU156" s="48"/>
      <c r="MV156" s="48"/>
      <c r="MW156" s="48"/>
      <c r="MX156" s="48"/>
      <c r="MY156" s="48"/>
      <c r="MZ156" s="48"/>
      <c r="NA156" s="48"/>
      <c r="NB156" s="48"/>
      <c r="NC156" s="48"/>
      <c r="ND156" s="48"/>
      <c r="NE156" s="48"/>
      <c r="NF156" s="48"/>
      <c r="NG156" s="48"/>
      <c r="NH156" s="48"/>
      <c r="NI156" s="48"/>
      <c r="NJ156" s="48"/>
      <c r="NK156" s="48"/>
      <c r="NL156" s="48"/>
      <c r="NM156" s="48"/>
      <c r="NN156" s="49"/>
      <c r="NO156" s="2"/>
      <c r="NP156" s="2"/>
    </row>
    <row r="157" spans="1:380" s="26" customFormat="1" x14ac:dyDescent="0.25">
      <c r="A157" s="23"/>
      <c r="B157" s="23"/>
      <c r="C157" s="23"/>
      <c r="D157" s="23"/>
      <c r="E157" s="96" t="s">
        <v>67</v>
      </c>
      <c r="F157" s="23"/>
      <c r="G157" s="23"/>
      <c r="H157" s="23"/>
      <c r="I157" s="23"/>
      <c r="J157" s="13"/>
      <c r="K157" s="38"/>
      <c r="L157" s="30"/>
      <c r="M157" s="23"/>
      <c r="N157" s="23"/>
      <c r="O157" s="38"/>
      <c r="P157" s="23"/>
      <c r="Q157" s="23"/>
      <c r="R157" s="50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51"/>
      <c r="JP157" s="51"/>
      <c r="JQ157" s="51"/>
      <c r="JR157" s="51"/>
      <c r="JS157" s="51"/>
      <c r="JT157" s="51"/>
      <c r="JU157" s="51"/>
      <c r="JV157" s="51"/>
      <c r="JW157" s="51"/>
      <c r="JX157" s="51"/>
      <c r="JY157" s="51"/>
      <c r="JZ157" s="51"/>
      <c r="KA157" s="51"/>
      <c r="KB157" s="51"/>
      <c r="KC157" s="51"/>
      <c r="KD157" s="51"/>
      <c r="KE157" s="51"/>
      <c r="KF157" s="51"/>
      <c r="KG157" s="51"/>
      <c r="KH157" s="51"/>
      <c r="KI157" s="51"/>
      <c r="KJ157" s="51"/>
      <c r="KK157" s="51"/>
      <c r="KL157" s="51"/>
      <c r="KM157" s="51"/>
      <c r="KN157" s="51"/>
      <c r="KO157" s="51"/>
      <c r="KP157" s="51"/>
      <c r="KQ157" s="51"/>
      <c r="KR157" s="51"/>
      <c r="KS157" s="51"/>
      <c r="KT157" s="51"/>
      <c r="KU157" s="51"/>
      <c r="KV157" s="51"/>
      <c r="KW157" s="51"/>
      <c r="KX157" s="51"/>
      <c r="KY157" s="51"/>
      <c r="KZ157" s="51"/>
      <c r="LA157" s="51"/>
      <c r="LB157" s="51"/>
      <c r="LC157" s="51"/>
      <c r="LD157" s="51"/>
      <c r="LE157" s="51"/>
      <c r="LF157" s="51"/>
      <c r="LG157" s="51"/>
      <c r="LH157" s="51"/>
      <c r="LI157" s="51"/>
      <c r="LJ157" s="51"/>
      <c r="LK157" s="51"/>
      <c r="LL157" s="51"/>
      <c r="LM157" s="51"/>
      <c r="LN157" s="51"/>
      <c r="LO157" s="51"/>
      <c r="LP157" s="51"/>
      <c r="LQ157" s="51"/>
      <c r="LR157" s="51"/>
      <c r="LS157" s="51"/>
      <c r="LT157" s="51"/>
      <c r="LU157" s="51"/>
      <c r="LV157" s="51"/>
      <c r="LW157" s="51"/>
      <c r="LX157" s="51"/>
      <c r="LY157" s="51"/>
      <c r="LZ157" s="51"/>
      <c r="MA157" s="51"/>
      <c r="MB157" s="51"/>
      <c r="MC157" s="51"/>
      <c r="MD157" s="51"/>
      <c r="ME157" s="51"/>
      <c r="MF157" s="51"/>
      <c r="MG157" s="51"/>
      <c r="MH157" s="51"/>
      <c r="MI157" s="51"/>
      <c r="MJ157" s="51"/>
      <c r="MK157" s="51"/>
      <c r="ML157" s="51"/>
      <c r="MM157" s="51"/>
      <c r="MN157" s="51"/>
      <c r="MO157" s="51"/>
      <c r="MP157" s="51"/>
      <c r="MQ157" s="51"/>
      <c r="MR157" s="51"/>
      <c r="MS157" s="51"/>
      <c r="MT157" s="51"/>
      <c r="MU157" s="51"/>
      <c r="MV157" s="51"/>
      <c r="MW157" s="51"/>
      <c r="MX157" s="51"/>
      <c r="MY157" s="51"/>
      <c r="MZ157" s="51"/>
      <c r="NA157" s="51"/>
      <c r="NB157" s="51"/>
      <c r="NC157" s="51"/>
      <c r="ND157" s="51"/>
      <c r="NE157" s="51"/>
      <c r="NF157" s="51"/>
      <c r="NG157" s="51"/>
      <c r="NH157" s="51"/>
      <c r="NI157" s="51"/>
      <c r="NJ157" s="51"/>
      <c r="NK157" s="51"/>
      <c r="NL157" s="51"/>
      <c r="NM157" s="51"/>
      <c r="NN157" s="52"/>
      <c r="NO157" s="23"/>
      <c r="NP157" s="23"/>
    </row>
    <row r="158" spans="1:380" ht="3.9" customHeight="1" x14ac:dyDescent="0.25">
      <c r="A158" s="2"/>
      <c r="B158" s="2"/>
      <c r="C158" s="2"/>
      <c r="D158" s="2"/>
      <c r="E158" s="95"/>
      <c r="F158" s="2"/>
      <c r="G158" s="2"/>
      <c r="H158" s="2"/>
      <c r="I158" s="2"/>
      <c r="J158" s="13"/>
      <c r="K158" s="15"/>
      <c r="L158" s="30"/>
      <c r="M158" s="2"/>
      <c r="N158" s="2"/>
      <c r="O158" s="15"/>
      <c r="P158" s="2"/>
      <c r="Q158" s="2"/>
      <c r="R158" s="47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8"/>
      <c r="JC158" s="48"/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8"/>
      <c r="KK158" s="48"/>
      <c r="KL158" s="48"/>
      <c r="KM158" s="48"/>
      <c r="KN158" s="48"/>
      <c r="KO158" s="48"/>
      <c r="KP158" s="48"/>
      <c r="KQ158" s="48"/>
      <c r="KR158" s="48"/>
      <c r="KS158" s="48"/>
      <c r="KT158" s="48"/>
      <c r="KU158" s="48"/>
      <c r="KV158" s="48"/>
      <c r="KW158" s="48"/>
      <c r="KX158" s="48"/>
      <c r="KY158" s="48"/>
      <c r="KZ158" s="48"/>
      <c r="LA158" s="48"/>
      <c r="LB158" s="48"/>
      <c r="LC158" s="48"/>
      <c r="LD158" s="48"/>
      <c r="LE158" s="48"/>
      <c r="LF158" s="48"/>
      <c r="LG158" s="48"/>
      <c r="LH158" s="48"/>
      <c r="LI158" s="48"/>
      <c r="LJ158" s="48"/>
      <c r="LK158" s="48"/>
      <c r="LL158" s="48"/>
      <c r="LM158" s="48"/>
      <c r="LN158" s="48"/>
      <c r="LO158" s="48"/>
      <c r="LP158" s="48"/>
      <c r="LQ158" s="48"/>
      <c r="LR158" s="48"/>
      <c r="LS158" s="48"/>
      <c r="LT158" s="48"/>
      <c r="LU158" s="48"/>
      <c r="LV158" s="48"/>
      <c r="LW158" s="48"/>
      <c r="LX158" s="48"/>
      <c r="LY158" s="48"/>
      <c r="LZ158" s="48"/>
      <c r="MA158" s="48"/>
      <c r="MB158" s="48"/>
      <c r="MC158" s="48"/>
      <c r="MD158" s="48"/>
      <c r="ME158" s="48"/>
      <c r="MF158" s="48"/>
      <c r="MG158" s="48"/>
      <c r="MH158" s="48"/>
      <c r="MI158" s="48"/>
      <c r="MJ158" s="48"/>
      <c r="MK158" s="48"/>
      <c r="ML158" s="48"/>
      <c r="MM158" s="48"/>
      <c r="MN158" s="48"/>
      <c r="MO158" s="48"/>
      <c r="MP158" s="48"/>
      <c r="MQ158" s="48"/>
      <c r="MR158" s="48"/>
      <c r="MS158" s="48"/>
      <c r="MT158" s="48"/>
      <c r="MU158" s="48"/>
      <c r="MV158" s="48"/>
      <c r="MW158" s="48"/>
      <c r="MX158" s="48"/>
      <c r="MY158" s="48"/>
      <c r="MZ158" s="48"/>
      <c r="NA158" s="48"/>
      <c r="NB158" s="48"/>
      <c r="NC158" s="48"/>
      <c r="ND158" s="48"/>
      <c r="NE158" s="48"/>
      <c r="NF158" s="48"/>
      <c r="NG158" s="48"/>
      <c r="NH158" s="48"/>
      <c r="NI158" s="48"/>
      <c r="NJ158" s="48"/>
      <c r="NK158" s="48"/>
      <c r="NL158" s="48"/>
      <c r="NM158" s="48"/>
      <c r="NN158" s="49"/>
      <c r="NO158" s="2"/>
      <c r="NP158" s="2"/>
    </row>
    <row r="159" spans="1:380" ht="8.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15"/>
      <c r="L159" s="30"/>
      <c r="M159" s="2"/>
      <c r="N159" s="2"/>
      <c r="O159" s="15"/>
      <c r="P159" s="2"/>
      <c r="Q159" s="2"/>
      <c r="R159" s="47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  <c r="LV159" s="48"/>
      <c r="LW159" s="48"/>
      <c r="LX159" s="48"/>
      <c r="LY159" s="48"/>
      <c r="LZ159" s="48"/>
      <c r="MA159" s="48"/>
      <c r="MB159" s="48"/>
      <c r="MC159" s="48"/>
      <c r="MD159" s="48"/>
      <c r="ME159" s="48"/>
      <c r="MF159" s="48"/>
      <c r="MG159" s="48"/>
      <c r="MH159" s="48"/>
      <c r="MI159" s="48"/>
      <c r="MJ159" s="48"/>
      <c r="MK159" s="48"/>
      <c r="ML159" s="48"/>
      <c r="MM159" s="48"/>
      <c r="MN159" s="48"/>
      <c r="MO159" s="48"/>
      <c r="MP159" s="48"/>
      <c r="MQ159" s="48"/>
      <c r="MR159" s="48"/>
      <c r="MS159" s="48"/>
      <c r="MT159" s="48"/>
      <c r="MU159" s="48"/>
      <c r="MV159" s="48"/>
      <c r="MW159" s="48"/>
      <c r="MX159" s="48"/>
      <c r="MY159" s="48"/>
      <c r="MZ159" s="48"/>
      <c r="NA159" s="48"/>
      <c r="NB159" s="48"/>
      <c r="NC159" s="48"/>
      <c r="ND159" s="48"/>
      <c r="NE159" s="48"/>
      <c r="NF159" s="48"/>
      <c r="NG159" s="48"/>
      <c r="NH159" s="48"/>
      <c r="NI159" s="48"/>
      <c r="NJ159" s="48"/>
      <c r="NK159" s="48"/>
      <c r="NL159" s="48"/>
      <c r="NM159" s="48"/>
      <c r="NN159" s="49"/>
      <c r="NO159" s="2"/>
      <c r="NP159" s="2"/>
    </row>
    <row r="160" spans="1:380" s="26" customFormat="1" x14ac:dyDescent="0.25">
      <c r="A160" s="23"/>
      <c r="B160" s="23"/>
      <c r="C160" s="23"/>
      <c r="D160" s="23"/>
      <c r="E160" s="23" t="str">
        <f>структура!$E$56</f>
        <v>отношение ст-ти оборуд-я к ст-ти дог-ра на кол-во лет</v>
      </c>
      <c r="F160" s="23"/>
      <c r="G160" s="23"/>
      <c r="H160" s="23" t="str">
        <f>IF($E160="","",INDEX(структура!$H:$H,SUMIFS(структура!$C:$C,структура!$E:$E,$E160)))</f>
        <v>%</v>
      </c>
      <c r="I160" s="23"/>
      <c r="J160" s="13"/>
      <c r="K160" s="15"/>
      <c r="L160" s="30"/>
      <c r="M160" s="23"/>
      <c r="N160" s="23"/>
      <c r="O160" s="209">
        <f>IF(OR(K14=0,O151=0),0,K26/O151/(K14/12))</f>
        <v>0</v>
      </c>
      <c r="P160" s="23"/>
      <c r="Q160" s="23"/>
      <c r="R160" s="50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  <c r="IW160" s="51"/>
      <c r="IX160" s="51"/>
      <c r="IY160" s="51"/>
      <c r="IZ160" s="51"/>
      <c r="JA160" s="51"/>
      <c r="JB160" s="51"/>
      <c r="JC160" s="51"/>
      <c r="JD160" s="51"/>
      <c r="JE160" s="51"/>
      <c r="JF160" s="51"/>
      <c r="JG160" s="51"/>
      <c r="JH160" s="51"/>
      <c r="JI160" s="51"/>
      <c r="JJ160" s="51"/>
      <c r="JK160" s="51"/>
      <c r="JL160" s="51"/>
      <c r="JM160" s="51"/>
      <c r="JN160" s="51"/>
      <c r="JO160" s="51"/>
      <c r="JP160" s="51"/>
      <c r="JQ160" s="51"/>
      <c r="JR160" s="51"/>
      <c r="JS160" s="51"/>
      <c r="JT160" s="51"/>
      <c r="JU160" s="51"/>
      <c r="JV160" s="51"/>
      <c r="JW160" s="51"/>
      <c r="JX160" s="51"/>
      <c r="JY160" s="51"/>
      <c r="JZ160" s="51"/>
      <c r="KA160" s="51"/>
      <c r="KB160" s="51"/>
      <c r="KC160" s="51"/>
      <c r="KD160" s="51"/>
      <c r="KE160" s="51"/>
      <c r="KF160" s="51"/>
      <c r="KG160" s="51"/>
      <c r="KH160" s="51"/>
      <c r="KI160" s="51"/>
      <c r="KJ160" s="51"/>
      <c r="KK160" s="51"/>
      <c r="KL160" s="51"/>
      <c r="KM160" s="51"/>
      <c r="KN160" s="51"/>
      <c r="KO160" s="51"/>
      <c r="KP160" s="51"/>
      <c r="KQ160" s="51"/>
      <c r="KR160" s="51"/>
      <c r="KS160" s="51"/>
      <c r="KT160" s="51"/>
      <c r="KU160" s="51"/>
      <c r="KV160" s="51"/>
      <c r="KW160" s="51"/>
      <c r="KX160" s="51"/>
      <c r="KY160" s="51"/>
      <c r="KZ160" s="51"/>
      <c r="LA160" s="51"/>
      <c r="LB160" s="51"/>
      <c r="LC160" s="51"/>
      <c r="LD160" s="51"/>
      <c r="LE160" s="51"/>
      <c r="LF160" s="51"/>
      <c r="LG160" s="51"/>
      <c r="LH160" s="51"/>
      <c r="LI160" s="51"/>
      <c r="LJ160" s="51"/>
      <c r="LK160" s="51"/>
      <c r="LL160" s="51"/>
      <c r="LM160" s="51"/>
      <c r="LN160" s="51"/>
      <c r="LO160" s="51"/>
      <c r="LP160" s="51"/>
      <c r="LQ160" s="51"/>
      <c r="LR160" s="51"/>
      <c r="LS160" s="51"/>
      <c r="LT160" s="51"/>
      <c r="LU160" s="51"/>
      <c r="LV160" s="51"/>
      <c r="LW160" s="51"/>
      <c r="LX160" s="51"/>
      <c r="LY160" s="51"/>
      <c r="LZ160" s="51"/>
      <c r="MA160" s="51"/>
      <c r="MB160" s="51"/>
      <c r="MC160" s="51"/>
      <c r="MD160" s="51"/>
      <c r="ME160" s="51"/>
      <c r="MF160" s="51"/>
      <c r="MG160" s="51"/>
      <c r="MH160" s="51"/>
      <c r="MI160" s="51"/>
      <c r="MJ160" s="51"/>
      <c r="MK160" s="51"/>
      <c r="ML160" s="51"/>
      <c r="MM160" s="51"/>
      <c r="MN160" s="51"/>
      <c r="MO160" s="51"/>
      <c r="MP160" s="51"/>
      <c r="MQ160" s="51"/>
      <c r="MR160" s="51"/>
      <c r="MS160" s="51"/>
      <c r="MT160" s="51"/>
      <c r="MU160" s="51"/>
      <c r="MV160" s="51"/>
      <c r="MW160" s="51"/>
      <c r="MX160" s="51"/>
      <c r="MY160" s="51"/>
      <c r="MZ160" s="51"/>
      <c r="NA160" s="51"/>
      <c r="NB160" s="51"/>
      <c r="NC160" s="51"/>
      <c r="ND160" s="51"/>
      <c r="NE160" s="51"/>
      <c r="NF160" s="51"/>
      <c r="NG160" s="51"/>
      <c r="NH160" s="51"/>
      <c r="NI160" s="51"/>
      <c r="NJ160" s="51"/>
      <c r="NK160" s="51"/>
      <c r="NL160" s="51"/>
      <c r="NM160" s="51"/>
      <c r="NN160" s="52"/>
      <c r="NO160" s="23"/>
      <c r="NP160" s="23"/>
    </row>
    <row r="161" spans="1:380" ht="3.9" customHeight="1" x14ac:dyDescent="0.25">
      <c r="A161" s="2"/>
      <c r="B161" s="2"/>
      <c r="C161" s="2"/>
      <c r="D161" s="2"/>
      <c r="E161" s="88"/>
      <c r="F161" s="2"/>
      <c r="G161" s="2"/>
      <c r="H161" s="2"/>
      <c r="I161" s="2"/>
      <c r="J161" s="13"/>
      <c r="K161" s="15"/>
      <c r="L161" s="30"/>
      <c r="M161" s="2"/>
      <c r="N161" s="2"/>
      <c r="O161" s="210"/>
      <c r="P161" s="2"/>
      <c r="Q161" s="2"/>
      <c r="R161" s="47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8"/>
      <c r="JC161" s="48"/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8"/>
      <c r="KK161" s="48"/>
      <c r="KL161" s="48"/>
      <c r="KM161" s="48"/>
      <c r="KN161" s="48"/>
      <c r="KO161" s="48"/>
      <c r="KP161" s="48"/>
      <c r="KQ161" s="48"/>
      <c r="KR161" s="48"/>
      <c r="KS161" s="48"/>
      <c r="KT161" s="48"/>
      <c r="KU161" s="48"/>
      <c r="KV161" s="48"/>
      <c r="KW161" s="48"/>
      <c r="KX161" s="48"/>
      <c r="KY161" s="48"/>
      <c r="KZ161" s="48"/>
      <c r="LA161" s="48"/>
      <c r="LB161" s="48"/>
      <c r="LC161" s="48"/>
      <c r="LD161" s="48"/>
      <c r="LE161" s="48"/>
      <c r="LF161" s="48"/>
      <c r="LG161" s="48"/>
      <c r="LH161" s="48"/>
      <c r="LI161" s="48"/>
      <c r="LJ161" s="48"/>
      <c r="LK161" s="48"/>
      <c r="LL161" s="48"/>
      <c r="LM161" s="48"/>
      <c r="LN161" s="48"/>
      <c r="LO161" s="48"/>
      <c r="LP161" s="48"/>
      <c r="LQ161" s="48"/>
      <c r="LR161" s="48"/>
      <c r="LS161" s="48"/>
      <c r="LT161" s="48"/>
      <c r="LU161" s="48"/>
      <c r="LV161" s="48"/>
      <c r="LW161" s="48"/>
      <c r="LX161" s="48"/>
      <c r="LY161" s="48"/>
      <c r="LZ161" s="48"/>
      <c r="MA161" s="48"/>
      <c r="MB161" s="48"/>
      <c r="MC161" s="48"/>
      <c r="MD161" s="48"/>
      <c r="ME161" s="48"/>
      <c r="MF161" s="48"/>
      <c r="MG161" s="48"/>
      <c r="MH161" s="48"/>
      <c r="MI161" s="48"/>
      <c r="MJ161" s="48"/>
      <c r="MK161" s="48"/>
      <c r="ML161" s="48"/>
      <c r="MM161" s="48"/>
      <c r="MN161" s="48"/>
      <c r="MO161" s="48"/>
      <c r="MP161" s="48"/>
      <c r="MQ161" s="48"/>
      <c r="MR161" s="48"/>
      <c r="MS161" s="48"/>
      <c r="MT161" s="48"/>
      <c r="MU161" s="48"/>
      <c r="MV161" s="48"/>
      <c r="MW161" s="48"/>
      <c r="MX161" s="48"/>
      <c r="MY161" s="48"/>
      <c r="MZ161" s="48"/>
      <c r="NA161" s="48"/>
      <c r="NB161" s="48"/>
      <c r="NC161" s="48"/>
      <c r="ND161" s="48"/>
      <c r="NE161" s="48"/>
      <c r="NF161" s="48"/>
      <c r="NG161" s="48"/>
      <c r="NH161" s="48"/>
      <c r="NI161" s="48"/>
      <c r="NJ161" s="48"/>
      <c r="NK161" s="48"/>
      <c r="NL161" s="48"/>
      <c r="NM161" s="48"/>
      <c r="NN161" s="49"/>
      <c r="NO161" s="2"/>
      <c r="NP161" s="2"/>
    </row>
    <row r="162" spans="1:380" ht="8.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15"/>
      <c r="L162" s="30"/>
      <c r="M162" s="2"/>
      <c r="N162" s="2"/>
      <c r="O162" s="15"/>
      <c r="P162" s="2"/>
      <c r="Q162" s="2"/>
      <c r="R162" s="47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8"/>
      <c r="JC162" s="48"/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8"/>
      <c r="KK162" s="48"/>
      <c r="KL162" s="48"/>
      <c r="KM162" s="48"/>
      <c r="KN162" s="48"/>
      <c r="KO162" s="48"/>
      <c r="KP162" s="48"/>
      <c r="KQ162" s="48"/>
      <c r="KR162" s="48"/>
      <c r="KS162" s="48"/>
      <c r="KT162" s="48"/>
      <c r="KU162" s="48"/>
      <c r="KV162" s="48"/>
      <c r="KW162" s="48"/>
      <c r="KX162" s="48"/>
      <c r="KY162" s="48"/>
      <c r="KZ162" s="48"/>
      <c r="LA162" s="48"/>
      <c r="LB162" s="48"/>
      <c r="LC162" s="48"/>
      <c r="LD162" s="48"/>
      <c r="LE162" s="48"/>
      <c r="LF162" s="48"/>
      <c r="LG162" s="48"/>
      <c r="LH162" s="48"/>
      <c r="LI162" s="48"/>
      <c r="LJ162" s="48"/>
      <c r="LK162" s="48"/>
      <c r="LL162" s="48"/>
      <c r="LM162" s="48"/>
      <c r="LN162" s="48"/>
      <c r="LO162" s="48"/>
      <c r="LP162" s="48"/>
      <c r="LQ162" s="48"/>
      <c r="LR162" s="48"/>
      <c r="LS162" s="48"/>
      <c r="LT162" s="48"/>
      <c r="LU162" s="48"/>
      <c r="LV162" s="48"/>
      <c r="LW162" s="48"/>
      <c r="LX162" s="48"/>
      <c r="LY162" s="48"/>
      <c r="LZ162" s="48"/>
      <c r="MA162" s="48"/>
      <c r="MB162" s="48"/>
      <c r="MC162" s="48"/>
      <c r="MD162" s="48"/>
      <c r="ME162" s="48"/>
      <c r="MF162" s="48"/>
      <c r="MG162" s="48"/>
      <c r="MH162" s="48"/>
      <c r="MI162" s="48"/>
      <c r="MJ162" s="48"/>
      <c r="MK162" s="48"/>
      <c r="ML162" s="48"/>
      <c r="MM162" s="48"/>
      <c r="MN162" s="48"/>
      <c r="MO162" s="48"/>
      <c r="MP162" s="48"/>
      <c r="MQ162" s="48"/>
      <c r="MR162" s="48"/>
      <c r="MS162" s="48"/>
      <c r="MT162" s="48"/>
      <c r="MU162" s="48"/>
      <c r="MV162" s="48"/>
      <c r="MW162" s="48"/>
      <c r="MX162" s="48"/>
      <c r="MY162" s="48"/>
      <c r="MZ162" s="48"/>
      <c r="NA162" s="48"/>
      <c r="NB162" s="48"/>
      <c r="NC162" s="48"/>
      <c r="ND162" s="48"/>
      <c r="NE162" s="48"/>
      <c r="NF162" s="48"/>
      <c r="NG162" s="48"/>
      <c r="NH162" s="48"/>
      <c r="NI162" s="48"/>
      <c r="NJ162" s="48"/>
      <c r="NK162" s="48"/>
      <c r="NL162" s="48"/>
      <c r="NM162" s="48"/>
      <c r="NN162" s="49"/>
      <c r="NO162" s="2"/>
      <c r="NP162" s="2"/>
    </row>
    <row r="163" spans="1:380" s="26" customFormat="1" x14ac:dyDescent="0.25">
      <c r="A163" s="23"/>
      <c r="B163" s="23"/>
      <c r="C163" s="23"/>
      <c r="D163" s="23"/>
      <c r="E163" s="23" t="str">
        <f>структура!$E$57</f>
        <v>отношение %-нта на ост. долга к страховке</v>
      </c>
      <c r="F163" s="23"/>
      <c r="G163" s="23"/>
      <c r="H163" s="23" t="str">
        <f>IF($E163="","",INDEX(структура!$H:$H,SUMIFS(структура!$C:$C,структура!$E:$E,$E163)))</f>
        <v>%</v>
      </c>
      <c r="I163" s="23"/>
      <c r="J163" s="13"/>
      <c r="K163" s="15"/>
      <c r="L163" s="30"/>
      <c r="M163" s="23"/>
      <c r="N163" s="23"/>
      <c r="O163" s="15"/>
      <c r="P163" s="23"/>
      <c r="Q163" s="23"/>
      <c r="R163" s="50"/>
      <c r="S163" s="97">
        <f>IF($K$88=0,0,(S53+S100+S137)/$K$88)</f>
        <v>0</v>
      </c>
      <c r="T163" s="97">
        <f t="shared" ref="T163:CE163" si="800">IF($K$88=0,0,(T53+T100+T137)/$K$88)</f>
        <v>0</v>
      </c>
      <c r="U163" s="97">
        <f t="shared" si="800"/>
        <v>0</v>
      </c>
      <c r="V163" s="97">
        <f t="shared" si="800"/>
        <v>0</v>
      </c>
      <c r="W163" s="97">
        <f t="shared" si="800"/>
        <v>0</v>
      </c>
      <c r="X163" s="97">
        <f t="shared" si="800"/>
        <v>0</v>
      </c>
      <c r="Y163" s="97">
        <f t="shared" si="800"/>
        <v>0</v>
      </c>
      <c r="Z163" s="97">
        <f t="shared" si="800"/>
        <v>0</v>
      </c>
      <c r="AA163" s="97">
        <f t="shared" si="800"/>
        <v>0</v>
      </c>
      <c r="AB163" s="97">
        <f t="shared" si="800"/>
        <v>0</v>
      </c>
      <c r="AC163" s="97">
        <f t="shared" si="800"/>
        <v>0</v>
      </c>
      <c r="AD163" s="97">
        <f t="shared" si="800"/>
        <v>0</v>
      </c>
      <c r="AE163" s="97">
        <f t="shared" si="800"/>
        <v>0</v>
      </c>
      <c r="AF163" s="97">
        <f t="shared" si="800"/>
        <v>0</v>
      </c>
      <c r="AG163" s="97">
        <f t="shared" si="800"/>
        <v>0</v>
      </c>
      <c r="AH163" s="97">
        <f t="shared" si="800"/>
        <v>0</v>
      </c>
      <c r="AI163" s="97">
        <f t="shared" si="800"/>
        <v>0</v>
      </c>
      <c r="AJ163" s="97">
        <f t="shared" si="800"/>
        <v>0</v>
      </c>
      <c r="AK163" s="97">
        <f t="shared" si="800"/>
        <v>0</v>
      </c>
      <c r="AL163" s="97">
        <f t="shared" si="800"/>
        <v>0</v>
      </c>
      <c r="AM163" s="97">
        <f t="shared" si="800"/>
        <v>0</v>
      </c>
      <c r="AN163" s="97">
        <f t="shared" si="800"/>
        <v>0</v>
      </c>
      <c r="AO163" s="97">
        <f t="shared" si="800"/>
        <v>0</v>
      </c>
      <c r="AP163" s="97">
        <f t="shared" si="800"/>
        <v>0</v>
      </c>
      <c r="AQ163" s="97">
        <f t="shared" si="800"/>
        <v>0</v>
      </c>
      <c r="AR163" s="97">
        <f t="shared" si="800"/>
        <v>0</v>
      </c>
      <c r="AS163" s="97">
        <f t="shared" si="800"/>
        <v>0</v>
      </c>
      <c r="AT163" s="97">
        <f t="shared" si="800"/>
        <v>0</v>
      </c>
      <c r="AU163" s="97">
        <f t="shared" si="800"/>
        <v>0</v>
      </c>
      <c r="AV163" s="97">
        <f t="shared" si="800"/>
        <v>0</v>
      </c>
      <c r="AW163" s="97">
        <f t="shared" si="800"/>
        <v>0</v>
      </c>
      <c r="AX163" s="97">
        <f t="shared" si="800"/>
        <v>0</v>
      </c>
      <c r="AY163" s="97">
        <f t="shared" si="800"/>
        <v>0</v>
      </c>
      <c r="AZ163" s="97">
        <f t="shared" si="800"/>
        <v>0</v>
      </c>
      <c r="BA163" s="97">
        <f t="shared" si="800"/>
        <v>0</v>
      </c>
      <c r="BB163" s="97">
        <f t="shared" si="800"/>
        <v>0</v>
      </c>
      <c r="BC163" s="97">
        <f t="shared" si="800"/>
        <v>0</v>
      </c>
      <c r="BD163" s="97">
        <f t="shared" si="800"/>
        <v>0</v>
      </c>
      <c r="BE163" s="97">
        <f t="shared" si="800"/>
        <v>0</v>
      </c>
      <c r="BF163" s="97">
        <f t="shared" si="800"/>
        <v>0</v>
      </c>
      <c r="BG163" s="97">
        <f t="shared" si="800"/>
        <v>0</v>
      </c>
      <c r="BH163" s="97">
        <f t="shared" si="800"/>
        <v>0</v>
      </c>
      <c r="BI163" s="97">
        <f t="shared" si="800"/>
        <v>0</v>
      </c>
      <c r="BJ163" s="97">
        <f t="shared" si="800"/>
        <v>0</v>
      </c>
      <c r="BK163" s="97">
        <f t="shared" si="800"/>
        <v>0</v>
      </c>
      <c r="BL163" s="97">
        <f t="shared" si="800"/>
        <v>0</v>
      </c>
      <c r="BM163" s="97">
        <f t="shared" si="800"/>
        <v>0</v>
      </c>
      <c r="BN163" s="97">
        <f t="shared" si="800"/>
        <v>0</v>
      </c>
      <c r="BO163" s="97">
        <f t="shared" si="800"/>
        <v>0</v>
      </c>
      <c r="BP163" s="97">
        <f t="shared" si="800"/>
        <v>0</v>
      </c>
      <c r="BQ163" s="97">
        <f t="shared" si="800"/>
        <v>0</v>
      </c>
      <c r="BR163" s="97">
        <f t="shared" si="800"/>
        <v>0</v>
      </c>
      <c r="BS163" s="97">
        <f t="shared" si="800"/>
        <v>0</v>
      </c>
      <c r="BT163" s="97">
        <f t="shared" si="800"/>
        <v>0</v>
      </c>
      <c r="BU163" s="97">
        <f t="shared" si="800"/>
        <v>0</v>
      </c>
      <c r="BV163" s="97">
        <f t="shared" si="800"/>
        <v>0</v>
      </c>
      <c r="BW163" s="97">
        <f t="shared" si="800"/>
        <v>0</v>
      </c>
      <c r="BX163" s="97">
        <f t="shared" si="800"/>
        <v>0</v>
      </c>
      <c r="BY163" s="97">
        <f t="shared" si="800"/>
        <v>0</v>
      </c>
      <c r="BZ163" s="97">
        <f t="shared" si="800"/>
        <v>0</v>
      </c>
      <c r="CA163" s="97">
        <f t="shared" si="800"/>
        <v>0</v>
      </c>
      <c r="CB163" s="97">
        <f t="shared" si="800"/>
        <v>0</v>
      </c>
      <c r="CC163" s="97">
        <f t="shared" si="800"/>
        <v>0</v>
      </c>
      <c r="CD163" s="97">
        <f t="shared" si="800"/>
        <v>0</v>
      </c>
      <c r="CE163" s="97">
        <f t="shared" si="800"/>
        <v>0</v>
      </c>
      <c r="CF163" s="97">
        <f t="shared" ref="CF163:EQ163" si="801">IF($K$88=0,0,(CF53+CF100+CF137)/$K$88)</f>
        <v>0</v>
      </c>
      <c r="CG163" s="97">
        <f t="shared" si="801"/>
        <v>0</v>
      </c>
      <c r="CH163" s="97">
        <f t="shared" si="801"/>
        <v>0</v>
      </c>
      <c r="CI163" s="97">
        <f t="shared" si="801"/>
        <v>0</v>
      </c>
      <c r="CJ163" s="97">
        <f t="shared" si="801"/>
        <v>0</v>
      </c>
      <c r="CK163" s="97">
        <f t="shared" si="801"/>
        <v>0</v>
      </c>
      <c r="CL163" s="97">
        <f t="shared" si="801"/>
        <v>0</v>
      </c>
      <c r="CM163" s="97">
        <f t="shared" si="801"/>
        <v>0</v>
      </c>
      <c r="CN163" s="97">
        <f t="shared" si="801"/>
        <v>0</v>
      </c>
      <c r="CO163" s="97">
        <f t="shared" si="801"/>
        <v>0</v>
      </c>
      <c r="CP163" s="97">
        <f t="shared" si="801"/>
        <v>0</v>
      </c>
      <c r="CQ163" s="97">
        <f t="shared" si="801"/>
        <v>0</v>
      </c>
      <c r="CR163" s="97">
        <f t="shared" si="801"/>
        <v>0</v>
      </c>
      <c r="CS163" s="97">
        <f t="shared" si="801"/>
        <v>0</v>
      </c>
      <c r="CT163" s="97">
        <f t="shared" si="801"/>
        <v>0</v>
      </c>
      <c r="CU163" s="97">
        <f t="shared" si="801"/>
        <v>0</v>
      </c>
      <c r="CV163" s="97">
        <f t="shared" si="801"/>
        <v>0</v>
      </c>
      <c r="CW163" s="97">
        <f t="shared" si="801"/>
        <v>0</v>
      </c>
      <c r="CX163" s="97">
        <f t="shared" si="801"/>
        <v>0</v>
      </c>
      <c r="CY163" s="97">
        <f t="shared" si="801"/>
        <v>0</v>
      </c>
      <c r="CZ163" s="97">
        <f t="shared" si="801"/>
        <v>0</v>
      </c>
      <c r="DA163" s="97">
        <f t="shared" si="801"/>
        <v>0</v>
      </c>
      <c r="DB163" s="97">
        <f t="shared" si="801"/>
        <v>0</v>
      </c>
      <c r="DC163" s="97">
        <f t="shared" si="801"/>
        <v>0</v>
      </c>
      <c r="DD163" s="97">
        <f t="shared" si="801"/>
        <v>0</v>
      </c>
      <c r="DE163" s="97">
        <f t="shared" si="801"/>
        <v>0</v>
      </c>
      <c r="DF163" s="97">
        <f t="shared" si="801"/>
        <v>0</v>
      </c>
      <c r="DG163" s="97">
        <f t="shared" si="801"/>
        <v>0</v>
      </c>
      <c r="DH163" s="97">
        <f t="shared" si="801"/>
        <v>0</v>
      </c>
      <c r="DI163" s="97">
        <f t="shared" si="801"/>
        <v>0</v>
      </c>
      <c r="DJ163" s="97">
        <f t="shared" si="801"/>
        <v>0</v>
      </c>
      <c r="DK163" s="97">
        <f t="shared" si="801"/>
        <v>0</v>
      </c>
      <c r="DL163" s="97">
        <f t="shared" si="801"/>
        <v>0</v>
      </c>
      <c r="DM163" s="97">
        <f t="shared" si="801"/>
        <v>0</v>
      </c>
      <c r="DN163" s="97">
        <f t="shared" si="801"/>
        <v>0</v>
      </c>
      <c r="DO163" s="97">
        <f t="shared" si="801"/>
        <v>0</v>
      </c>
      <c r="DP163" s="97">
        <f t="shared" si="801"/>
        <v>0</v>
      </c>
      <c r="DQ163" s="97">
        <f t="shared" si="801"/>
        <v>0</v>
      </c>
      <c r="DR163" s="97">
        <f t="shared" si="801"/>
        <v>0</v>
      </c>
      <c r="DS163" s="97">
        <f t="shared" si="801"/>
        <v>0</v>
      </c>
      <c r="DT163" s="97">
        <f t="shared" si="801"/>
        <v>0</v>
      </c>
      <c r="DU163" s="97">
        <f t="shared" si="801"/>
        <v>0</v>
      </c>
      <c r="DV163" s="97">
        <f t="shared" si="801"/>
        <v>0</v>
      </c>
      <c r="DW163" s="97">
        <f t="shared" si="801"/>
        <v>0</v>
      </c>
      <c r="DX163" s="97">
        <f t="shared" si="801"/>
        <v>0</v>
      </c>
      <c r="DY163" s="97">
        <f t="shared" si="801"/>
        <v>0</v>
      </c>
      <c r="DZ163" s="97">
        <f t="shared" si="801"/>
        <v>0</v>
      </c>
      <c r="EA163" s="97">
        <f t="shared" si="801"/>
        <v>0</v>
      </c>
      <c r="EB163" s="97">
        <f t="shared" si="801"/>
        <v>0</v>
      </c>
      <c r="EC163" s="97">
        <f t="shared" si="801"/>
        <v>0</v>
      </c>
      <c r="ED163" s="97">
        <f t="shared" si="801"/>
        <v>0</v>
      </c>
      <c r="EE163" s="97">
        <f t="shared" si="801"/>
        <v>0</v>
      </c>
      <c r="EF163" s="97">
        <f t="shared" si="801"/>
        <v>0</v>
      </c>
      <c r="EG163" s="97">
        <f t="shared" si="801"/>
        <v>0</v>
      </c>
      <c r="EH163" s="97">
        <f t="shared" si="801"/>
        <v>0</v>
      </c>
      <c r="EI163" s="97">
        <f t="shared" si="801"/>
        <v>0</v>
      </c>
      <c r="EJ163" s="97">
        <f t="shared" si="801"/>
        <v>0</v>
      </c>
      <c r="EK163" s="97">
        <f t="shared" si="801"/>
        <v>0</v>
      </c>
      <c r="EL163" s="97">
        <f t="shared" si="801"/>
        <v>0</v>
      </c>
      <c r="EM163" s="97">
        <f t="shared" si="801"/>
        <v>0</v>
      </c>
      <c r="EN163" s="97">
        <f t="shared" si="801"/>
        <v>0</v>
      </c>
      <c r="EO163" s="97">
        <f t="shared" si="801"/>
        <v>0</v>
      </c>
      <c r="EP163" s="97">
        <f t="shared" si="801"/>
        <v>0</v>
      </c>
      <c r="EQ163" s="97">
        <f t="shared" si="801"/>
        <v>0</v>
      </c>
      <c r="ER163" s="97">
        <f t="shared" ref="ER163:HC163" si="802">IF($K$88=0,0,(ER53+ER100+ER137)/$K$88)</f>
        <v>0</v>
      </c>
      <c r="ES163" s="97">
        <f t="shared" si="802"/>
        <v>0</v>
      </c>
      <c r="ET163" s="97">
        <f t="shared" si="802"/>
        <v>0</v>
      </c>
      <c r="EU163" s="97">
        <f t="shared" si="802"/>
        <v>0</v>
      </c>
      <c r="EV163" s="97">
        <f t="shared" si="802"/>
        <v>0</v>
      </c>
      <c r="EW163" s="97">
        <f t="shared" si="802"/>
        <v>0</v>
      </c>
      <c r="EX163" s="97">
        <f t="shared" si="802"/>
        <v>0</v>
      </c>
      <c r="EY163" s="97">
        <f t="shared" si="802"/>
        <v>0</v>
      </c>
      <c r="EZ163" s="97">
        <f t="shared" si="802"/>
        <v>0</v>
      </c>
      <c r="FA163" s="97">
        <f t="shared" si="802"/>
        <v>0</v>
      </c>
      <c r="FB163" s="97">
        <f t="shared" si="802"/>
        <v>0</v>
      </c>
      <c r="FC163" s="97">
        <f t="shared" si="802"/>
        <v>0</v>
      </c>
      <c r="FD163" s="97">
        <f t="shared" si="802"/>
        <v>0</v>
      </c>
      <c r="FE163" s="97">
        <f t="shared" si="802"/>
        <v>0</v>
      </c>
      <c r="FF163" s="97">
        <f t="shared" si="802"/>
        <v>0</v>
      </c>
      <c r="FG163" s="97">
        <f t="shared" si="802"/>
        <v>0</v>
      </c>
      <c r="FH163" s="97">
        <f t="shared" si="802"/>
        <v>0</v>
      </c>
      <c r="FI163" s="97">
        <f t="shared" si="802"/>
        <v>0</v>
      </c>
      <c r="FJ163" s="97">
        <f t="shared" si="802"/>
        <v>0</v>
      </c>
      <c r="FK163" s="97">
        <f t="shared" si="802"/>
        <v>0</v>
      </c>
      <c r="FL163" s="97">
        <f t="shared" si="802"/>
        <v>0</v>
      </c>
      <c r="FM163" s="97">
        <f t="shared" si="802"/>
        <v>0</v>
      </c>
      <c r="FN163" s="97">
        <f t="shared" si="802"/>
        <v>0</v>
      </c>
      <c r="FO163" s="97">
        <f t="shared" si="802"/>
        <v>0</v>
      </c>
      <c r="FP163" s="97">
        <f t="shared" si="802"/>
        <v>0</v>
      </c>
      <c r="FQ163" s="97">
        <f t="shared" si="802"/>
        <v>0</v>
      </c>
      <c r="FR163" s="97">
        <f t="shared" si="802"/>
        <v>0</v>
      </c>
      <c r="FS163" s="97">
        <f t="shared" si="802"/>
        <v>0</v>
      </c>
      <c r="FT163" s="97">
        <f t="shared" si="802"/>
        <v>0</v>
      </c>
      <c r="FU163" s="97">
        <f t="shared" si="802"/>
        <v>0</v>
      </c>
      <c r="FV163" s="97">
        <f t="shared" si="802"/>
        <v>0</v>
      </c>
      <c r="FW163" s="97">
        <f t="shared" si="802"/>
        <v>0</v>
      </c>
      <c r="FX163" s="97">
        <f t="shared" si="802"/>
        <v>0</v>
      </c>
      <c r="FY163" s="97">
        <f t="shared" si="802"/>
        <v>0</v>
      </c>
      <c r="FZ163" s="97">
        <f t="shared" si="802"/>
        <v>0</v>
      </c>
      <c r="GA163" s="97">
        <f t="shared" si="802"/>
        <v>0</v>
      </c>
      <c r="GB163" s="97">
        <f t="shared" si="802"/>
        <v>0</v>
      </c>
      <c r="GC163" s="97">
        <f t="shared" si="802"/>
        <v>0</v>
      </c>
      <c r="GD163" s="97">
        <f t="shared" si="802"/>
        <v>0</v>
      </c>
      <c r="GE163" s="97">
        <f t="shared" si="802"/>
        <v>0</v>
      </c>
      <c r="GF163" s="97">
        <f t="shared" si="802"/>
        <v>0</v>
      </c>
      <c r="GG163" s="97">
        <f t="shared" si="802"/>
        <v>0</v>
      </c>
      <c r="GH163" s="97">
        <f t="shared" si="802"/>
        <v>0</v>
      </c>
      <c r="GI163" s="97">
        <f t="shared" si="802"/>
        <v>0</v>
      </c>
      <c r="GJ163" s="97">
        <f t="shared" si="802"/>
        <v>0</v>
      </c>
      <c r="GK163" s="97">
        <f t="shared" si="802"/>
        <v>0</v>
      </c>
      <c r="GL163" s="97">
        <f t="shared" si="802"/>
        <v>0</v>
      </c>
      <c r="GM163" s="97">
        <f t="shared" si="802"/>
        <v>0</v>
      </c>
      <c r="GN163" s="97">
        <f t="shared" si="802"/>
        <v>0</v>
      </c>
      <c r="GO163" s="97">
        <f t="shared" si="802"/>
        <v>0</v>
      </c>
      <c r="GP163" s="97">
        <f t="shared" si="802"/>
        <v>0</v>
      </c>
      <c r="GQ163" s="97">
        <f t="shared" si="802"/>
        <v>0</v>
      </c>
      <c r="GR163" s="97">
        <f t="shared" si="802"/>
        <v>0</v>
      </c>
      <c r="GS163" s="97">
        <f t="shared" si="802"/>
        <v>0</v>
      </c>
      <c r="GT163" s="97">
        <f t="shared" si="802"/>
        <v>0</v>
      </c>
      <c r="GU163" s="97">
        <f t="shared" si="802"/>
        <v>0</v>
      </c>
      <c r="GV163" s="97">
        <f t="shared" si="802"/>
        <v>0</v>
      </c>
      <c r="GW163" s="97">
        <f t="shared" si="802"/>
        <v>0</v>
      </c>
      <c r="GX163" s="97">
        <f t="shared" si="802"/>
        <v>0</v>
      </c>
      <c r="GY163" s="97">
        <f t="shared" si="802"/>
        <v>0</v>
      </c>
      <c r="GZ163" s="97">
        <f t="shared" si="802"/>
        <v>0</v>
      </c>
      <c r="HA163" s="97">
        <f t="shared" si="802"/>
        <v>0</v>
      </c>
      <c r="HB163" s="97">
        <f t="shared" si="802"/>
        <v>0</v>
      </c>
      <c r="HC163" s="97">
        <f t="shared" si="802"/>
        <v>0</v>
      </c>
      <c r="HD163" s="97">
        <f t="shared" ref="HD163:JO163" si="803">IF($K$88=0,0,(HD53+HD100+HD137)/$K$88)</f>
        <v>0</v>
      </c>
      <c r="HE163" s="97">
        <f t="shared" si="803"/>
        <v>0</v>
      </c>
      <c r="HF163" s="97">
        <f t="shared" si="803"/>
        <v>0</v>
      </c>
      <c r="HG163" s="97">
        <f t="shared" si="803"/>
        <v>0</v>
      </c>
      <c r="HH163" s="97">
        <f t="shared" si="803"/>
        <v>0</v>
      </c>
      <c r="HI163" s="97">
        <f t="shared" si="803"/>
        <v>0</v>
      </c>
      <c r="HJ163" s="97">
        <f t="shared" si="803"/>
        <v>0</v>
      </c>
      <c r="HK163" s="97">
        <f t="shared" si="803"/>
        <v>0</v>
      </c>
      <c r="HL163" s="97">
        <f t="shared" si="803"/>
        <v>0</v>
      </c>
      <c r="HM163" s="97">
        <f t="shared" si="803"/>
        <v>0</v>
      </c>
      <c r="HN163" s="97">
        <f t="shared" si="803"/>
        <v>0</v>
      </c>
      <c r="HO163" s="97">
        <f t="shared" si="803"/>
        <v>0</v>
      </c>
      <c r="HP163" s="97">
        <f t="shared" si="803"/>
        <v>0</v>
      </c>
      <c r="HQ163" s="97">
        <f t="shared" si="803"/>
        <v>0</v>
      </c>
      <c r="HR163" s="97">
        <f t="shared" si="803"/>
        <v>0</v>
      </c>
      <c r="HS163" s="97">
        <f t="shared" si="803"/>
        <v>0</v>
      </c>
      <c r="HT163" s="97">
        <f t="shared" si="803"/>
        <v>0</v>
      </c>
      <c r="HU163" s="97">
        <f t="shared" si="803"/>
        <v>0</v>
      </c>
      <c r="HV163" s="97">
        <f t="shared" si="803"/>
        <v>0</v>
      </c>
      <c r="HW163" s="97">
        <f t="shared" si="803"/>
        <v>0</v>
      </c>
      <c r="HX163" s="97">
        <f t="shared" si="803"/>
        <v>0</v>
      </c>
      <c r="HY163" s="97">
        <f t="shared" si="803"/>
        <v>0</v>
      </c>
      <c r="HZ163" s="97">
        <f t="shared" si="803"/>
        <v>0</v>
      </c>
      <c r="IA163" s="97">
        <f t="shared" si="803"/>
        <v>0</v>
      </c>
      <c r="IB163" s="97">
        <f t="shared" si="803"/>
        <v>0</v>
      </c>
      <c r="IC163" s="97">
        <f t="shared" si="803"/>
        <v>0</v>
      </c>
      <c r="ID163" s="97">
        <f t="shared" si="803"/>
        <v>0</v>
      </c>
      <c r="IE163" s="97">
        <f t="shared" si="803"/>
        <v>0</v>
      </c>
      <c r="IF163" s="97">
        <f t="shared" si="803"/>
        <v>0</v>
      </c>
      <c r="IG163" s="97">
        <f t="shared" si="803"/>
        <v>0</v>
      </c>
      <c r="IH163" s="97">
        <f t="shared" si="803"/>
        <v>0</v>
      </c>
      <c r="II163" s="97">
        <f t="shared" si="803"/>
        <v>0</v>
      </c>
      <c r="IJ163" s="97">
        <f t="shared" si="803"/>
        <v>0</v>
      </c>
      <c r="IK163" s="97">
        <f t="shared" si="803"/>
        <v>0</v>
      </c>
      <c r="IL163" s="97">
        <f t="shared" si="803"/>
        <v>0</v>
      </c>
      <c r="IM163" s="97">
        <f t="shared" si="803"/>
        <v>0</v>
      </c>
      <c r="IN163" s="97">
        <f t="shared" si="803"/>
        <v>0</v>
      </c>
      <c r="IO163" s="97">
        <f t="shared" si="803"/>
        <v>0</v>
      </c>
      <c r="IP163" s="97">
        <f t="shared" si="803"/>
        <v>0</v>
      </c>
      <c r="IQ163" s="97">
        <f t="shared" si="803"/>
        <v>0</v>
      </c>
      <c r="IR163" s="97">
        <f t="shared" si="803"/>
        <v>0</v>
      </c>
      <c r="IS163" s="97">
        <f t="shared" si="803"/>
        <v>0</v>
      </c>
      <c r="IT163" s="97">
        <f t="shared" si="803"/>
        <v>0</v>
      </c>
      <c r="IU163" s="97">
        <f t="shared" si="803"/>
        <v>0</v>
      </c>
      <c r="IV163" s="97">
        <f t="shared" si="803"/>
        <v>0</v>
      </c>
      <c r="IW163" s="97">
        <f t="shared" si="803"/>
        <v>0</v>
      </c>
      <c r="IX163" s="97">
        <f t="shared" si="803"/>
        <v>0</v>
      </c>
      <c r="IY163" s="97">
        <f t="shared" si="803"/>
        <v>0</v>
      </c>
      <c r="IZ163" s="97">
        <f t="shared" si="803"/>
        <v>0</v>
      </c>
      <c r="JA163" s="97">
        <f t="shared" si="803"/>
        <v>0</v>
      </c>
      <c r="JB163" s="97">
        <f t="shared" si="803"/>
        <v>0</v>
      </c>
      <c r="JC163" s="97">
        <f t="shared" si="803"/>
        <v>0</v>
      </c>
      <c r="JD163" s="97">
        <f t="shared" si="803"/>
        <v>0</v>
      </c>
      <c r="JE163" s="97">
        <f t="shared" si="803"/>
        <v>0</v>
      </c>
      <c r="JF163" s="97">
        <f t="shared" si="803"/>
        <v>0</v>
      </c>
      <c r="JG163" s="97">
        <f t="shared" si="803"/>
        <v>0</v>
      </c>
      <c r="JH163" s="97">
        <f t="shared" si="803"/>
        <v>0</v>
      </c>
      <c r="JI163" s="97">
        <f t="shared" si="803"/>
        <v>0</v>
      </c>
      <c r="JJ163" s="97">
        <f t="shared" si="803"/>
        <v>0</v>
      </c>
      <c r="JK163" s="97">
        <f t="shared" si="803"/>
        <v>0</v>
      </c>
      <c r="JL163" s="97">
        <f t="shared" si="803"/>
        <v>0</v>
      </c>
      <c r="JM163" s="97">
        <f t="shared" si="803"/>
        <v>0</v>
      </c>
      <c r="JN163" s="97">
        <f t="shared" si="803"/>
        <v>0</v>
      </c>
      <c r="JO163" s="97">
        <f t="shared" si="803"/>
        <v>0</v>
      </c>
      <c r="JP163" s="97">
        <f t="shared" ref="JP163:MA163" si="804">IF($K$88=0,0,(JP53+JP100+JP137)/$K$88)</f>
        <v>0</v>
      </c>
      <c r="JQ163" s="97">
        <f t="shared" si="804"/>
        <v>0</v>
      </c>
      <c r="JR163" s="97">
        <f t="shared" si="804"/>
        <v>0</v>
      </c>
      <c r="JS163" s="97">
        <f t="shared" si="804"/>
        <v>0</v>
      </c>
      <c r="JT163" s="97">
        <f t="shared" si="804"/>
        <v>0</v>
      </c>
      <c r="JU163" s="97">
        <f t="shared" si="804"/>
        <v>0</v>
      </c>
      <c r="JV163" s="97">
        <f t="shared" si="804"/>
        <v>0</v>
      </c>
      <c r="JW163" s="97">
        <f t="shared" si="804"/>
        <v>0</v>
      </c>
      <c r="JX163" s="97">
        <f t="shared" si="804"/>
        <v>0</v>
      </c>
      <c r="JY163" s="97">
        <f t="shared" si="804"/>
        <v>0</v>
      </c>
      <c r="JZ163" s="97">
        <f t="shared" si="804"/>
        <v>0</v>
      </c>
      <c r="KA163" s="97">
        <f t="shared" si="804"/>
        <v>0</v>
      </c>
      <c r="KB163" s="97">
        <f t="shared" si="804"/>
        <v>0</v>
      </c>
      <c r="KC163" s="97">
        <f t="shared" si="804"/>
        <v>0</v>
      </c>
      <c r="KD163" s="97">
        <f t="shared" si="804"/>
        <v>0</v>
      </c>
      <c r="KE163" s="97">
        <f t="shared" si="804"/>
        <v>0</v>
      </c>
      <c r="KF163" s="97">
        <f t="shared" si="804"/>
        <v>0</v>
      </c>
      <c r="KG163" s="97">
        <f t="shared" si="804"/>
        <v>0</v>
      </c>
      <c r="KH163" s="97">
        <f t="shared" si="804"/>
        <v>0</v>
      </c>
      <c r="KI163" s="97">
        <f t="shared" si="804"/>
        <v>0</v>
      </c>
      <c r="KJ163" s="97">
        <f t="shared" si="804"/>
        <v>0</v>
      </c>
      <c r="KK163" s="97">
        <f t="shared" si="804"/>
        <v>0</v>
      </c>
      <c r="KL163" s="97">
        <f t="shared" si="804"/>
        <v>0</v>
      </c>
      <c r="KM163" s="97">
        <f t="shared" si="804"/>
        <v>0</v>
      </c>
      <c r="KN163" s="97">
        <f t="shared" si="804"/>
        <v>0</v>
      </c>
      <c r="KO163" s="97">
        <f t="shared" si="804"/>
        <v>0</v>
      </c>
      <c r="KP163" s="97">
        <f t="shared" si="804"/>
        <v>0</v>
      </c>
      <c r="KQ163" s="97">
        <f t="shared" si="804"/>
        <v>0</v>
      </c>
      <c r="KR163" s="97">
        <f t="shared" si="804"/>
        <v>0</v>
      </c>
      <c r="KS163" s="97">
        <f t="shared" si="804"/>
        <v>0</v>
      </c>
      <c r="KT163" s="97">
        <f t="shared" si="804"/>
        <v>0</v>
      </c>
      <c r="KU163" s="97">
        <f t="shared" si="804"/>
        <v>0</v>
      </c>
      <c r="KV163" s="97">
        <f t="shared" si="804"/>
        <v>0</v>
      </c>
      <c r="KW163" s="97">
        <f t="shared" si="804"/>
        <v>0</v>
      </c>
      <c r="KX163" s="97">
        <f t="shared" si="804"/>
        <v>0</v>
      </c>
      <c r="KY163" s="97">
        <f t="shared" si="804"/>
        <v>0</v>
      </c>
      <c r="KZ163" s="97">
        <f t="shared" si="804"/>
        <v>0</v>
      </c>
      <c r="LA163" s="97">
        <f t="shared" si="804"/>
        <v>0</v>
      </c>
      <c r="LB163" s="97">
        <f t="shared" si="804"/>
        <v>0</v>
      </c>
      <c r="LC163" s="97">
        <f t="shared" si="804"/>
        <v>0</v>
      </c>
      <c r="LD163" s="97">
        <f t="shared" si="804"/>
        <v>0</v>
      </c>
      <c r="LE163" s="97">
        <f t="shared" si="804"/>
        <v>0</v>
      </c>
      <c r="LF163" s="97">
        <f t="shared" si="804"/>
        <v>0</v>
      </c>
      <c r="LG163" s="97">
        <f t="shared" si="804"/>
        <v>0</v>
      </c>
      <c r="LH163" s="97">
        <f t="shared" si="804"/>
        <v>0</v>
      </c>
      <c r="LI163" s="97">
        <f t="shared" si="804"/>
        <v>0</v>
      </c>
      <c r="LJ163" s="97">
        <f t="shared" si="804"/>
        <v>0</v>
      </c>
      <c r="LK163" s="97">
        <f t="shared" si="804"/>
        <v>0</v>
      </c>
      <c r="LL163" s="97">
        <f t="shared" si="804"/>
        <v>0</v>
      </c>
      <c r="LM163" s="97">
        <f t="shared" si="804"/>
        <v>0</v>
      </c>
      <c r="LN163" s="97">
        <f t="shared" si="804"/>
        <v>0</v>
      </c>
      <c r="LO163" s="97">
        <f t="shared" si="804"/>
        <v>0</v>
      </c>
      <c r="LP163" s="97">
        <f t="shared" si="804"/>
        <v>0</v>
      </c>
      <c r="LQ163" s="97">
        <f t="shared" si="804"/>
        <v>0</v>
      </c>
      <c r="LR163" s="97">
        <f t="shared" si="804"/>
        <v>0</v>
      </c>
      <c r="LS163" s="97">
        <f t="shared" si="804"/>
        <v>0</v>
      </c>
      <c r="LT163" s="97">
        <f t="shared" si="804"/>
        <v>0</v>
      </c>
      <c r="LU163" s="97">
        <f t="shared" si="804"/>
        <v>0</v>
      </c>
      <c r="LV163" s="97">
        <f t="shared" si="804"/>
        <v>0</v>
      </c>
      <c r="LW163" s="97">
        <f t="shared" si="804"/>
        <v>0</v>
      </c>
      <c r="LX163" s="97">
        <f t="shared" si="804"/>
        <v>0</v>
      </c>
      <c r="LY163" s="97">
        <f t="shared" si="804"/>
        <v>0</v>
      </c>
      <c r="LZ163" s="97">
        <f t="shared" si="804"/>
        <v>0</v>
      </c>
      <c r="MA163" s="97">
        <f t="shared" si="804"/>
        <v>0</v>
      </c>
      <c r="MB163" s="97">
        <f t="shared" ref="MB163:NN163" si="805">IF($K$88=0,0,(MB53+MB100+MB137)/$K$88)</f>
        <v>0</v>
      </c>
      <c r="MC163" s="97">
        <f t="shared" si="805"/>
        <v>0</v>
      </c>
      <c r="MD163" s="97">
        <f t="shared" si="805"/>
        <v>0</v>
      </c>
      <c r="ME163" s="97">
        <f t="shared" si="805"/>
        <v>0</v>
      </c>
      <c r="MF163" s="97">
        <f t="shared" si="805"/>
        <v>0</v>
      </c>
      <c r="MG163" s="97">
        <f t="shared" si="805"/>
        <v>0</v>
      </c>
      <c r="MH163" s="97">
        <f t="shared" si="805"/>
        <v>0</v>
      </c>
      <c r="MI163" s="97">
        <f t="shared" si="805"/>
        <v>0</v>
      </c>
      <c r="MJ163" s="97">
        <f t="shared" si="805"/>
        <v>0</v>
      </c>
      <c r="MK163" s="97">
        <f t="shared" si="805"/>
        <v>0</v>
      </c>
      <c r="ML163" s="97">
        <f t="shared" si="805"/>
        <v>0</v>
      </c>
      <c r="MM163" s="97">
        <f t="shared" si="805"/>
        <v>0</v>
      </c>
      <c r="MN163" s="97">
        <f t="shared" si="805"/>
        <v>0</v>
      </c>
      <c r="MO163" s="97">
        <f t="shared" si="805"/>
        <v>0</v>
      </c>
      <c r="MP163" s="97">
        <f t="shared" si="805"/>
        <v>0</v>
      </c>
      <c r="MQ163" s="97">
        <f t="shared" si="805"/>
        <v>0</v>
      </c>
      <c r="MR163" s="97">
        <f t="shared" si="805"/>
        <v>0</v>
      </c>
      <c r="MS163" s="97">
        <f t="shared" si="805"/>
        <v>0</v>
      </c>
      <c r="MT163" s="97">
        <f t="shared" si="805"/>
        <v>0</v>
      </c>
      <c r="MU163" s="97">
        <f t="shared" si="805"/>
        <v>0</v>
      </c>
      <c r="MV163" s="97">
        <f t="shared" si="805"/>
        <v>0</v>
      </c>
      <c r="MW163" s="97">
        <f t="shared" si="805"/>
        <v>0</v>
      </c>
      <c r="MX163" s="97">
        <f t="shared" si="805"/>
        <v>0</v>
      </c>
      <c r="MY163" s="97">
        <f t="shared" si="805"/>
        <v>0</v>
      </c>
      <c r="MZ163" s="97">
        <f t="shared" si="805"/>
        <v>0</v>
      </c>
      <c r="NA163" s="97">
        <f t="shared" si="805"/>
        <v>0</v>
      </c>
      <c r="NB163" s="97">
        <f t="shared" si="805"/>
        <v>0</v>
      </c>
      <c r="NC163" s="97">
        <f t="shared" si="805"/>
        <v>0</v>
      </c>
      <c r="ND163" s="97">
        <f t="shared" si="805"/>
        <v>0</v>
      </c>
      <c r="NE163" s="97">
        <f t="shared" si="805"/>
        <v>0</v>
      </c>
      <c r="NF163" s="97">
        <f t="shared" si="805"/>
        <v>0</v>
      </c>
      <c r="NG163" s="97">
        <f t="shared" si="805"/>
        <v>0</v>
      </c>
      <c r="NH163" s="97">
        <f t="shared" si="805"/>
        <v>0</v>
      </c>
      <c r="NI163" s="97">
        <f t="shared" si="805"/>
        <v>0</v>
      </c>
      <c r="NJ163" s="97">
        <f t="shared" si="805"/>
        <v>0</v>
      </c>
      <c r="NK163" s="97">
        <f t="shared" si="805"/>
        <v>0</v>
      </c>
      <c r="NL163" s="97">
        <f t="shared" si="805"/>
        <v>0</v>
      </c>
      <c r="NM163" s="97">
        <f t="shared" si="805"/>
        <v>0</v>
      </c>
      <c r="NN163" s="97">
        <f t="shared" si="805"/>
        <v>0</v>
      </c>
      <c r="NO163" s="23"/>
      <c r="NP163" s="23"/>
    </row>
    <row r="164" spans="1:380" ht="3.9" customHeight="1" x14ac:dyDescent="0.25">
      <c r="A164" s="2"/>
      <c r="B164" s="2"/>
      <c r="C164" s="2"/>
      <c r="D164" s="2"/>
      <c r="E164" s="88"/>
      <c r="F164" s="2"/>
      <c r="G164" s="2"/>
      <c r="H164" s="2"/>
      <c r="I164" s="2"/>
      <c r="J164" s="13"/>
      <c r="K164" s="15"/>
      <c r="L164" s="30"/>
      <c r="M164" s="2"/>
      <c r="N164" s="2"/>
      <c r="O164" s="15"/>
      <c r="P164" s="2"/>
      <c r="Q164" s="2"/>
      <c r="R164" s="47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  <c r="IN164" s="98"/>
      <c r="IO164" s="98"/>
      <c r="IP164" s="98"/>
      <c r="IQ164" s="98"/>
      <c r="IR164" s="98"/>
      <c r="IS164" s="98"/>
      <c r="IT164" s="98"/>
      <c r="IU164" s="98"/>
      <c r="IV164" s="98"/>
      <c r="IW164" s="98"/>
      <c r="IX164" s="98"/>
      <c r="IY164" s="98"/>
      <c r="IZ164" s="98"/>
      <c r="JA164" s="98"/>
      <c r="JB164" s="98"/>
      <c r="JC164" s="98"/>
      <c r="JD164" s="98"/>
      <c r="JE164" s="98"/>
      <c r="JF164" s="98"/>
      <c r="JG164" s="98"/>
      <c r="JH164" s="98"/>
      <c r="JI164" s="98"/>
      <c r="JJ164" s="98"/>
      <c r="JK164" s="98"/>
      <c r="JL164" s="98"/>
      <c r="JM164" s="98"/>
      <c r="JN164" s="98"/>
      <c r="JO164" s="98"/>
      <c r="JP164" s="98"/>
      <c r="JQ164" s="98"/>
      <c r="JR164" s="98"/>
      <c r="JS164" s="98"/>
      <c r="JT164" s="98"/>
      <c r="JU164" s="98"/>
      <c r="JV164" s="98"/>
      <c r="JW164" s="98"/>
      <c r="JX164" s="98"/>
      <c r="JY164" s="98"/>
      <c r="JZ164" s="98"/>
      <c r="KA164" s="98"/>
      <c r="KB164" s="98"/>
      <c r="KC164" s="98"/>
      <c r="KD164" s="98"/>
      <c r="KE164" s="98"/>
      <c r="KF164" s="98"/>
      <c r="KG164" s="98"/>
      <c r="KH164" s="98"/>
      <c r="KI164" s="98"/>
      <c r="KJ164" s="98"/>
      <c r="KK164" s="98"/>
      <c r="KL164" s="98"/>
      <c r="KM164" s="98"/>
      <c r="KN164" s="98"/>
      <c r="KO164" s="98"/>
      <c r="KP164" s="98"/>
      <c r="KQ164" s="98"/>
      <c r="KR164" s="98"/>
      <c r="KS164" s="98"/>
      <c r="KT164" s="98"/>
      <c r="KU164" s="98"/>
      <c r="KV164" s="98"/>
      <c r="KW164" s="98"/>
      <c r="KX164" s="98"/>
      <c r="KY164" s="98"/>
      <c r="KZ164" s="98"/>
      <c r="LA164" s="98"/>
      <c r="LB164" s="98"/>
      <c r="LC164" s="98"/>
      <c r="LD164" s="98"/>
      <c r="LE164" s="98"/>
      <c r="LF164" s="98"/>
      <c r="LG164" s="98"/>
      <c r="LH164" s="98"/>
      <c r="LI164" s="98"/>
      <c r="LJ164" s="98"/>
      <c r="LK164" s="98"/>
      <c r="LL164" s="98"/>
      <c r="LM164" s="98"/>
      <c r="LN164" s="98"/>
      <c r="LO164" s="98"/>
      <c r="LP164" s="98"/>
      <c r="LQ164" s="98"/>
      <c r="LR164" s="98"/>
      <c r="LS164" s="98"/>
      <c r="LT164" s="98"/>
      <c r="LU164" s="98"/>
      <c r="LV164" s="98"/>
      <c r="LW164" s="98"/>
      <c r="LX164" s="98"/>
      <c r="LY164" s="98"/>
      <c r="LZ164" s="98"/>
      <c r="MA164" s="98"/>
      <c r="MB164" s="98"/>
      <c r="MC164" s="98"/>
      <c r="MD164" s="98"/>
      <c r="ME164" s="98"/>
      <c r="MF164" s="98"/>
      <c r="MG164" s="98"/>
      <c r="MH164" s="98"/>
      <c r="MI164" s="98"/>
      <c r="MJ164" s="98"/>
      <c r="MK164" s="98"/>
      <c r="ML164" s="98"/>
      <c r="MM164" s="98"/>
      <c r="MN164" s="98"/>
      <c r="MO164" s="98"/>
      <c r="MP164" s="98"/>
      <c r="MQ164" s="98"/>
      <c r="MR164" s="98"/>
      <c r="MS164" s="98"/>
      <c r="MT164" s="98"/>
      <c r="MU164" s="98"/>
      <c r="MV164" s="98"/>
      <c r="MW164" s="98"/>
      <c r="MX164" s="98"/>
      <c r="MY164" s="98"/>
      <c r="MZ164" s="98"/>
      <c r="NA164" s="98"/>
      <c r="NB164" s="98"/>
      <c r="NC164" s="98"/>
      <c r="ND164" s="98"/>
      <c r="NE164" s="98"/>
      <c r="NF164" s="98"/>
      <c r="NG164" s="98"/>
      <c r="NH164" s="98"/>
      <c r="NI164" s="98"/>
      <c r="NJ164" s="98"/>
      <c r="NK164" s="98"/>
      <c r="NL164" s="98"/>
      <c r="NM164" s="98"/>
      <c r="NN164" s="99"/>
      <c r="NO164" s="2"/>
      <c r="NP164" s="2"/>
    </row>
    <row r="165" spans="1:380" ht="8.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15"/>
      <c r="L165" s="30"/>
      <c r="M165" s="2"/>
      <c r="N165" s="2"/>
      <c r="O165" s="15"/>
      <c r="P165" s="2"/>
      <c r="Q165" s="2"/>
      <c r="R165" s="47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8"/>
      <c r="JC165" s="48"/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8"/>
      <c r="KK165" s="48"/>
      <c r="KL165" s="48"/>
      <c r="KM165" s="48"/>
      <c r="KN165" s="48"/>
      <c r="KO165" s="48"/>
      <c r="KP165" s="48"/>
      <c r="KQ165" s="48"/>
      <c r="KR165" s="48"/>
      <c r="KS165" s="48"/>
      <c r="KT165" s="48"/>
      <c r="KU165" s="48"/>
      <c r="KV165" s="48"/>
      <c r="KW165" s="48"/>
      <c r="KX165" s="48"/>
      <c r="KY165" s="48"/>
      <c r="KZ165" s="48"/>
      <c r="LA165" s="48"/>
      <c r="LB165" s="48"/>
      <c r="LC165" s="48"/>
      <c r="LD165" s="48"/>
      <c r="LE165" s="48"/>
      <c r="LF165" s="48"/>
      <c r="LG165" s="48"/>
      <c r="LH165" s="48"/>
      <c r="LI165" s="48"/>
      <c r="LJ165" s="48"/>
      <c r="LK165" s="48"/>
      <c r="LL165" s="48"/>
      <c r="LM165" s="48"/>
      <c r="LN165" s="48"/>
      <c r="LO165" s="48"/>
      <c r="LP165" s="48"/>
      <c r="LQ165" s="48"/>
      <c r="LR165" s="48"/>
      <c r="LS165" s="48"/>
      <c r="LT165" s="48"/>
      <c r="LU165" s="48"/>
      <c r="LV165" s="48"/>
      <c r="LW165" s="48"/>
      <c r="LX165" s="48"/>
      <c r="LY165" s="48"/>
      <c r="LZ165" s="48"/>
      <c r="MA165" s="48"/>
      <c r="MB165" s="48"/>
      <c r="MC165" s="48"/>
      <c r="MD165" s="48"/>
      <c r="ME165" s="48"/>
      <c r="MF165" s="48"/>
      <c r="MG165" s="48"/>
      <c r="MH165" s="48"/>
      <c r="MI165" s="48"/>
      <c r="MJ165" s="48"/>
      <c r="MK165" s="48"/>
      <c r="ML165" s="48"/>
      <c r="MM165" s="48"/>
      <c r="MN165" s="48"/>
      <c r="MO165" s="48"/>
      <c r="MP165" s="48"/>
      <c r="MQ165" s="48"/>
      <c r="MR165" s="48"/>
      <c r="MS165" s="48"/>
      <c r="MT165" s="48"/>
      <c r="MU165" s="48"/>
      <c r="MV165" s="48"/>
      <c r="MW165" s="48"/>
      <c r="MX165" s="48"/>
      <c r="MY165" s="48"/>
      <c r="MZ165" s="48"/>
      <c r="NA165" s="48"/>
      <c r="NB165" s="48"/>
      <c r="NC165" s="48"/>
      <c r="ND165" s="48"/>
      <c r="NE165" s="48"/>
      <c r="NF165" s="48"/>
      <c r="NG165" s="48"/>
      <c r="NH165" s="48"/>
      <c r="NI165" s="48"/>
      <c r="NJ165" s="48"/>
      <c r="NK165" s="48"/>
      <c r="NL165" s="48"/>
      <c r="NM165" s="48"/>
      <c r="NN165" s="49"/>
      <c r="NO165" s="2"/>
      <c r="NP165" s="2"/>
    </row>
    <row r="166" spans="1:380" s="26" customFormat="1" x14ac:dyDescent="0.25">
      <c r="A166" s="23"/>
      <c r="B166" s="23"/>
      <c r="C166" s="23"/>
      <c r="D166" s="23"/>
      <c r="E166" s="23" t="str">
        <f>структура!$E$58</f>
        <v>эффективная ставка</v>
      </c>
      <c r="F166" s="23"/>
      <c r="G166" s="23"/>
      <c r="H166" s="23" t="str">
        <f>IF($E166="","",INDEX(структура!$H:$H,SUMIFS(структура!$C:$C,структура!$E:$E,$E166)))</f>
        <v>%</v>
      </c>
      <c r="I166" s="23"/>
      <c r="J166" s="13"/>
      <c r="K166" s="15"/>
      <c r="L166" s="30"/>
      <c r="M166" s="23"/>
      <c r="N166" s="23"/>
      <c r="O166" s="209">
        <f>IFERROR(XIRR($R166:$NN166,$R2:$NN2,0),0)</f>
        <v>0</v>
      </c>
      <c r="P166" s="23"/>
      <c r="Q166" s="23"/>
      <c r="R166" s="100" t="e">
        <f>-(K26+K73)+K32</f>
        <v>#VALUE!</v>
      </c>
      <c r="S166" s="53">
        <f>IF(S$1=$K$14,$K$38,0)+S50+S97+S134</f>
        <v>0</v>
      </c>
      <c r="T166" s="53">
        <f>IF(T$1=$K$14,$K$38,0)+T50+T97+T134</f>
        <v>0</v>
      </c>
      <c r="U166" s="53">
        <f t="shared" ref="U166:CE166" si="806">IF(U$1=$K$14,$K$38,0)+U50+U97+U134</f>
        <v>0</v>
      </c>
      <c r="V166" s="53">
        <f t="shared" si="806"/>
        <v>0</v>
      </c>
      <c r="W166" s="53">
        <f t="shared" si="806"/>
        <v>0</v>
      </c>
      <c r="X166" s="53">
        <f t="shared" si="806"/>
        <v>0</v>
      </c>
      <c r="Y166" s="53">
        <f t="shared" si="806"/>
        <v>0</v>
      </c>
      <c r="Z166" s="53">
        <f t="shared" si="806"/>
        <v>0</v>
      </c>
      <c r="AA166" s="53">
        <f t="shared" si="806"/>
        <v>0</v>
      </c>
      <c r="AB166" s="53">
        <f t="shared" si="806"/>
        <v>0</v>
      </c>
      <c r="AC166" s="53">
        <f t="shared" si="806"/>
        <v>0</v>
      </c>
      <c r="AD166" s="53">
        <f t="shared" si="806"/>
        <v>0</v>
      </c>
      <c r="AE166" s="53">
        <f t="shared" si="806"/>
        <v>0</v>
      </c>
      <c r="AF166" s="53">
        <f t="shared" si="806"/>
        <v>0</v>
      </c>
      <c r="AG166" s="53">
        <f t="shared" si="806"/>
        <v>0</v>
      </c>
      <c r="AH166" s="53">
        <f t="shared" si="806"/>
        <v>0</v>
      </c>
      <c r="AI166" s="53">
        <f t="shared" si="806"/>
        <v>0</v>
      </c>
      <c r="AJ166" s="53">
        <f t="shared" si="806"/>
        <v>0</v>
      </c>
      <c r="AK166" s="53">
        <f t="shared" si="806"/>
        <v>0</v>
      </c>
      <c r="AL166" s="53">
        <f t="shared" si="806"/>
        <v>0</v>
      </c>
      <c r="AM166" s="53">
        <f t="shared" si="806"/>
        <v>0</v>
      </c>
      <c r="AN166" s="53">
        <f t="shared" si="806"/>
        <v>0</v>
      </c>
      <c r="AO166" s="53">
        <f t="shared" si="806"/>
        <v>0</v>
      </c>
      <c r="AP166" s="53">
        <f t="shared" si="806"/>
        <v>0</v>
      </c>
      <c r="AQ166" s="53">
        <f t="shared" si="806"/>
        <v>0</v>
      </c>
      <c r="AR166" s="53">
        <f t="shared" si="806"/>
        <v>0</v>
      </c>
      <c r="AS166" s="53">
        <f t="shared" si="806"/>
        <v>0</v>
      </c>
      <c r="AT166" s="53">
        <f t="shared" si="806"/>
        <v>0</v>
      </c>
      <c r="AU166" s="53">
        <f t="shared" si="806"/>
        <v>0</v>
      </c>
      <c r="AV166" s="53">
        <f t="shared" si="806"/>
        <v>0</v>
      </c>
      <c r="AW166" s="53">
        <f t="shared" si="806"/>
        <v>0</v>
      </c>
      <c r="AX166" s="53">
        <f t="shared" si="806"/>
        <v>0</v>
      </c>
      <c r="AY166" s="53">
        <f t="shared" si="806"/>
        <v>0</v>
      </c>
      <c r="AZ166" s="53">
        <f t="shared" si="806"/>
        <v>0</v>
      </c>
      <c r="BA166" s="53">
        <f t="shared" si="806"/>
        <v>0</v>
      </c>
      <c r="BB166" s="53">
        <f t="shared" si="806"/>
        <v>0</v>
      </c>
      <c r="BC166" s="53">
        <f t="shared" si="806"/>
        <v>0</v>
      </c>
      <c r="BD166" s="53">
        <f t="shared" si="806"/>
        <v>0</v>
      </c>
      <c r="BE166" s="53">
        <f t="shared" si="806"/>
        <v>0</v>
      </c>
      <c r="BF166" s="53">
        <f t="shared" si="806"/>
        <v>0</v>
      </c>
      <c r="BG166" s="53">
        <f t="shared" si="806"/>
        <v>0</v>
      </c>
      <c r="BH166" s="53">
        <f t="shared" si="806"/>
        <v>0</v>
      </c>
      <c r="BI166" s="53">
        <f t="shared" si="806"/>
        <v>0</v>
      </c>
      <c r="BJ166" s="53">
        <f t="shared" si="806"/>
        <v>0</v>
      </c>
      <c r="BK166" s="53">
        <f t="shared" si="806"/>
        <v>0</v>
      </c>
      <c r="BL166" s="53">
        <f t="shared" si="806"/>
        <v>0</v>
      </c>
      <c r="BM166" s="53">
        <f t="shared" si="806"/>
        <v>0</v>
      </c>
      <c r="BN166" s="53">
        <f t="shared" si="806"/>
        <v>0</v>
      </c>
      <c r="BO166" s="53">
        <f t="shared" si="806"/>
        <v>0</v>
      </c>
      <c r="BP166" s="53">
        <f t="shared" si="806"/>
        <v>0</v>
      </c>
      <c r="BQ166" s="53">
        <f t="shared" si="806"/>
        <v>0</v>
      </c>
      <c r="BR166" s="53">
        <f t="shared" si="806"/>
        <v>0</v>
      </c>
      <c r="BS166" s="53">
        <f t="shared" si="806"/>
        <v>0</v>
      </c>
      <c r="BT166" s="53">
        <f t="shared" si="806"/>
        <v>0</v>
      </c>
      <c r="BU166" s="53">
        <f t="shared" si="806"/>
        <v>0</v>
      </c>
      <c r="BV166" s="53">
        <f t="shared" si="806"/>
        <v>0</v>
      </c>
      <c r="BW166" s="53">
        <f t="shared" si="806"/>
        <v>0</v>
      </c>
      <c r="BX166" s="53">
        <f t="shared" si="806"/>
        <v>0</v>
      </c>
      <c r="BY166" s="53">
        <f t="shared" si="806"/>
        <v>0</v>
      </c>
      <c r="BZ166" s="53">
        <f t="shared" si="806"/>
        <v>0</v>
      </c>
      <c r="CA166" s="53">
        <f t="shared" si="806"/>
        <v>0</v>
      </c>
      <c r="CB166" s="53">
        <f t="shared" si="806"/>
        <v>0</v>
      </c>
      <c r="CC166" s="53">
        <f t="shared" si="806"/>
        <v>0</v>
      </c>
      <c r="CD166" s="53">
        <f t="shared" si="806"/>
        <v>0</v>
      </c>
      <c r="CE166" s="53">
        <f t="shared" si="806"/>
        <v>0</v>
      </c>
      <c r="CF166" s="53">
        <f t="shared" ref="CF166:EQ166" si="807">IF(CF$1=$K$14,$K$38,0)+CF50+CF97+CF134</f>
        <v>0</v>
      </c>
      <c r="CG166" s="53">
        <f t="shared" si="807"/>
        <v>0</v>
      </c>
      <c r="CH166" s="53">
        <f t="shared" si="807"/>
        <v>0</v>
      </c>
      <c r="CI166" s="53">
        <f t="shared" si="807"/>
        <v>0</v>
      </c>
      <c r="CJ166" s="53">
        <f t="shared" si="807"/>
        <v>0</v>
      </c>
      <c r="CK166" s="53">
        <f t="shared" si="807"/>
        <v>0</v>
      </c>
      <c r="CL166" s="53">
        <f t="shared" si="807"/>
        <v>0</v>
      </c>
      <c r="CM166" s="53">
        <f t="shared" si="807"/>
        <v>0</v>
      </c>
      <c r="CN166" s="53">
        <f t="shared" si="807"/>
        <v>0</v>
      </c>
      <c r="CO166" s="53">
        <f t="shared" si="807"/>
        <v>0</v>
      </c>
      <c r="CP166" s="53">
        <f t="shared" si="807"/>
        <v>0</v>
      </c>
      <c r="CQ166" s="53">
        <f t="shared" si="807"/>
        <v>0</v>
      </c>
      <c r="CR166" s="53">
        <f t="shared" si="807"/>
        <v>0</v>
      </c>
      <c r="CS166" s="53">
        <f t="shared" si="807"/>
        <v>0</v>
      </c>
      <c r="CT166" s="53">
        <f t="shared" si="807"/>
        <v>0</v>
      </c>
      <c r="CU166" s="53">
        <f t="shared" si="807"/>
        <v>0</v>
      </c>
      <c r="CV166" s="53">
        <f t="shared" si="807"/>
        <v>0</v>
      </c>
      <c r="CW166" s="53">
        <f t="shared" si="807"/>
        <v>0</v>
      </c>
      <c r="CX166" s="53">
        <f t="shared" si="807"/>
        <v>0</v>
      </c>
      <c r="CY166" s="53">
        <f t="shared" si="807"/>
        <v>0</v>
      </c>
      <c r="CZ166" s="53">
        <f t="shared" si="807"/>
        <v>0</v>
      </c>
      <c r="DA166" s="53">
        <f t="shared" si="807"/>
        <v>0</v>
      </c>
      <c r="DB166" s="53">
        <f t="shared" si="807"/>
        <v>0</v>
      </c>
      <c r="DC166" s="53">
        <f t="shared" si="807"/>
        <v>0</v>
      </c>
      <c r="DD166" s="53">
        <f t="shared" si="807"/>
        <v>0</v>
      </c>
      <c r="DE166" s="53">
        <f t="shared" si="807"/>
        <v>0</v>
      </c>
      <c r="DF166" s="53">
        <f t="shared" si="807"/>
        <v>0</v>
      </c>
      <c r="DG166" s="53">
        <f t="shared" si="807"/>
        <v>0</v>
      </c>
      <c r="DH166" s="53">
        <f t="shared" si="807"/>
        <v>0</v>
      </c>
      <c r="DI166" s="53">
        <f t="shared" si="807"/>
        <v>0</v>
      </c>
      <c r="DJ166" s="53">
        <f t="shared" si="807"/>
        <v>0</v>
      </c>
      <c r="DK166" s="53">
        <f t="shared" si="807"/>
        <v>0</v>
      </c>
      <c r="DL166" s="53">
        <f t="shared" si="807"/>
        <v>0</v>
      </c>
      <c r="DM166" s="53">
        <f t="shared" si="807"/>
        <v>0</v>
      </c>
      <c r="DN166" s="53">
        <f t="shared" si="807"/>
        <v>0</v>
      </c>
      <c r="DO166" s="53">
        <f t="shared" si="807"/>
        <v>0</v>
      </c>
      <c r="DP166" s="53">
        <f t="shared" si="807"/>
        <v>0</v>
      </c>
      <c r="DQ166" s="53">
        <f t="shared" si="807"/>
        <v>0</v>
      </c>
      <c r="DR166" s="53">
        <f t="shared" si="807"/>
        <v>0</v>
      </c>
      <c r="DS166" s="53">
        <f t="shared" si="807"/>
        <v>0</v>
      </c>
      <c r="DT166" s="53">
        <f t="shared" si="807"/>
        <v>0</v>
      </c>
      <c r="DU166" s="53">
        <f t="shared" si="807"/>
        <v>0</v>
      </c>
      <c r="DV166" s="53">
        <f t="shared" si="807"/>
        <v>0</v>
      </c>
      <c r="DW166" s="53">
        <f t="shared" si="807"/>
        <v>0</v>
      </c>
      <c r="DX166" s="53">
        <f t="shared" si="807"/>
        <v>0</v>
      </c>
      <c r="DY166" s="53">
        <f t="shared" si="807"/>
        <v>0</v>
      </c>
      <c r="DZ166" s="53">
        <f t="shared" si="807"/>
        <v>0</v>
      </c>
      <c r="EA166" s="53">
        <f t="shared" si="807"/>
        <v>0</v>
      </c>
      <c r="EB166" s="53">
        <f t="shared" si="807"/>
        <v>0</v>
      </c>
      <c r="EC166" s="53">
        <f t="shared" si="807"/>
        <v>0</v>
      </c>
      <c r="ED166" s="53">
        <f t="shared" si="807"/>
        <v>0</v>
      </c>
      <c r="EE166" s="53">
        <f t="shared" si="807"/>
        <v>0</v>
      </c>
      <c r="EF166" s="53">
        <f t="shared" si="807"/>
        <v>0</v>
      </c>
      <c r="EG166" s="53">
        <f t="shared" si="807"/>
        <v>0</v>
      </c>
      <c r="EH166" s="53">
        <f t="shared" si="807"/>
        <v>0</v>
      </c>
      <c r="EI166" s="53">
        <f t="shared" si="807"/>
        <v>0</v>
      </c>
      <c r="EJ166" s="53">
        <f t="shared" si="807"/>
        <v>0</v>
      </c>
      <c r="EK166" s="53">
        <f t="shared" si="807"/>
        <v>0</v>
      </c>
      <c r="EL166" s="53">
        <f t="shared" si="807"/>
        <v>0</v>
      </c>
      <c r="EM166" s="53">
        <f t="shared" si="807"/>
        <v>0</v>
      </c>
      <c r="EN166" s="53">
        <f t="shared" si="807"/>
        <v>0</v>
      </c>
      <c r="EO166" s="53">
        <f t="shared" si="807"/>
        <v>0</v>
      </c>
      <c r="EP166" s="53">
        <f t="shared" si="807"/>
        <v>0</v>
      </c>
      <c r="EQ166" s="53">
        <f t="shared" si="807"/>
        <v>0</v>
      </c>
      <c r="ER166" s="53">
        <f t="shared" ref="ER166:HC166" si="808">IF(ER$1=$K$14,$K$38,0)+ER50+ER97+ER134</f>
        <v>0</v>
      </c>
      <c r="ES166" s="53">
        <f t="shared" si="808"/>
        <v>0</v>
      </c>
      <c r="ET166" s="53">
        <f t="shared" si="808"/>
        <v>0</v>
      </c>
      <c r="EU166" s="53">
        <f t="shared" si="808"/>
        <v>0</v>
      </c>
      <c r="EV166" s="53">
        <f t="shared" si="808"/>
        <v>0</v>
      </c>
      <c r="EW166" s="53">
        <f t="shared" si="808"/>
        <v>0</v>
      </c>
      <c r="EX166" s="53">
        <f t="shared" si="808"/>
        <v>0</v>
      </c>
      <c r="EY166" s="53">
        <f t="shared" si="808"/>
        <v>0</v>
      </c>
      <c r="EZ166" s="53">
        <f t="shared" si="808"/>
        <v>0</v>
      </c>
      <c r="FA166" s="53">
        <f t="shared" si="808"/>
        <v>0</v>
      </c>
      <c r="FB166" s="53">
        <f t="shared" si="808"/>
        <v>0</v>
      </c>
      <c r="FC166" s="53">
        <f t="shared" si="808"/>
        <v>0</v>
      </c>
      <c r="FD166" s="53">
        <f t="shared" si="808"/>
        <v>0</v>
      </c>
      <c r="FE166" s="53">
        <f t="shared" si="808"/>
        <v>0</v>
      </c>
      <c r="FF166" s="53">
        <f t="shared" si="808"/>
        <v>0</v>
      </c>
      <c r="FG166" s="53">
        <f t="shared" si="808"/>
        <v>0</v>
      </c>
      <c r="FH166" s="53">
        <f t="shared" si="808"/>
        <v>0</v>
      </c>
      <c r="FI166" s="53">
        <f t="shared" si="808"/>
        <v>0</v>
      </c>
      <c r="FJ166" s="53">
        <f t="shared" si="808"/>
        <v>0</v>
      </c>
      <c r="FK166" s="53">
        <f t="shared" si="808"/>
        <v>0</v>
      </c>
      <c r="FL166" s="53">
        <f t="shared" si="808"/>
        <v>0</v>
      </c>
      <c r="FM166" s="53">
        <f t="shared" si="808"/>
        <v>0</v>
      </c>
      <c r="FN166" s="53">
        <f t="shared" si="808"/>
        <v>0</v>
      </c>
      <c r="FO166" s="53">
        <f t="shared" si="808"/>
        <v>0</v>
      </c>
      <c r="FP166" s="53">
        <f t="shared" si="808"/>
        <v>0</v>
      </c>
      <c r="FQ166" s="53">
        <f t="shared" si="808"/>
        <v>0</v>
      </c>
      <c r="FR166" s="53">
        <f t="shared" si="808"/>
        <v>0</v>
      </c>
      <c r="FS166" s="53">
        <f t="shared" si="808"/>
        <v>0</v>
      </c>
      <c r="FT166" s="53">
        <f t="shared" si="808"/>
        <v>0</v>
      </c>
      <c r="FU166" s="53">
        <f t="shared" si="808"/>
        <v>0</v>
      </c>
      <c r="FV166" s="53">
        <f t="shared" si="808"/>
        <v>0</v>
      </c>
      <c r="FW166" s="53">
        <f t="shared" si="808"/>
        <v>0</v>
      </c>
      <c r="FX166" s="53">
        <f t="shared" si="808"/>
        <v>0</v>
      </c>
      <c r="FY166" s="53">
        <f t="shared" si="808"/>
        <v>0</v>
      </c>
      <c r="FZ166" s="53">
        <f t="shared" si="808"/>
        <v>0</v>
      </c>
      <c r="GA166" s="53">
        <f t="shared" si="808"/>
        <v>0</v>
      </c>
      <c r="GB166" s="53">
        <f t="shared" si="808"/>
        <v>0</v>
      </c>
      <c r="GC166" s="53">
        <f t="shared" si="808"/>
        <v>0</v>
      </c>
      <c r="GD166" s="53">
        <f t="shared" si="808"/>
        <v>0</v>
      </c>
      <c r="GE166" s="53">
        <f t="shared" si="808"/>
        <v>0</v>
      </c>
      <c r="GF166" s="53">
        <f t="shared" si="808"/>
        <v>0</v>
      </c>
      <c r="GG166" s="53">
        <f t="shared" si="808"/>
        <v>0</v>
      </c>
      <c r="GH166" s="53">
        <f t="shared" si="808"/>
        <v>0</v>
      </c>
      <c r="GI166" s="53">
        <f t="shared" si="808"/>
        <v>0</v>
      </c>
      <c r="GJ166" s="53">
        <f t="shared" si="808"/>
        <v>0</v>
      </c>
      <c r="GK166" s="53">
        <f t="shared" si="808"/>
        <v>0</v>
      </c>
      <c r="GL166" s="53">
        <f t="shared" si="808"/>
        <v>0</v>
      </c>
      <c r="GM166" s="53">
        <f t="shared" si="808"/>
        <v>0</v>
      </c>
      <c r="GN166" s="53">
        <f t="shared" si="808"/>
        <v>0</v>
      </c>
      <c r="GO166" s="53">
        <f t="shared" si="808"/>
        <v>0</v>
      </c>
      <c r="GP166" s="53">
        <f t="shared" si="808"/>
        <v>0</v>
      </c>
      <c r="GQ166" s="53">
        <f t="shared" si="808"/>
        <v>0</v>
      </c>
      <c r="GR166" s="53">
        <f t="shared" si="808"/>
        <v>0</v>
      </c>
      <c r="GS166" s="53">
        <f t="shared" si="808"/>
        <v>0</v>
      </c>
      <c r="GT166" s="53">
        <f t="shared" si="808"/>
        <v>0</v>
      </c>
      <c r="GU166" s="53">
        <f t="shared" si="808"/>
        <v>0</v>
      </c>
      <c r="GV166" s="53">
        <f t="shared" si="808"/>
        <v>0</v>
      </c>
      <c r="GW166" s="53">
        <f t="shared" si="808"/>
        <v>0</v>
      </c>
      <c r="GX166" s="53">
        <f t="shared" si="808"/>
        <v>0</v>
      </c>
      <c r="GY166" s="53">
        <f t="shared" si="808"/>
        <v>0</v>
      </c>
      <c r="GZ166" s="53">
        <f t="shared" si="808"/>
        <v>0</v>
      </c>
      <c r="HA166" s="53">
        <f t="shared" si="808"/>
        <v>0</v>
      </c>
      <c r="HB166" s="53">
        <f t="shared" si="808"/>
        <v>0</v>
      </c>
      <c r="HC166" s="53">
        <f t="shared" si="808"/>
        <v>0</v>
      </c>
      <c r="HD166" s="53">
        <f t="shared" ref="HD166:JO166" si="809">IF(HD$1=$K$14,$K$38,0)+HD50+HD97+HD134</f>
        <v>0</v>
      </c>
      <c r="HE166" s="53">
        <f t="shared" si="809"/>
        <v>0</v>
      </c>
      <c r="HF166" s="53">
        <f t="shared" si="809"/>
        <v>0</v>
      </c>
      <c r="HG166" s="53">
        <f t="shared" si="809"/>
        <v>0</v>
      </c>
      <c r="HH166" s="53">
        <f t="shared" si="809"/>
        <v>0</v>
      </c>
      <c r="HI166" s="53">
        <f t="shared" si="809"/>
        <v>0</v>
      </c>
      <c r="HJ166" s="53">
        <f t="shared" si="809"/>
        <v>0</v>
      </c>
      <c r="HK166" s="53">
        <f t="shared" si="809"/>
        <v>0</v>
      </c>
      <c r="HL166" s="53">
        <f t="shared" si="809"/>
        <v>0</v>
      </c>
      <c r="HM166" s="53">
        <f t="shared" si="809"/>
        <v>0</v>
      </c>
      <c r="HN166" s="53">
        <f t="shared" si="809"/>
        <v>0</v>
      </c>
      <c r="HO166" s="53">
        <f t="shared" si="809"/>
        <v>0</v>
      </c>
      <c r="HP166" s="53">
        <f t="shared" si="809"/>
        <v>0</v>
      </c>
      <c r="HQ166" s="53">
        <f t="shared" si="809"/>
        <v>0</v>
      </c>
      <c r="HR166" s="53">
        <f t="shared" si="809"/>
        <v>0</v>
      </c>
      <c r="HS166" s="53">
        <f t="shared" si="809"/>
        <v>0</v>
      </c>
      <c r="HT166" s="53">
        <f t="shared" si="809"/>
        <v>0</v>
      </c>
      <c r="HU166" s="53">
        <f t="shared" si="809"/>
        <v>0</v>
      </c>
      <c r="HV166" s="53">
        <f t="shared" si="809"/>
        <v>0</v>
      </c>
      <c r="HW166" s="53">
        <f t="shared" si="809"/>
        <v>0</v>
      </c>
      <c r="HX166" s="53">
        <f t="shared" si="809"/>
        <v>0</v>
      </c>
      <c r="HY166" s="53">
        <f t="shared" si="809"/>
        <v>0</v>
      </c>
      <c r="HZ166" s="53">
        <f t="shared" si="809"/>
        <v>0</v>
      </c>
      <c r="IA166" s="53">
        <f t="shared" si="809"/>
        <v>0</v>
      </c>
      <c r="IB166" s="53">
        <f t="shared" si="809"/>
        <v>0</v>
      </c>
      <c r="IC166" s="53">
        <f t="shared" si="809"/>
        <v>0</v>
      </c>
      <c r="ID166" s="53">
        <f t="shared" si="809"/>
        <v>0</v>
      </c>
      <c r="IE166" s="53">
        <f t="shared" si="809"/>
        <v>0</v>
      </c>
      <c r="IF166" s="53">
        <f t="shared" si="809"/>
        <v>0</v>
      </c>
      <c r="IG166" s="53">
        <f t="shared" si="809"/>
        <v>0</v>
      </c>
      <c r="IH166" s="53">
        <f t="shared" si="809"/>
        <v>0</v>
      </c>
      <c r="II166" s="53">
        <f t="shared" si="809"/>
        <v>0</v>
      </c>
      <c r="IJ166" s="53">
        <f t="shared" si="809"/>
        <v>0</v>
      </c>
      <c r="IK166" s="53">
        <f t="shared" si="809"/>
        <v>0</v>
      </c>
      <c r="IL166" s="53">
        <f t="shared" si="809"/>
        <v>0</v>
      </c>
      <c r="IM166" s="53">
        <f t="shared" si="809"/>
        <v>0</v>
      </c>
      <c r="IN166" s="53">
        <f t="shared" si="809"/>
        <v>0</v>
      </c>
      <c r="IO166" s="53">
        <f t="shared" si="809"/>
        <v>0</v>
      </c>
      <c r="IP166" s="53">
        <f t="shared" si="809"/>
        <v>0</v>
      </c>
      <c r="IQ166" s="53">
        <f t="shared" si="809"/>
        <v>0</v>
      </c>
      <c r="IR166" s="53">
        <f t="shared" si="809"/>
        <v>0</v>
      </c>
      <c r="IS166" s="53">
        <f t="shared" si="809"/>
        <v>0</v>
      </c>
      <c r="IT166" s="53">
        <f t="shared" si="809"/>
        <v>0</v>
      </c>
      <c r="IU166" s="53">
        <f t="shared" si="809"/>
        <v>0</v>
      </c>
      <c r="IV166" s="53">
        <f t="shared" si="809"/>
        <v>0</v>
      </c>
      <c r="IW166" s="53">
        <f t="shared" si="809"/>
        <v>0</v>
      </c>
      <c r="IX166" s="53">
        <f t="shared" si="809"/>
        <v>0</v>
      </c>
      <c r="IY166" s="53">
        <f t="shared" si="809"/>
        <v>0</v>
      </c>
      <c r="IZ166" s="53">
        <f t="shared" si="809"/>
        <v>0</v>
      </c>
      <c r="JA166" s="53">
        <f t="shared" si="809"/>
        <v>0</v>
      </c>
      <c r="JB166" s="53">
        <f t="shared" si="809"/>
        <v>0</v>
      </c>
      <c r="JC166" s="53">
        <f t="shared" si="809"/>
        <v>0</v>
      </c>
      <c r="JD166" s="53">
        <f t="shared" si="809"/>
        <v>0</v>
      </c>
      <c r="JE166" s="53">
        <f t="shared" si="809"/>
        <v>0</v>
      </c>
      <c r="JF166" s="53">
        <f t="shared" si="809"/>
        <v>0</v>
      </c>
      <c r="JG166" s="53">
        <f t="shared" si="809"/>
        <v>0</v>
      </c>
      <c r="JH166" s="53">
        <f t="shared" si="809"/>
        <v>0</v>
      </c>
      <c r="JI166" s="53">
        <f t="shared" si="809"/>
        <v>0</v>
      </c>
      <c r="JJ166" s="53">
        <f t="shared" si="809"/>
        <v>0</v>
      </c>
      <c r="JK166" s="53">
        <f t="shared" si="809"/>
        <v>0</v>
      </c>
      <c r="JL166" s="53">
        <f t="shared" si="809"/>
        <v>0</v>
      </c>
      <c r="JM166" s="53">
        <f t="shared" si="809"/>
        <v>0</v>
      </c>
      <c r="JN166" s="53">
        <f t="shared" si="809"/>
        <v>0</v>
      </c>
      <c r="JO166" s="53">
        <f t="shared" si="809"/>
        <v>0</v>
      </c>
      <c r="JP166" s="53">
        <f t="shared" ref="JP166:MA166" si="810">IF(JP$1=$K$14,$K$38,0)+JP50+JP97+JP134</f>
        <v>0</v>
      </c>
      <c r="JQ166" s="53">
        <f t="shared" si="810"/>
        <v>0</v>
      </c>
      <c r="JR166" s="53">
        <f t="shared" si="810"/>
        <v>0</v>
      </c>
      <c r="JS166" s="53">
        <f t="shared" si="810"/>
        <v>0</v>
      </c>
      <c r="JT166" s="53">
        <f t="shared" si="810"/>
        <v>0</v>
      </c>
      <c r="JU166" s="53">
        <f t="shared" si="810"/>
        <v>0</v>
      </c>
      <c r="JV166" s="53">
        <f t="shared" si="810"/>
        <v>0</v>
      </c>
      <c r="JW166" s="53">
        <f t="shared" si="810"/>
        <v>0</v>
      </c>
      <c r="JX166" s="53">
        <f t="shared" si="810"/>
        <v>0</v>
      </c>
      <c r="JY166" s="53">
        <f t="shared" si="810"/>
        <v>0</v>
      </c>
      <c r="JZ166" s="53">
        <f t="shared" si="810"/>
        <v>0</v>
      </c>
      <c r="KA166" s="53">
        <f t="shared" si="810"/>
        <v>0</v>
      </c>
      <c r="KB166" s="53">
        <f t="shared" si="810"/>
        <v>0</v>
      </c>
      <c r="KC166" s="53">
        <f t="shared" si="810"/>
        <v>0</v>
      </c>
      <c r="KD166" s="53">
        <f t="shared" si="810"/>
        <v>0</v>
      </c>
      <c r="KE166" s="53">
        <f t="shared" si="810"/>
        <v>0</v>
      </c>
      <c r="KF166" s="53">
        <f t="shared" si="810"/>
        <v>0</v>
      </c>
      <c r="KG166" s="53">
        <f t="shared" si="810"/>
        <v>0</v>
      </c>
      <c r="KH166" s="53">
        <f t="shared" si="810"/>
        <v>0</v>
      </c>
      <c r="KI166" s="53">
        <f t="shared" si="810"/>
        <v>0</v>
      </c>
      <c r="KJ166" s="53">
        <f t="shared" si="810"/>
        <v>0</v>
      </c>
      <c r="KK166" s="53">
        <f t="shared" si="810"/>
        <v>0</v>
      </c>
      <c r="KL166" s="53">
        <f t="shared" si="810"/>
        <v>0</v>
      </c>
      <c r="KM166" s="53">
        <f t="shared" si="810"/>
        <v>0</v>
      </c>
      <c r="KN166" s="53">
        <f t="shared" si="810"/>
        <v>0</v>
      </c>
      <c r="KO166" s="53">
        <f t="shared" si="810"/>
        <v>0</v>
      </c>
      <c r="KP166" s="53">
        <f t="shared" si="810"/>
        <v>0</v>
      </c>
      <c r="KQ166" s="53">
        <f t="shared" si="810"/>
        <v>0</v>
      </c>
      <c r="KR166" s="53">
        <f t="shared" si="810"/>
        <v>0</v>
      </c>
      <c r="KS166" s="53">
        <f t="shared" si="810"/>
        <v>0</v>
      </c>
      <c r="KT166" s="53">
        <f t="shared" si="810"/>
        <v>0</v>
      </c>
      <c r="KU166" s="53">
        <f t="shared" si="810"/>
        <v>0</v>
      </c>
      <c r="KV166" s="53">
        <f t="shared" si="810"/>
        <v>0</v>
      </c>
      <c r="KW166" s="53">
        <f t="shared" si="810"/>
        <v>0</v>
      </c>
      <c r="KX166" s="53">
        <f t="shared" si="810"/>
        <v>0</v>
      </c>
      <c r="KY166" s="53">
        <f t="shared" si="810"/>
        <v>0</v>
      </c>
      <c r="KZ166" s="53">
        <f t="shared" si="810"/>
        <v>0</v>
      </c>
      <c r="LA166" s="53">
        <f t="shared" si="810"/>
        <v>0</v>
      </c>
      <c r="LB166" s="53">
        <f t="shared" si="810"/>
        <v>0</v>
      </c>
      <c r="LC166" s="53">
        <f t="shared" si="810"/>
        <v>0</v>
      </c>
      <c r="LD166" s="53">
        <f t="shared" si="810"/>
        <v>0</v>
      </c>
      <c r="LE166" s="53">
        <f t="shared" si="810"/>
        <v>0</v>
      </c>
      <c r="LF166" s="53">
        <f t="shared" si="810"/>
        <v>0</v>
      </c>
      <c r="LG166" s="53">
        <f t="shared" si="810"/>
        <v>0</v>
      </c>
      <c r="LH166" s="53">
        <f t="shared" si="810"/>
        <v>0</v>
      </c>
      <c r="LI166" s="53">
        <f t="shared" si="810"/>
        <v>0</v>
      </c>
      <c r="LJ166" s="53">
        <f t="shared" si="810"/>
        <v>0</v>
      </c>
      <c r="LK166" s="53">
        <f t="shared" si="810"/>
        <v>0</v>
      </c>
      <c r="LL166" s="53">
        <f t="shared" si="810"/>
        <v>0</v>
      </c>
      <c r="LM166" s="53">
        <f t="shared" si="810"/>
        <v>0</v>
      </c>
      <c r="LN166" s="53">
        <f t="shared" si="810"/>
        <v>0</v>
      </c>
      <c r="LO166" s="53">
        <f t="shared" si="810"/>
        <v>0</v>
      </c>
      <c r="LP166" s="53">
        <f t="shared" si="810"/>
        <v>0</v>
      </c>
      <c r="LQ166" s="53">
        <f t="shared" si="810"/>
        <v>0</v>
      </c>
      <c r="LR166" s="53">
        <f t="shared" si="810"/>
        <v>0</v>
      </c>
      <c r="LS166" s="53">
        <f t="shared" si="810"/>
        <v>0</v>
      </c>
      <c r="LT166" s="53">
        <f t="shared" si="810"/>
        <v>0</v>
      </c>
      <c r="LU166" s="53">
        <f t="shared" si="810"/>
        <v>0</v>
      </c>
      <c r="LV166" s="53">
        <f t="shared" si="810"/>
        <v>0</v>
      </c>
      <c r="LW166" s="53">
        <f t="shared" si="810"/>
        <v>0</v>
      </c>
      <c r="LX166" s="53">
        <f t="shared" si="810"/>
        <v>0</v>
      </c>
      <c r="LY166" s="53">
        <f t="shared" si="810"/>
        <v>0</v>
      </c>
      <c r="LZ166" s="53">
        <f t="shared" si="810"/>
        <v>0</v>
      </c>
      <c r="MA166" s="53">
        <f t="shared" si="810"/>
        <v>0</v>
      </c>
      <c r="MB166" s="53">
        <f t="shared" ref="MB166:NN166" si="811">IF(MB$1=$K$14,$K$38,0)+MB50+MB97+MB134</f>
        <v>0</v>
      </c>
      <c r="MC166" s="53">
        <f t="shared" si="811"/>
        <v>0</v>
      </c>
      <c r="MD166" s="53">
        <f t="shared" si="811"/>
        <v>0</v>
      </c>
      <c r="ME166" s="53">
        <f t="shared" si="811"/>
        <v>0</v>
      </c>
      <c r="MF166" s="53">
        <f t="shared" si="811"/>
        <v>0</v>
      </c>
      <c r="MG166" s="53">
        <f t="shared" si="811"/>
        <v>0</v>
      </c>
      <c r="MH166" s="53">
        <f t="shared" si="811"/>
        <v>0</v>
      </c>
      <c r="MI166" s="53">
        <f t="shared" si="811"/>
        <v>0</v>
      </c>
      <c r="MJ166" s="53">
        <f t="shared" si="811"/>
        <v>0</v>
      </c>
      <c r="MK166" s="53">
        <f t="shared" si="811"/>
        <v>0</v>
      </c>
      <c r="ML166" s="53">
        <f t="shared" si="811"/>
        <v>0</v>
      </c>
      <c r="MM166" s="53">
        <f t="shared" si="811"/>
        <v>0</v>
      </c>
      <c r="MN166" s="53">
        <f t="shared" si="811"/>
        <v>0</v>
      </c>
      <c r="MO166" s="53">
        <f t="shared" si="811"/>
        <v>0</v>
      </c>
      <c r="MP166" s="53">
        <f t="shared" si="811"/>
        <v>0</v>
      </c>
      <c r="MQ166" s="53">
        <f t="shared" si="811"/>
        <v>0</v>
      </c>
      <c r="MR166" s="53">
        <f t="shared" si="811"/>
        <v>0</v>
      </c>
      <c r="MS166" s="53">
        <f t="shared" si="811"/>
        <v>0</v>
      </c>
      <c r="MT166" s="53">
        <f t="shared" si="811"/>
        <v>0</v>
      </c>
      <c r="MU166" s="53">
        <f t="shared" si="811"/>
        <v>0</v>
      </c>
      <c r="MV166" s="53">
        <f t="shared" si="811"/>
        <v>0</v>
      </c>
      <c r="MW166" s="53">
        <f t="shared" si="811"/>
        <v>0</v>
      </c>
      <c r="MX166" s="53">
        <f t="shared" si="811"/>
        <v>0</v>
      </c>
      <c r="MY166" s="53">
        <f t="shared" si="811"/>
        <v>0</v>
      </c>
      <c r="MZ166" s="53">
        <f t="shared" si="811"/>
        <v>0</v>
      </c>
      <c r="NA166" s="53">
        <f t="shared" si="811"/>
        <v>0</v>
      </c>
      <c r="NB166" s="53">
        <f t="shared" si="811"/>
        <v>0</v>
      </c>
      <c r="NC166" s="53">
        <f t="shared" si="811"/>
        <v>0</v>
      </c>
      <c r="ND166" s="53">
        <f t="shared" si="811"/>
        <v>0</v>
      </c>
      <c r="NE166" s="53">
        <f t="shared" si="811"/>
        <v>0</v>
      </c>
      <c r="NF166" s="53">
        <f t="shared" si="811"/>
        <v>0</v>
      </c>
      <c r="NG166" s="53">
        <f t="shared" si="811"/>
        <v>0</v>
      </c>
      <c r="NH166" s="53">
        <f t="shared" si="811"/>
        <v>0</v>
      </c>
      <c r="NI166" s="53">
        <f t="shared" si="811"/>
        <v>0</v>
      </c>
      <c r="NJ166" s="53">
        <f t="shared" si="811"/>
        <v>0</v>
      </c>
      <c r="NK166" s="53">
        <f t="shared" si="811"/>
        <v>0</v>
      </c>
      <c r="NL166" s="53">
        <f t="shared" si="811"/>
        <v>0</v>
      </c>
      <c r="NM166" s="53">
        <f t="shared" si="811"/>
        <v>0</v>
      </c>
      <c r="NN166" s="53">
        <f t="shared" si="811"/>
        <v>0</v>
      </c>
      <c r="NO166" s="23"/>
      <c r="NP166" s="23"/>
    </row>
    <row r="167" spans="1:380" ht="3.9" customHeight="1" x14ac:dyDescent="0.25">
      <c r="A167" s="2"/>
      <c r="B167" s="2"/>
      <c r="C167" s="2"/>
      <c r="D167" s="2"/>
      <c r="E167" s="88"/>
      <c r="F167" s="2"/>
      <c r="G167" s="2"/>
      <c r="H167" s="2"/>
      <c r="I167" s="2"/>
      <c r="J167" s="13"/>
      <c r="K167" s="15"/>
      <c r="L167" s="30"/>
      <c r="M167" s="2"/>
      <c r="N167" s="2"/>
      <c r="O167" s="210"/>
      <c r="P167" s="2"/>
      <c r="Q167" s="2"/>
      <c r="R167" s="47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  <c r="IN167" s="98"/>
      <c r="IO167" s="98"/>
      <c r="IP167" s="98"/>
      <c r="IQ167" s="98"/>
      <c r="IR167" s="98"/>
      <c r="IS167" s="98"/>
      <c r="IT167" s="98"/>
      <c r="IU167" s="98"/>
      <c r="IV167" s="98"/>
      <c r="IW167" s="98"/>
      <c r="IX167" s="98"/>
      <c r="IY167" s="98"/>
      <c r="IZ167" s="98"/>
      <c r="JA167" s="98"/>
      <c r="JB167" s="98"/>
      <c r="JC167" s="98"/>
      <c r="JD167" s="98"/>
      <c r="JE167" s="98"/>
      <c r="JF167" s="98"/>
      <c r="JG167" s="98"/>
      <c r="JH167" s="98"/>
      <c r="JI167" s="98"/>
      <c r="JJ167" s="98"/>
      <c r="JK167" s="98"/>
      <c r="JL167" s="98"/>
      <c r="JM167" s="98"/>
      <c r="JN167" s="98"/>
      <c r="JO167" s="98"/>
      <c r="JP167" s="98"/>
      <c r="JQ167" s="98"/>
      <c r="JR167" s="98"/>
      <c r="JS167" s="98"/>
      <c r="JT167" s="98"/>
      <c r="JU167" s="98"/>
      <c r="JV167" s="98"/>
      <c r="JW167" s="98"/>
      <c r="JX167" s="98"/>
      <c r="JY167" s="98"/>
      <c r="JZ167" s="98"/>
      <c r="KA167" s="98"/>
      <c r="KB167" s="98"/>
      <c r="KC167" s="98"/>
      <c r="KD167" s="98"/>
      <c r="KE167" s="98"/>
      <c r="KF167" s="98"/>
      <c r="KG167" s="98"/>
      <c r="KH167" s="98"/>
      <c r="KI167" s="98"/>
      <c r="KJ167" s="98"/>
      <c r="KK167" s="98"/>
      <c r="KL167" s="98"/>
      <c r="KM167" s="98"/>
      <c r="KN167" s="98"/>
      <c r="KO167" s="98"/>
      <c r="KP167" s="98"/>
      <c r="KQ167" s="98"/>
      <c r="KR167" s="98"/>
      <c r="KS167" s="98"/>
      <c r="KT167" s="98"/>
      <c r="KU167" s="98"/>
      <c r="KV167" s="98"/>
      <c r="KW167" s="98"/>
      <c r="KX167" s="98"/>
      <c r="KY167" s="98"/>
      <c r="KZ167" s="98"/>
      <c r="LA167" s="98"/>
      <c r="LB167" s="98"/>
      <c r="LC167" s="98"/>
      <c r="LD167" s="98"/>
      <c r="LE167" s="98"/>
      <c r="LF167" s="98"/>
      <c r="LG167" s="98"/>
      <c r="LH167" s="98"/>
      <c r="LI167" s="98"/>
      <c r="LJ167" s="98"/>
      <c r="LK167" s="98"/>
      <c r="LL167" s="98"/>
      <c r="LM167" s="98"/>
      <c r="LN167" s="98"/>
      <c r="LO167" s="98"/>
      <c r="LP167" s="98"/>
      <c r="LQ167" s="98"/>
      <c r="LR167" s="98"/>
      <c r="LS167" s="98"/>
      <c r="LT167" s="98"/>
      <c r="LU167" s="98"/>
      <c r="LV167" s="98"/>
      <c r="LW167" s="98"/>
      <c r="LX167" s="98"/>
      <c r="LY167" s="98"/>
      <c r="LZ167" s="98"/>
      <c r="MA167" s="98"/>
      <c r="MB167" s="98"/>
      <c r="MC167" s="98"/>
      <c r="MD167" s="98"/>
      <c r="ME167" s="98"/>
      <c r="MF167" s="98"/>
      <c r="MG167" s="98"/>
      <c r="MH167" s="98"/>
      <c r="MI167" s="98"/>
      <c r="MJ167" s="98"/>
      <c r="MK167" s="98"/>
      <c r="ML167" s="98"/>
      <c r="MM167" s="98"/>
      <c r="MN167" s="98"/>
      <c r="MO167" s="98"/>
      <c r="MP167" s="98"/>
      <c r="MQ167" s="98"/>
      <c r="MR167" s="98"/>
      <c r="MS167" s="98"/>
      <c r="MT167" s="98"/>
      <c r="MU167" s="98"/>
      <c r="MV167" s="98"/>
      <c r="MW167" s="98"/>
      <c r="MX167" s="98"/>
      <c r="MY167" s="98"/>
      <c r="MZ167" s="98"/>
      <c r="NA167" s="98"/>
      <c r="NB167" s="98"/>
      <c r="NC167" s="98"/>
      <c r="ND167" s="98"/>
      <c r="NE167" s="98"/>
      <c r="NF167" s="98"/>
      <c r="NG167" s="98"/>
      <c r="NH167" s="98"/>
      <c r="NI167" s="98"/>
      <c r="NJ167" s="98"/>
      <c r="NK167" s="98"/>
      <c r="NL167" s="98"/>
      <c r="NM167" s="98"/>
      <c r="NN167" s="99"/>
      <c r="NO167" s="2"/>
      <c r="NP167" s="2"/>
    </row>
    <row r="168" spans="1:380" ht="8.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15"/>
      <c r="L168" s="30"/>
      <c r="M168" s="2"/>
      <c r="N168" s="2"/>
      <c r="O168" s="15"/>
      <c r="P168" s="2"/>
      <c r="Q168" s="2"/>
      <c r="R168" s="47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9"/>
      <c r="NO168" s="2"/>
      <c r="NP168" s="2"/>
    </row>
    <row r="169" spans="1:38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15"/>
      <c r="L169" s="30"/>
      <c r="M169" s="2"/>
      <c r="N169" s="2"/>
      <c r="O169" s="15"/>
      <c r="P169" s="2"/>
      <c r="Q169" s="2"/>
      <c r="R169" s="47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8"/>
      <c r="JC169" s="48"/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48"/>
      <c r="KK169" s="48"/>
      <c r="KL169" s="48"/>
      <c r="KM169" s="48"/>
      <c r="KN169" s="48"/>
      <c r="KO169" s="48"/>
      <c r="KP169" s="48"/>
      <c r="KQ169" s="48"/>
      <c r="KR169" s="48"/>
      <c r="KS169" s="48"/>
      <c r="KT169" s="48"/>
      <c r="KU169" s="48"/>
      <c r="KV169" s="48"/>
      <c r="KW169" s="48"/>
      <c r="KX169" s="48"/>
      <c r="KY169" s="48"/>
      <c r="KZ169" s="48"/>
      <c r="LA169" s="48"/>
      <c r="LB169" s="48"/>
      <c r="LC169" s="48"/>
      <c r="LD169" s="48"/>
      <c r="LE169" s="48"/>
      <c r="LF169" s="48"/>
      <c r="LG169" s="48"/>
      <c r="LH169" s="48"/>
      <c r="LI169" s="48"/>
      <c r="LJ169" s="48"/>
      <c r="LK169" s="48"/>
      <c r="LL169" s="48"/>
      <c r="LM169" s="48"/>
      <c r="LN169" s="48"/>
      <c r="LO169" s="48"/>
      <c r="LP169" s="48"/>
      <c r="LQ169" s="48"/>
      <c r="LR169" s="48"/>
      <c r="LS169" s="48"/>
      <c r="LT169" s="48"/>
      <c r="LU169" s="48"/>
      <c r="LV169" s="48"/>
      <c r="LW169" s="48"/>
      <c r="LX169" s="48"/>
      <c r="LY169" s="48"/>
      <c r="LZ169" s="48"/>
      <c r="MA169" s="48"/>
      <c r="MB169" s="48"/>
      <c r="MC169" s="48"/>
      <c r="MD169" s="48"/>
      <c r="ME169" s="48"/>
      <c r="MF169" s="48"/>
      <c r="MG169" s="48"/>
      <c r="MH169" s="48"/>
      <c r="MI169" s="48"/>
      <c r="MJ169" s="48"/>
      <c r="MK169" s="48"/>
      <c r="ML169" s="48"/>
      <c r="MM169" s="48"/>
      <c r="MN169" s="48"/>
      <c r="MO169" s="48"/>
      <c r="MP169" s="48"/>
      <c r="MQ169" s="48"/>
      <c r="MR169" s="48"/>
      <c r="MS169" s="48"/>
      <c r="MT169" s="48"/>
      <c r="MU169" s="48"/>
      <c r="MV169" s="48"/>
      <c r="MW169" s="48"/>
      <c r="MX169" s="48"/>
      <c r="MY169" s="48"/>
      <c r="MZ169" s="48"/>
      <c r="NA169" s="48"/>
      <c r="NB169" s="48"/>
      <c r="NC169" s="48"/>
      <c r="ND169" s="48"/>
      <c r="NE169" s="48"/>
      <c r="NF169" s="48"/>
      <c r="NG169" s="48"/>
      <c r="NH169" s="48"/>
      <c r="NI169" s="48"/>
      <c r="NJ169" s="48"/>
      <c r="NK169" s="48"/>
      <c r="NL169" s="48"/>
      <c r="NM169" s="48"/>
      <c r="NN169" s="49"/>
      <c r="NO169" s="2"/>
      <c r="NP169" s="2"/>
    </row>
    <row r="170" spans="1:38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15"/>
      <c r="L170" s="30"/>
      <c r="M170" s="2"/>
      <c r="N170" s="2"/>
      <c r="O170" s="15"/>
      <c r="P170" s="2"/>
      <c r="Q170" s="2"/>
      <c r="R170" s="47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8"/>
      <c r="JC170" s="48"/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48"/>
      <c r="KK170" s="48"/>
      <c r="KL170" s="48"/>
      <c r="KM170" s="48"/>
      <c r="KN170" s="48"/>
      <c r="KO170" s="48"/>
      <c r="KP170" s="48"/>
      <c r="KQ170" s="48"/>
      <c r="KR170" s="48"/>
      <c r="KS170" s="48"/>
      <c r="KT170" s="48"/>
      <c r="KU170" s="48"/>
      <c r="KV170" s="48"/>
      <c r="KW170" s="48"/>
      <c r="KX170" s="48"/>
      <c r="KY170" s="48"/>
      <c r="KZ170" s="48"/>
      <c r="LA170" s="48"/>
      <c r="LB170" s="48"/>
      <c r="LC170" s="48"/>
      <c r="LD170" s="48"/>
      <c r="LE170" s="48"/>
      <c r="LF170" s="48"/>
      <c r="LG170" s="48"/>
      <c r="LH170" s="48"/>
      <c r="LI170" s="48"/>
      <c r="LJ170" s="48"/>
      <c r="LK170" s="48"/>
      <c r="LL170" s="48"/>
      <c r="LM170" s="48"/>
      <c r="LN170" s="48"/>
      <c r="LO170" s="48"/>
      <c r="LP170" s="48"/>
      <c r="LQ170" s="48"/>
      <c r="LR170" s="48"/>
      <c r="LS170" s="48"/>
      <c r="LT170" s="48"/>
      <c r="LU170" s="48"/>
      <c r="LV170" s="48"/>
      <c r="LW170" s="48"/>
      <c r="LX170" s="48"/>
      <c r="LY170" s="48"/>
      <c r="LZ170" s="48"/>
      <c r="MA170" s="48"/>
      <c r="MB170" s="48"/>
      <c r="MC170" s="48"/>
      <c r="MD170" s="48"/>
      <c r="ME170" s="48"/>
      <c r="MF170" s="48"/>
      <c r="MG170" s="48"/>
      <c r="MH170" s="48"/>
      <c r="MI170" s="48"/>
      <c r="MJ170" s="48"/>
      <c r="MK170" s="48"/>
      <c r="ML170" s="48"/>
      <c r="MM170" s="48"/>
      <c r="MN170" s="48"/>
      <c r="MO170" s="48"/>
      <c r="MP170" s="48"/>
      <c r="MQ170" s="48"/>
      <c r="MR170" s="48"/>
      <c r="MS170" s="48"/>
      <c r="MT170" s="48"/>
      <c r="MU170" s="48"/>
      <c r="MV170" s="48"/>
      <c r="MW170" s="48"/>
      <c r="MX170" s="48"/>
      <c r="MY170" s="48"/>
      <c r="MZ170" s="48"/>
      <c r="NA170" s="48"/>
      <c r="NB170" s="48"/>
      <c r="NC170" s="48"/>
      <c r="ND170" s="48"/>
      <c r="NE170" s="48"/>
      <c r="NF170" s="48"/>
      <c r="NG170" s="48"/>
      <c r="NH170" s="48"/>
      <c r="NI170" s="48"/>
      <c r="NJ170" s="48"/>
      <c r="NK170" s="48"/>
      <c r="NL170" s="48"/>
      <c r="NM170" s="48"/>
      <c r="NN170" s="49"/>
      <c r="NO170" s="2"/>
      <c r="NP170" s="2"/>
    </row>
    <row r="171" spans="1:38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15"/>
      <c r="L171" s="30"/>
      <c r="M171" s="2"/>
      <c r="N171" s="2"/>
      <c r="O171" s="15"/>
      <c r="P171" s="2"/>
      <c r="Q171" s="2"/>
      <c r="R171" s="47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9"/>
      <c r="NO171" s="2"/>
      <c r="NP171" s="2"/>
    </row>
    <row r="172" spans="1:38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15"/>
      <c r="L172" s="30"/>
      <c r="M172" s="2"/>
      <c r="N172" s="2"/>
      <c r="O172" s="15"/>
      <c r="P172" s="2"/>
      <c r="Q172" s="2"/>
      <c r="R172" s="47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8"/>
      <c r="JC172" s="48"/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48"/>
      <c r="KK172" s="48"/>
      <c r="KL172" s="48"/>
      <c r="KM172" s="48"/>
      <c r="KN172" s="48"/>
      <c r="KO172" s="48"/>
      <c r="KP172" s="48"/>
      <c r="KQ172" s="48"/>
      <c r="KR172" s="48"/>
      <c r="KS172" s="48"/>
      <c r="KT172" s="48"/>
      <c r="KU172" s="48"/>
      <c r="KV172" s="48"/>
      <c r="KW172" s="48"/>
      <c r="KX172" s="48"/>
      <c r="KY172" s="48"/>
      <c r="KZ172" s="48"/>
      <c r="LA172" s="48"/>
      <c r="LB172" s="48"/>
      <c r="LC172" s="48"/>
      <c r="LD172" s="48"/>
      <c r="LE172" s="48"/>
      <c r="LF172" s="48"/>
      <c r="LG172" s="48"/>
      <c r="LH172" s="48"/>
      <c r="LI172" s="48"/>
      <c r="LJ172" s="48"/>
      <c r="LK172" s="48"/>
      <c r="LL172" s="48"/>
      <c r="LM172" s="48"/>
      <c r="LN172" s="48"/>
      <c r="LO172" s="48"/>
      <c r="LP172" s="48"/>
      <c r="LQ172" s="48"/>
      <c r="LR172" s="48"/>
      <c r="LS172" s="48"/>
      <c r="LT172" s="48"/>
      <c r="LU172" s="48"/>
      <c r="LV172" s="48"/>
      <c r="LW172" s="48"/>
      <c r="LX172" s="48"/>
      <c r="LY172" s="48"/>
      <c r="LZ172" s="48"/>
      <c r="MA172" s="48"/>
      <c r="MB172" s="48"/>
      <c r="MC172" s="48"/>
      <c r="MD172" s="48"/>
      <c r="ME172" s="48"/>
      <c r="MF172" s="48"/>
      <c r="MG172" s="48"/>
      <c r="MH172" s="48"/>
      <c r="MI172" s="48"/>
      <c r="MJ172" s="48"/>
      <c r="MK172" s="48"/>
      <c r="ML172" s="48"/>
      <c r="MM172" s="48"/>
      <c r="MN172" s="48"/>
      <c r="MO172" s="48"/>
      <c r="MP172" s="48"/>
      <c r="MQ172" s="48"/>
      <c r="MR172" s="48"/>
      <c r="MS172" s="48"/>
      <c r="MT172" s="48"/>
      <c r="MU172" s="48"/>
      <c r="MV172" s="48"/>
      <c r="MW172" s="48"/>
      <c r="MX172" s="48"/>
      <c r="MY172" s="48"/>
      <c r="MZ172" s="48"/>
      <c r="NA172" s="48"/>
      <c r="NB172" s="48"/>
      <c r="NC172" s="48"/>
      <c r="ND172" s="48"/>
      <c r="NE172" s="48"/>
      <c r="NF172" s="48"/>
      <c r="NG172" s="48"/>
      <c r="NH172" s="48"/>
      <c r="NI172" s="48"/>
      <c r="NJ172" s="48"/>
      <c r="NK172" s="48"/>
      <c r="NL172" s="48"/>
      <c r="NM172" s="48"/>
      <c r="NN172" s="49"/>
      <c r="NO172" s="2"/>
      <c r="NP172" s="2"/>
    </row>
    <row r="173" spans="1:38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15"/>
      <c r="L173" s="30"/>
      <c r="M173" s="2"/>
      <c r="N173" s="2"/>
      <c r="O173" s="15"/>
      <c r="P173" s="2"/>
      <c r="Q173" s="2"/>
      <c r="R173" s="47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8"/>
      <c r="JC173" s="48"/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48"/>
      <c r="KK173" s="48"/>
      <c r="KL173" s="48"/>
      <c r="KM173" s="48"/>
      <c r="KN173" s="48"/>
      <c r="KO173" s="48"/>
      <c r="KP173" s="48"/>
      <c r="KQ173" s="48"/>
      <c r="KR173" s="48"/>
      <c r="KS173" s="48"/>
      <c r="KT173" s="48"/>
      <c r="KU173" s="48"/>
      <c r="KV173" s="48"/>
      <c r="KW173" s="48"/>
      <c r="KX173" s="48"/>
      <c r="KY173" s="48"/>
      <c r="KZ173" s="48"/>
      <c r="LA173" s="48"/>
      <c r="LB173" s="48"/>
      <c r="LC173" s="48"/>
      <c r="LD173" s="48"/>
      <c r="LE173" s="48"/>
      <c r="LF173" s="48"/>
      <c r="LG173" s="48"/>
      <c r="LH173" s="48"/>
      <c r="LI173" s="48"/>
      <c r="LJ173" s="48"/>
      <c r="LK173" s="48"/>
      <c r="LL173" s="48"/>
      <c r="LM173" s="48"/>
      <c r="LN173" s="48"/>
      <c r="LO173" s="48"/>
      <c r="LP173" s="48"/>
      <c r="LQ173" s="48"/>
      <c r="LR173" s="48"/>
      <c r="LS173" s="48"/>
      <c r="LT173" s="48"/>
      <c r="LU173" s="48"/>
      <c r="LV173" s="48"/>
      <c r="LW173" s="48"/>
      <c r="LX173" s="48"/>
      <c r="LY173" s="48"/>
      <c r="LZ173" s="48"/>
      <c r="MA173" s="48"/>
      <c r="MB173" s="48"/>
      <c r="MC173" s="48"/>
      <c r="MD173" s="48"/>
      <c r="ME173" s="48"/>
      <c r="MF173" s="48"/>
      <c r="MG173" s="48"/>
      <c r="MH173" s="48"/>
      <c r="MI173" s="48"/>
      <c r="MJ173" s="48"/>
      <c r="MK173" s="48"/>
      <c r="ML173" s="48"/>
      <c r="MM173" s="48"/>
      <c r="MN173" s="48"/>
      <c r="MO173" s="48"/>
      <c r="MP173" s="48"/>
      <c r="MQ173" s="48"/>
      <c r="MR173" s="48"/>
      <c r="MS173" s="48"/>
      <c r="MT173" s="48"/>
      <c r="MU173" s="48"/>
      <c r="MV173" s="48"/>
      <c r="MW173" s="48"/>
      <c r="MX173" s="48"/>
      <c r="MY173" s="48"/>
      <c r="MZ173" s="48"/>
      <c r="NA173" s="48"/>
      <c r="NB173" s="48"/>
      <c r="NC173" s="48"/>
      <c r="ND173" s="48"/>
      <c r="NE173" s="48"/>
      <c r="NF173" s="48"/>
      <c r="NG173" s="48"/>
      <c r="NH173" s="48"/>
      <c r="NI173" s="48"/>
      <c r="NJ173" s="48"/>
      <c r="NK173" s="48"/>
      <c r="NL173" s="48"/>
      <c r="NM173" s="48"/>
      <c r="NN173" s="49"/>
      <c r="NO173" s="2"/>
      <c r="NP173" s="2"/>
    </row>
    <row r="174" spans="1:38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15"/>
      <c r="L174" s="30"/>
      <c r="M174" s="2"/>
      <c r="N174" s="2"/>
      <c r="O174" s="15"/>
      <c r="P174" s="2"/>
      <c r="Q174" s="2"/>
      <c r="R174" s="47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8"/>
      <c r="JC174" s="48"/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48"/>
      <c r="KK174" s="48"/>
      <c r="KL174" s="48"/>
      <c r="KM174" s="48"/>
      <c r="KN174" s="48"/>
      <c r="KO174" s="48"/>
      <c r="KP174" s="48"/>
      <c r="KQ174" s="48"/>
      <c r="KR174" s="48"/>
      <c r="KS174" s="48"/>
      <c r="KT174" s="48"/>
      <c r="KU174" s="48"/>
      <c r="KV174" s="48"/>
      <c r="KW174" s="48"/>
      <c r="KX174" s="48"/>
      <c r="KY174" s="48"/>
      <c r="KZ174" s="48"/>
      <c r="LA174" s="48"/>
      <c r="LB174" s="48"/>
      <c r="LC174" s="48"/>
      <c r="LD174" s="48"/>
      <c r="LE174" s="48"/>
      <c r="LF174" s="48"/>
      <c r="LG174" s="48"/>
      <c r="LH174" s="48"/>
      <c r="LI174" s="48"/>
      <c r="LJ174" s="48"/>
      <c r="LK174" s="48"/>
      <c r="LL174" s="48"/>
      <c r="LM174" s="48"/>
      <c r="LN174" s="48"/>
      <c r="LO174" s="48"/>
      <c r="LP174" s="48"/>
      <c r="LQ174" s="48"/>
      <c r="LR174" s="48"/>
      <c r="LS174" s="48"/>
      <c r="LT174" s="48"/>
      <c r="LU174" s="48"/>
      <c r="LV174" s="48"/>
      <c r="LW174" s="48"/>
      <c r="LX174" s="48"/>
      <c r="LY174" s="48"/>
      <c r="LZ174" s="48"/>
      <c r="MA174" s="48"/>
      <c r="MB174" s="48"/>
      <c r="MC174" s="48"/>
      <c r="MD174" s="48"/>
      <c r="ME174" s="48"/>
      <c r="MF174" s="48"/>
      <c r="MG174" s="48"/>
      <c r="MH174" s="48"/>
      <c r="MI174" s="48"/>
      <c r="MJ174" s="48"/>
      <c r="MK174" s="48"/>
      <c r="ML174" s="48"/>
      <c r="MM174" s="48"/>
      <c r="MN174" s="48"/>
      <c r="MO174" s="48"/>
      <c r="MP174" s="48"/>
      <c r="MQ174" s="48"/>
      <c r="MR174" s="48"/>
      <c r="MS174" s="48"/>
      <c r="MT174" s="48"/>
      <c r="MU174" s="48"/>
      <c r="MV174" s="48"/>
      <c r="MW174" s="48"/>
      <c r="MX174" s="48"/>
      <c r="MY174" s="48"/>
      <c r="MZ174" s="48"/>
      <c r="NA174" s="48"/>
      <c r="NB174" s="48"/>
      <c r="NC174" s="48"/>
      <c r="ND174" s="48"/>
      <c r="NE174" s="48"/>
      <c r="NF174" s="48"/>
      <c r="NG174" s="48"/>
      <c r="NH174" s="48"/>
      <c r="NI174" s="48"/>
      <c r="NJ174" s="48"/>
      <c r="NK174" s="48"/>
      <c r="NL174" s="48"/>
      <c r="NM174" s="48"/>
      <c r="NN174" s="49"/>
      <c r="NO174" s="2"/>
      <c r="NP174" s="2"/>
    </row>
    <row r="175" spans="1:38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15"/>
      <c r="L175" s="30"/>
      <c r="M175" s="2"/>
      <c r="N175" s="2"/>
      <c r="O175" s="15"/>
      <c r="P175" s="2"/>
      <c r="Q175" s="2"/>
      <c r="R175" s="47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8"/>
      <c r="JC175" s="48"/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48"/>
      <c r="KK175" s="48"/>
      <c r="KL175" s="48"/>
      <c r="KM175" s="48"/>
      <c r="KN175" s="48"/>
      <c r="KO175" s="48"/>
      <c r="KP175" s="48"/>
      <c r="KQ175" s="48"/>
      <c r="KR175" s="48"/>
      <c r="KS175" s="48"/>
      <c r="KT175" s="48"/>
      <c r="KU175" s="48"/>
      <c r="KV175" s="48"/>
      <c r="KW175" s="48"/>
      <c r="KX175" s="48"/>
      <c r="KY175" s="48"/>
      <c r="KZ175" s="48"/>
      <c r="LA175" s="48"/>
      <c r="LB175" s="48"/>
      <c r="LC175" s="48"/>
      <c r="LD175" s="48"/>
      <c r="LE175" s="48"/>
      <c r="LF175" s="48"/>
      <c r="LG175" s="48"/>
      <c r="LH175" s="48"/>
      <c r="LI175" s="48"/>
      <c r="LJ175" s="48"/>
      <c r="LK175" s="48"/>
      <c r="LL175" s="48"/>
      <c r="LM175" s="48"/>
      <c r="LN175" s="48"/>
      <c r="LO175" s="48"/>
      <c r="LP175" s="48"/>
      <c r="LQ175" s="48"/>
      <c r="LR175" s="48"/>
      <c r="LS175" s="48"/>
      <c r="LT175" s="48"/>
      <c r="LU175" s="48"/>
      <c r="LV175" s="48"/>
      <c r="LW175" s="48"/>
      <c r="LX175" s="48"/>
      <c r="LY175" s="48"/>
      <c r="LZ175" s="48"/>
      <c r="MA175" s="48"/>
      <c r="MB175" s="48"/>
      <c r="MC175" s="48"/>
      <c r="MD175" s="48"/>
      <c r="ME175" s="48"/>
      <c r="MF175" s="48"/>
      <c r="MG175" s="48"/>
      <c r="MH175" s="48"/>
      <c r="MI175" s="48"/>
      <c r="MJ175" s="48"/>
      <c r="MK175" s="48"/>
      <c r="ML175" s="48"/>
      <c r="MM175" s="48"/>
      <c r="MN175" s="48"/>
      <c r="MO175" s="48"/>
      <c r="MP175" s="48"/>
      <c r="MQ175" s="48"/>
      <c r="MR175" s="48"/>
      <c r="MS175" s="48"/>
      <c r="MT175" s="48"/>
      <c r="MU175" s="48"/>
      <c r="MV175" s="48"/>
      <c r="MW175" s="48"/>
      <c r="MX175" s="48"/>
      <c r="MY175" s="48"/>
      <c r="MZ175" s="48"/>
      <c r="NA175" s="48"/>
      <c r="NB175" s="48"/>
      <c r="NC175" s="48"/>
      <c r="ND175" s="48"/>
      <c r="NE175" s="48"/>
      <c r="NF175" s="48"/>
      <c r="NG175" s="48"/>
      <c r="NH175" s="48"/>
      <c r="NI175" s="48"/>
      <c r="NJ175" s="48"/>
      <c r="NK175" s="48"/>
      <c r="NL175" s="48"/>
      <c r="NM175" s="48"/>
      <c r="NN175" s="49"/>
      <c r="NO175" s="2"/>
      <c r="NP175" s="2"/>
    </row>
    <row r="176" spans="1:38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15"/>
      <c r="L176" s="30"/>
      <c r="M176" s="2"/>
      <c r="N176" s="2"/>
      <c r="O176" s="15"/>
      <c r="P176" s="2"/>
      <c r="Q176" s="2"/>
      <c r="R176" s="47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8"/>
      <c r="JJ176" s="48"/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48"/>
      <c r="KK176" s="48"/>
      <c r="KL176" s="48"/>
      <c r="KM176" s="48"/>
      <c r="KN176" s="48"/>
      <c r="KO176" s="48"/>
      <c r="KP176" s="48"/>
      <c r="KQ176" s="48"/>
      <c r="KR176" s="48"/>
      <c r="KS176" s="48"/>
      <c r="KT176" s="48"/>
      <c r="KU176" s="48"/>
      <c r="KV176" s="48"/>
      <c r="KW176" s="48"/>
      <c r="KX176" s="48"/>
      <c r="KY176" s="48"/>
      <c r="KZ176" s="48"/>
      <c r="LA176" s="48"/>
      <c r="LB176" s="48"/>
      <c r="LC176" s="48"/>
      <c r="LD176" s="48"/>
      <c r="LE176" s="48"/>
      <c r="LF176" s="48"/>
      <c r="LG176" s="48"/>
      <c r="LH176" s="48"/>
      <c r="LI176" s="48"/>
      <c r="LJ176" s="48"/>
      <c r="LK176" s="48"/>
      <c r="LL176" s="48"/>
      <c r="LM176" s="48"/>
      <c r="LN176" s="48"/>
      <c r="LO176" s="48"/>
      <c r="LP176" s="48"/>
      <c r="LQ176" s="48"/>
      <c r="LR176" s="48"/>
      <c r="LS176" s="48"/>
      <c r="LT176" s="48"/>
      <c r="LU176" s="48"/>
      <c r="LV176" s="48"/>
      <c r="LW176" s="48"/>
      <c r="LX176" s="48"/>
      <c r="LY176" s="48"/>
      <c r="LZ176" s="48"/>
      <c r="MA176" s="48"/>
      <c r="MB176" s="48"/>
      <c r="MC176" s="48"/>
      <c r="MD176" s="48"/>
      <c r="ME176" s="48"/>
      <c r="MF176" s="48"/>
      <c r="MG176" s="48"/>
      <c r="MH176" s="48"/>
      <c r="MI176" s="48"/>
      <c r="MJ176" s="48"/>
      <c r="MK176" s="48"/>
      <c r="ML176" s="48"/>
      <c r="MM176" s="48"/>
      <c r="MN176" s="48"/>
      <c r="MO176" s="48"/>
      <c r="MP176" s="48"/>
      <c r="MQ176" s="48"/>
      <c r="MR176" s="48"/>
      <c r="MS176" s="48"/>
      <c r="MT176" s="48"/>
      <c r="MU176" s="48"/>
      <c r="MV176" s="48"/>
      <c r="MW176" s="48"/>
      <c r="MX176" s="48"/>
      <c r="MY176" s="48"/>
      <c r="MZ176" s="48"/>
      <c r="NA176" s="48"/>
      <c r="NB176" s="48"/>
      <c r="NC176" s="48"/>
      <c r="ND176" s="48"/>
      <c r="NE176" s="48"/>
      <c r="NF176" s="48"/>
      <c r="NG176" s="48"/>
      <c r="NH176" s="48"/>
      <c r="NI176" s="48"/>
      <c r="NJ176" s="48"/>
      <c r="NK176" s="48"/>
      <c r="NL176" s="48"/>
      <c r="NM176" s="48"/>
      <c r="NN176" s="49"/>
      <c r="NO176" s="2"/>
      <c r="NP176" s="2"/>
    </row>
    <row r="177" spans="1:38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15"/>
      <c r="L177" s="30"/>
      <c r="M177" s="2"/>
      <c r="N177" s="2"/>
      <c r="O177" s="15"/>
      <c r="P177" s="2"/>
      <c r="Q177" s="2"/>
      <c r="R177" s="47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  <c r="JI177" s="48"/>
      <c r="JJ177" s="48"/>
      <c r="JK177" s="48"/>
      <c r="JL177" s="48"/>
      <c r="JM177" s="48"/>
      <c r="JN177" s="48"/>
      <c r="JO177" s="48"/>
      <c r="JP177" s="48"/>
      <c r="JQ177" s="48"/>
      <c r="JR177" s="48"/>
      <c r="JS177" s="48"/>
      <c r="JT177" s="48"/>
      <c r="JU177" s="48"/>
      <c r="JV177" s="48"/>
      <c r="JW177" s="48"/>
      <c r="JX177" s="48"/>
      <c r="JY177" s="48"/>
      <c r="JZ177" s="48"/>
      <c r="KA177" s="48"/>
      <c r="KB177" s="48"/>
      <c r="KC177" s="48"/>
      <c r="KD177" s="48"/>
      <c r="KE177" s="48"/>
      <c r="KF177" s="48"/>
      <c r="KG177" s="48"/>
      <c r="KH177" s="48"/>
      <c r="KI177" s="48"/>
      <c r="KJ177" s="48"/>
      <c r="KK177" s="48"/>
      <c r="KL177" s="48"/>
      <c r="KM177" s="48"/>
      <c r="KN177" s="48"/>
      <c r="KO177" s="48"/>
      <c r="KP177" s="48"/>
      <c r="KQ177" s="48"/>
      <c r="KR177" s="48"/>
      <c r="KS177" s="48"/>
      <c r="KT177" s="48"/>
      <c r="KU177" s="48"/>
      <c r="KV177" s="48"/>
      <c r="KW177" s="48"/>
      <c r="KX177" s="48"/>
      <c r="KY177" s="48"/>
      <c r="KZ177" s="48"/>
      <c r="LA177" s="48"/>
      <c r="LB177" s="48"/>
      <c r="LC177" s="48"/>
      <c r="LD177" s="48"/>
      <c r="LE177" s="48"/>
      <c r="LF177" s="48"/>
      <c r="LG177" s="48"/>
      <c r="LH177" s="48"/>
      <c r="LI177" s="48"/>
      <c r="LJ177" s="48"/>
      <c r="LK177" s="48"/>
      <c r="LL177" s="48"/>
      <c r="LM177" s="48"/>
      <c r="LN177" s="48"/>
      <c r="LO177" s="48"/>
      <c r="LP177" s="48"/>
      <c r="LQ177" s="48"/>
      <c r="LR177" s="48"/>
      <c r="LS177" s="48"/>
      <c r="LT177" s="48"/>
      <c r="LU177" s="48"/>
      <c r="LV177" s="48"/>
      <c r="LW177" s="48"/>
      <c r="LX177" s="48"/>
      <c r="LY177" s="48"/>
      <c r="LZ177" s="48"/>
      <c r="MA177" s="48"/>
      <c r="MB177" s="48"/>
      <c r="MC177" s="48"/>
      <c r="MD177" s="48"/>
      <c r="ME177" s="48"/>
      <c r="MF177" s="48"/>
      <c r="MG177" s="48"/>
      <c r="MH177" s="48"/>
      <c r="MI177" s="48"/>
      <c r="MJ177" s="48"/>
      <c r="MK177" s="48"/>
      <c r="ML177" s="48"/>
      <c r="MM177" s="48"/>
      <c r="MN177" s="48"/>
      <c r="MO177" s="48"/>
      <c r="MP177" s="48"/>
      <c r="MQ177" s="48"/>
      <c r="MR177" s="48"/>
      <c r="MS177" s="48"/>
      <c r="MT177" s="48"/>
      <c r="MU177" s="48"/>
      <c r="MV177" s="48"/>
      <c r="MW177" s="48"/>
      <c r="MX177" s="48"/>
      <c r="MY177" s="48"/>
      <c r="MZ177" s="48"/>
      <c r="NA177" s="48"/>
      <c r="NB177" s="48"/>
      <c r="NC177" s="48"/>
      <c r="ND177" s="48"/>
      <c r="NE177" s="48"/>
      <c r="NF177" s="48"/>
      <c r="NG177" s="48"/>
      <c r="NH177" s="48"/>
      <c r="NI177" s="48"/>
      <c r="NJ177" s="48"/>
      <c r="NK177" s="48"/>
      <c r="NL177" s="48"/>
      <c r="NM177" s="48"/>
      <c r="NN177" s="49"/>
      <c r="NO177" s="2"/>
      <c r="NP177" s="2"/>
    </row>
    <row r="178" spans="1:38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15"/>
      <c r="L178" s="30"/>
      <c r="M178" s="2"/>
      <c r="N178" s="2"/>
      <c r="O178" s="15"/>
      <c r="P178" s="2"/>
      <c r="Q178" s="2"/>
      <c r="R178" s="47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  <c r="JI178" s="48"/>
      <c r="JJ178" s="48"/>
      <c r="JK178" s="48"/>
      <c r="JL178" s="48"/>
      <c r="JM178" s="48"/>
      <c r="JN178" s="48"/>
      <c r="JO178" s="48"/>
      <c r="JP178" s="48"/>
      <c r="JQ178" s="48"/>
      <c r="JR178" s="48"/>
      <c r="JS178" s="48"/>
      <c r="JT178" s="48"/>
      <c r="JU178" s="48"/>
      <c r="JV178" s="48"/>
      <c r="JW178" s="48"/>
      <c r="JX178" s="48"/>
      <c r="JY178" s="48"/>
      <c r="JZ178" s="48"/>
      <c r="KA178" s="48"/>
      <c r="KB178" s="48"/>
      <c r="KC178" s="48"/>
      <c r="KD178" s="48"/>
      <c r="KE178" s="48"/>
      <c r="KF178" s="48"/>
      <c r="KG178" s="48"/>
      <c r="KH178" s="48"/>
      <c r="KI178" s="48"/>
      <c r="KJ178" s="48"/>
      <c r="KK178" s="48"/>
      <c r="KL178" s="48"/>
      <c r="KM178" s="48"/>
      <c r="KN178" s="48"/>
      <c r="KO178" s="48"/>
      <c r="KP178" s="48"/>
      <c r="KQ178" s="48"/>
      <c r="KR178" s="48"/>
      <c r="KS178" s="48"/>
      <c r="KT178" s="48"/>
      <c r="KU178" s="48"/>
      <c r="KV178" s="48"/>
      <c r="KW178" s="48"/>
      <c r="KX178" s="48"/>
      <c r="KY178" s="48"/>
      <c r="KZ178" s="48"/>
      <c r="LA178" s="48"/>
      <c r="LB178" s="48"/>
      <c r="LC178" s="48"/>
      <c r="LD178" s="48"/>
      <c r="LE178" s="48"/>
      <c r="LF178" s="48"/>
      <c r="LG178" s="48"/>
      <c r="LH178" s="48"/>
      <c r="LI178" s="48"/>
      <c r="LJ178" s="48"/>
      <c r="LK178" s="48"/>
      <c r="LL178" s="48"/>
      <c r="LM178" s="48"/>
      <c r="LN178" s="48"/>
      <c r="LO178" s="48"/>
      <c r="LP178" s="48"/>
      <c r="LQ178" s="48"/>
      <c r="LR178" s="48"/>
      <c r="LS178" s="48"/>
      <c r="LT178" s="48"/>
      <c r="LU178" s="48"/>
      <c r="LV178" s="48"/>
      <c r="LW178" s="48"/>
      <c r="LX178" s="48"/>
      <c r="LY178" s="48"/>
      <c r="LZ178" s="48"/>
      <c r="MA178" s="48"/>
      <c r="MB178" s="48"/>
      <c r="MC178" s="48"/>
      <c r="MD178" s="48"/>
      <c r="ME178" s="48"/>
      <c r="MF178" s="48"/>
      <c r="MG178" s="48"/>
      <c r="MH178" s="48"/>
      <c r="MI178" s="48"/>
      <c r="MJ178" s="48"/>
      <c r="MK178" s="48"/>
      <c r="ML178" s="48"/>
      <c r="MM178" s="48"/>
      <c r="MN178" s="48"/>
      <c r="MO178" s="48"/>
      <c r="MP178" s="48"/>
      <c r="MQ178" s="48"/>
      <c r="MR178" s="48"/>
      <c r="MS178" s="48"/>
      <c r="MT178" s="48"/>
      <c r="MU178" s="48"/>
      <c r="MV178" s="48"/>
      <c r="MW178" s="48"/>
      <c r="MX178" s="48"/>
      <c r="MY178" s="48"/>
      <c r="MZ178" s="48"/>
      <c r="NA178" s="48"/>
      <c r="NB178" s="48"/>
      <c r="NC178" s="48"/>
      <c r="ND178" s="48"/>
      <c r="NE178" s="48"/>
      <c r="NF178" s="48"/>
      <c r="NG178" s="48"/>
      <c r="NH178" s="48"/>
      <c r="NI178" s="48"/>
      <c r="NJ178" s="48"/>
      <c r="NK178" s="48"/>
      <c r="NL178" s="48"/>
      <c r="NM178" s="48"/>
      <c r="NN178" s="49"/>
      <c r="NO178" s="2"/>
      <c r="NP178" s="2"/>
    </row>
    <row r="179" spans="1:38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15"/>
      <c r="L179" s="30"/>
      <c r="M179" s="2"/>
      <c r="N179" s="2"/>
      <c r="O179" s="15"/>
      <c r="P179" s="2"/>
      <c r="Q179" s="2"/>
      <c r="R179" s="47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  <c r="JI179" s="48"/>
      <c r="JJ179" s="48"/>
      <c r="JK179" s="48"/>
      <c r="JL179" s="48"/>
      <c r="JM179" s="48"/>
      <c r="JN179" s="48"/>
      <c r="JO179" s="48"/>
      <c r="JP179" s="48"/>
      <c r="JQ179" s="48"/>
      <c r="JR179" s="48"/>
      <c r="JS179" s="48"/>
      <c r="JT179" s="48"/>
      <c r="JU179" s="48"/>
      <c r="JV179" s="48"/>
      <c r="JW179" s="48"/>
      <c r="JX179" s="48"/>
      <c r="JY179" s="48"/>
      <c r="JZ179" s="48"/>
      <c r="KA179" s="48"/>
      <c r="KB179" s="48"/>
      <c r="KC179" s="48"/>
      <c r="KD179" s="48"/>
      <c r="KE179" s="48"/>
      <c r="KF179" s="48"/>
      <c r="KG179" s="48"/>
      <c r="KH179" s="48"/>
      <c r="KI179" s="48"/>
      <c r="KJ179" s="48"/>
      <c r="KK179" s="48"/>
      <c r="KL179" s="48"/>
      <c r="KM179" s="48"/>
      <c r="KN179" s="48"/>
      <c r="KO179" s="48"/>
      <c r="KP179" s="48"/>
      <c r="KQ179" s="48"/>
      <c r="KR179" s="48"/>
      <c r="KS179" s="48"/>
      <c r="KT179" s="48"/>
      <c r="KU179" s="48"/>
      <c r="KV179" s="48"/>
      <c r="KW179" s="48"/>
      <c r="KX179" s="48"/>
      <c r="KY179" s="48"/>
      <c r="KZ179" s="48"/>
      <c r="LA179" s="48"/>
      <c r="LB179" s="48"/>
      <c r="LC179" s="48"/>
      <c r="LD179" s="48"/>
      <c r="LE179" s="48"/>
      <c r="LF179" s="48"/>
      <c r="LG179" s="48"/>
      <c r="LH179" s="48"/>
      <c r="LI179" s="48"/>
      <c r="LJ179" s="48"/>
      <c r="LK179" s="48"/>
      <c r="LL179" s="48"/>
      <c r="LM179" s="48"/>
      <c r="LN179" s="48"/>
      <c r="LO179" s="48"/>
      <c r="LP179" s="48"/>
      <c r="LQ179" s="48"/>
      <c r="LR179" s="48"/>
      <c r="LS179" s="48"/>
      <c r="LT179" s="48"/>
      <c r="LU179" s="48"/>
      <c r="LV179" s="48"/>
      <c r="LW179" s="48"/>
      <c r="LX179" s="48"/>
      <c r="LY179" s="48"/>
      <c r="LZ179" s="48"/>
      <c r="MA179" s="48"/>
      <c r="MB179" s="48"/>
      <c r="MC179" s="48"/>
      <c r="MD179" s="48"/>
      <c r="ME179" s="48"/>
      <c r="MF179" s="48"/>
      <c r="MG179" s="48"/>
      <c r="MH179" s="48"/>
      <c r="MI179" s="48"/>
      <c r="MJ179" s="48"/>
      <c r="MK179" s="48"/>
      <c r="ML179" s="48"/>
      <c r="MM179" s="48"/>
      <c r="MN179" s="48"/>
      <c r="MO179" s="48"/>
      <c r="MP179" s="48"/>
      <c r="MQ179" s="48"/>
      <c r="MR179" s="48"/>
      <c r="MS179" s="48"/>
      <c r="MT179" s="48"/>
      <c r="MU179" s="48"/>
      <c r="MV179" s="48"/>
      <c r="MW179" s="48"/>
      <c r="MX179" s="48"/>
      <c r="MY179" s="48"/>
      <c r="MZ179" s="48"/>
      <c r="NA179" s="48"/>
      <c r="NB179" s="48"/>
      <c r="NC179" s="48"/>
      <c r="ND179" s="48"/>
      <c r="NE179" s="48"/>
      <c r="NF179" s="48"/>
      <c r="NG179" s="48"/>
      <c r="NH179" s="48"/>
      <c r="NI179" s="48"/>
      <c r="NJ179" s="48"/>
      <c r="NK179" s="48"/>
      <c r="NL179" s="48"/>
      <c r="NM179" s="48"/>
      <c r="NN179" s="49"/>
      <c r="NO179" s="2"/>
      <c r="NP179" s="2"/>
    </row>
    <row r="180" spans="1:38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15"/>
      <c r="L180" s="30"/>
      <c r="M180" s="2"/>
      <c r="N180" s="2"/>
      <c r="O180" s="15"/>
      <c r="P180" s="2"/>
      <c r="Q180" s="2"/>
      <c r="R180" s="47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  <c r="IT180" s="48"/>
      <c r="IU180" s="48"/>
      <c r="IV180" s="48"/>
      <c r="IW180" s="48"/>
      <c r="IX180" s="48"/>
      <c r="IY180" s="48"/>
      <c r="IZ180" s="48"/>
      <c r="JA180" s="48"/>
      <c r="JB180" s="48"/>
      <c r="JC180" s="48"/>
      <c r="JD180" s="48"/>
      <c r="JE180" s="48"/>
      <c r="JF180" s="48"/>
      <c r="JG180" s="48"/>
      <c r="JH180" s="48"/>
      <c r="JI180" s="48"/>
      <c r="JJ180" s="48"/>
      <c r="JK180" s="48"/>
      <c r="JL180" s="48"/>
      <c r="JM180" s="48"/>
      <c r="JN180" s="48"/>
      <c r="JO180" s="48"/>
      <c r="JP180" s="48"/>
      <c r="JQ180" s="48"/>
      <c r="JR180" s="48"/>
      <c r="JS180" s="48"/>
      <c r="JT180" s="48"/>
      <c r="JU180" s="48"/>
      <c r="JV180" s="48"/>
      <c r="JW180" s="48"/>
      <c r="JX180" s="48"/>
      <c r="JY180" s="48"/>
      <c r="JZ180" s="48"/>
      <c r="KA180" s="48"/>
      <c r="KB180" s="48"/>
      <c r="KC180" s="48"/>
      <c r="KD180" s="48"/>
      <c r="KE180" s="48"/>
      <c r="KF180" s="48"/>
      <c r="KG180" s="48"/>
      <c r="KH180" s="48"/>
      <c r="KI180" s="48"/>
      <c r="KJ180" s="48"/>
      <c r="KK180" s="48"/>
      <c r="KL180" s="48"/>
      <c r="KM180" s="48"/>
      <c r="KN180" s="48"/>
      <c r="KO180" s="48"/>
      <c r="KP180" s="48"/>
      <c r="KQ180" s="48"/>
      <c r="KR180" s="48"/>
      <c r="KS180" s="48"/>
      <c r="KT180" s="48"/>
      <c r="KU180" s="48"/>
      <c r="KV180" s="48"/>
      <c r="KW180" s="48"/>
      <c r="KX180" s="48"/>
      <c r="KY180" s="48"/>
      <c r="KZ180" s="48"/>
      <c r="LA180" s="48"/>
      <c r="LB180" s="48"/>
      <c r="LC180" s="48"/>
      <c r="LD180" s="48"/>
      <c r="LE180" s="48"/>
      <c r="LF180" s="48"/>
      <c r="LG180" s="48"/>
      <c r="LH180" s="48"/>
      <c r="LI180" s="48"/>
      <c r="LJ180" s="48"/>
      <c r="LK180" s="48"/>
      <c r="LL180" s="48"/>
      <c r="LM180" s="48"/>
      <c r="LN180" s="48"/>
      <c r="LO180" s="48"/>
      <c r="LP180" s="48"/>
      <c r="LQ180" s="48"/>
      <c r="LR180" s="48"/>
      <c r="LS180" s="48"/>
      <c r="LT180" s="48"/>
      <c r="LU180" s="48"/>
      <c r="LV180" s="48"/>
      <c r="LW180" s="48"/>
      <c r="LX180" s="48"/>
      <c r="LY180" s="48"/>
      <c r="LZ180" s="48"/>
      <c r="MA180" s="48"/>
      <c r="MB180" s="48"/>
      <c r="MC180" s="48"/>
      <c r="MD180" s="48"/>
      <c r="ME180" s="48"/>
      <c r="MF180" s="48"/>
      <c r="MG180" s="48"/>
      <c r="MH180" s="48"/>
      <c r="MI180" s="48"/>
      <c r="MJ180" s="48"/>
      <c r="MK180" s="48"/>
      <c r="ML180" s="48"/>
      <c r="MM180" s="48"/>
      <c r="MN180" s="48"/>
      <c r="MO180" s="48"/>
      <c r="MP180" s="48"/>
      <c r="MQ180" s="48"/>
      <c r="MR180" s="48"/>
      <c r="MS180" s="48"/>
      <c r="MT180" s="48"/>
      <c r="MU180" s="48"/>
      <c r="MV180" s="48"/>
      <c r="MW180" s="48"/>
      <c r="MX180" s="48"/>
      <c r="MY180" s="48"/>
      <c r="MZ180" s="48"/>
      <c r="NA180" s="48"/>
      <c r="NB180" s="48"/>
      <c r="NC180" s="48"/>
      <c r="ND180" s="48"/>
      <c r="NE180" s="48"/>
      <c r="NF180" s="48"/>
      <c r="NG180" s="48"/>
      <c r="NH180" s="48"/>
      <c r="NI180" s="48"/>
      <c r="NJ180" s="48"/>
      <c r="NK180" s="48"/>
      <c r="NL180" s="48"/>
      <c r="NM180" s="48"/>
      <c r="NN180" s="49"/>
      <c r="NO180" s="2"/>
      <c r="NP180" s="2"/>
    </row>
    <row r="181" spans="1:38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15"/>
      <c r="L181" s="30"/>
      <c r="M181" s="2"/>
      <c r="N181" s="2"/>
      <c r="O181" s="15"/>
      <c r="P181" s="2"/>
      <c r="Q181" s="2"/>
      <c r="R181" s="47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  <c r="JI181" s="48"/>
      <c r="JJ181" s="48"/>
      <c r="JK181" s="48"/>
      <c r="JL181" s="48"/>
      <c r="JM181" s="48"/>
      <c r="JN181" s="48"/>
      <c r="JO181" s="48"/>
      <c r="JP181" s="48"/>
      <c r="JQ181" s="48"/>
      <c r="JR181" s="48"/>
      <c r="JS181" s="48"/>
      <c r="JT181" s="48"/>
      <c r="JU181" s="48"/>
      <c r="JV181" s="48"/>
      <c r="JW181" s="48"/>
      <c r="JX181" s="48"/>
      <c r="JY181" s="48"/>
      <c r="JZ181" s="48"/>
      <c r="KA181" s="48"/>
      <c r="KB181" s="48"/>
      <c r="KC181" s="48"/>
      <c r="KD181" s="48"/>
      <c r="KE181" s="48"/>
      <c r="KF181" s="48"/>
      <c r="KG181" s="48"/>
      <c r="KH181" s="48"/>
      <c r="KI181" s="48"/>
      <c r="KJ181" s="48"/>
      <c r="KK181" s="48"/>
      <c r="KL181" s="48"/>
      <c r="KM181" s="48"/>
      <c r="KN181" s="48"/>
      <c r="KO181" s="48"/>
      <c r="KP181" s="48"/>
      <c r="KQ181" s="48"/>
      <c r="KR181" s="48"/>
      <c r="KS181" s="48"/>
      <c r="KT181" s="48"/>
      <c r="KU181" s="48"/>
      <c r="KV181" s="48"/>
      <c r="KW181" s="48"/>
      <c r="KX181" s="48"/>
      <c r="KY181" s="48"/>
      <c r="KZ181" s="48"/>
      <c r="LA181" s="48"/>
      <c r="LB181" s="48"/>
      <c r="LC181" s="48"/>
      <c r="LD181" s="48"/>
      <c r="LE181" s="48"/>
      <c r="LF181" s="48"/>
      <c r="LG181" s="48"/>
      <c r="LH181" s="48"/>
      <c r="LI181" s="48"/>
      <c r="LJ181" s="48"/>
      <c r="LK181" s="48"/>
      <c r="LL181" s="48"/>
      <c r="LM181" s="48"/>
      <c r="LN181" s="48"/>
      <c r="LO181" s="48"/>
      <c r="LP181" s="48"/>
      <c r="LQ181" s="48"/>
      <c r="LR181" s="48"/>
      <c r="LS181" s="48"/>
      <c r="LT181" s="48"/>
      <c r="LU181" s="48"/>
      <c r="LV181" s="48"/>
      <c r="LW181" s="48"/>
      <c r="LX181" s="48"/>
      <c r="LY181" s="48"/>
      <c r="LZ181" s="48"/>
      <c r="MA181" s="48"/>
      <c r="MB181" s="48"/>
      <c r="MC181" s="48"/>
      <c r="MD181" s="48"/>
      <c r="ME181" s="48"/>
      <c r="MF181" s="48"/>
      <c r="MG181" s="48"/>
      <c r="MH181" s="48"/>
      <c r="MI181" s="48"/>
      <c r="MJ181" s="48"/>
      <c r="MK181" s="48"/>
      <c r="ML181" s="48"/>
      <c r="MM181" s="48"/>
      <c r="MN181" s="48"/>
      <c r="MO181" s="48"/>
      <c r="MP181" s="48"/>
      <c r="MQ181" s="48"/>
      <c r="MR181" s="48"/>
      <c r="MS181" s="48"/>
      <c r="MT181" s="48"/>
      <c r="MU181" s="48"/>
      <c r="MV181" s="48"/>
      <c r="MW181" s="48"/>
      <c r="MX181" s="48"/>
      <c r="MY181" s="48"/>
      <c r="MZ181" s="48"/>
      <c r="NA181" s="48"/>
      <c r="NB181" s="48"/>
      <c r="NC181" s="48"/>
      <c r="ND181" s="48"/>
      <c r="NE181" s="48"/>
      <c r="NF181" s="48"/>
      <c r="NG181" s="48"/>
      <c r="NH181" s="48"/>
      <c r="NI181" s="48"/>
      <c r="NJ181" s="48"/>
      <c r="NK181" s="48"/>
      <c r="NL181" s="48"/>
      <c r="NM181" s="48"/>
      <c r="NN181" s="49"/>
      <c r="NO181" s="2"/>
      <c r="NP181" s="2"/>
    </row>
    <row r="182" spans="1:38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15"/>
      <c r="L182" s="30"/>
      <c r="M182" s="2"/>
      <c r="N182" s="2"/>
      <c r="O182" s="15"/>
      <c r="P182" s="2"/>
      <c r="Q182" s="2"/>
      <c r="R182" s="47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8"/>
      <c r="JJ182" s="48"/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48"/>
      <c r="KK182" s="48"/>
      <c r="KL182" s="48"/>
      <c r="KM182" s="48"/>
      <c r="KN182" s="48"/>
      <c r="KO182" s="48"/>
      <c r="KP182" s="48"/>
      <c r="KQ182" s="48"/>
      <c r="KR182" s="48"/>
      <c r="KS182" s="48"/>
      <c r="KT182" s="48"/>
      <c r="KU182" s="48"/>
      <c r="KV182" s="48"/>
      <c r="KW182" s="48"/>
      <c r="KX182" s="48"/>
      <c r="KY182" s="48"/>
      <c r="KZ182" s="48"/>
      <c r="LA182" s="48"/>
      <c r="LB182" s="48"/>
      <c r="LC182" s="48"/>
      <c r="LD182" s="48"/>
      <c r="LE182" s="48"/>
      <c r="LF182" s="48"/>
      <c r="LG182" s="48"/>
      <c r="LH182" s="48"/>
      <c r="LI182" s="48"/>
      <c r="LJ182" s="48"/>
      <c r="LK182" s="48"/>
      <c r="LL182" s="48"/>
      <c r="LM182" s="48"/>
      <c r="LN182" s="48"/>
      <c r="LO182" s="48"/>
      <c r="LP182" s="48"/>
      <c r="LQ182" s="48"/>
      <c r="LR182" s="48"/>
      <c r="LS182" s="48"/>
      <c r="LT182" s="48"/>
      <c r="LU182" s="48"/>
      <c r="LV182" s="48"/>
      <c r="LW182" s="48"/>
      <c r="LX182" s="48"/>
      <c r="LY182" s="48"/>
      <c r="LZ182" s="48"/>
      <c r="MA182" s="48"/>
      <c r="MB182" s="48"/>
      <c r="MC182" s="48"/>
      <c r="MD182" s="48"/>
      <c r="ME182" s="48"/>
      <c r="MF182" s="48"/>
      <c r="MG182" s="48"/>
      <c r="MH182" s="48"/>
      <c r="MI182" s="48"/>
      <c r="MJ182" s="48"/>
      <c r="MK182" s="48"/>
      <c r="ML182" s="48"/>
      <c r="MM182" s="48"/>
      <c r="MN182" s="48"/>
      <c r="MO182" s="48"/>
      <c r="MP182" s="48"/>
      <c r="MQ182" s="48"/>
      <c r="MR182" s="48"/>
      <c r="MS182" s="48"/>
      <c r="MT182" s="48"/>
      <c r="MU182" s="48"/>
      <c r="MV182" s="48"/>
      <c r="MW182" s="48"/>
      <c r="MX182" s="48"/>
      <c r="MY182" s="48"/>
      <c r="MZ182" s="48"/>
      <c r="NA182" s="48"/>
      <c r="NB182" s="48"/>
      <c r="NC182" s="48"/>
      <c r="ND182" s="48"/>
      <c r="NE182" s="48"/>
      <c r="NF182" s="48"/>
      <c r="NG182" s="48"/>
      <c r="NH182" s="48"/>
      <c r="NI182" s="48"/>
      <c r="NJ182" s="48"/>
      <c r="NK182" s="48"/>
      <c r="NL182" s="48"/>
      <c r="NM182" s="48"/>
      <c r="NN182" s="49"/>
      <c r="NO182" s="2"/>
      <c r="NP182" s="2"/>
    </row>
    <row r="183" spans="1:38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15"/>
      <c r="L183" s="30"/>
      <c r="M183" s="2"/>
      <c r="N183" s="2"/>
      <c r="O183" s="15"/>
      <c r="P183" s="2"/>
      <c r="Q183" s="2"/>
      <c r="R183" s="47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  <c r="JI183" s="48"/>
      <c r="JJ183" s="48"/>
      <c r="JK183" s="48"/>
      <c r="JL183" s="48"/>
      <c r="JM183" s="48"/>
      <c r="JN183" s="48"/>
      <c r="JO183" s="48"/>
      <c r="JP183" s="48"/>
      <c r="JQ183" s="48"/>
      <c r="JR183" s="48"/>
      <c r="JS183" s="48"/>
      <c r="JT183" s="48"/>
      <c r="JU183" s="48"/>
      <c r="JV183" s="48"/>
      <c r="JW183" s="48"/>
      <c r="JX183" s="48"/>
      <c r="JY183" s="48"/>
      <c r="JZ183" s="48"/>
      <c r="KA183" s="48"/>
      <c r="KB183" s="48"/>
      <c r="KC183" s="48"/>
      <c r="KD183" s="48"/>
      <c r="KE183" s="48"/>
      <c r="KF183" s="48"/>
      <c r="KG183" s="48"/>
      <c r="KH183" s="48"/>
      <c r="KI183" s="48"/>
      <c r="KJ183" s="48"/>
      <c r="KK183" s="48"/>
      <c r="KL183" s="48"/>
      <c r="KM183" s="48"/>
      <c r="KN183" s="48"/>
      <c r="KO183" s="48"/>
      <c r="KP183" s="48"/>
      <c r="KQ183" s="48"/>
      <c r="KR183" s="48"/>
      <c r="KS183" s="48"/>
      <c r="KT183" s="48"/>
      <c r="KU183" s="48"/>
      <c r="KV183" s="48"/>
      <c r="KW183" s="48"/>
      <c r="KX183" s="48"/>
      <c r="KY183" s="48"/>
      <c r="KZ183" s="48"/>
      <c r="LA183" s="48"/>
      <c r="LB183" s="48"/>
      <c r="LC183" s="48"/>
      <c r="LD183" s="48"/>
      <c r="LE183" s="48"/>
      <c r="LF183" s="48"/>
      <c r="LG183" s="48"/>
      <c r="LH183" s="48"/>
      <c r="LI183" s="48"/>
      <c r="LJ183" s="48"/>
      <c r="LK183" s="48"/>
      <c r="LL183" s="48"/>
      <c r="LM183" s="48"/>
      <c r="LN183" s="48"/>
      <c r="LO183" s="48"/>
      <c r="LP183" s="48"/>
      <c r="LQ183" s="48"/>
      <c r="LR183" s="48"/>
      <c r="LS183" s="48"/>
      <c r="LT183" s="48"/>
      <c r="LU183" s="48"/>
      <c r="LV183" s="48"/>
      <c r="LW183" s="48"/>
      <c r="LX183" s="48"/>
      <c r="LY183" s="48"/>
      <c r="LZ183" s="48"/>
      <c r="MA183" s="48"/>
      <c r="MB183" s="48"/>
      <c r="MC183" s="48"/>
      <c r="MD183" s="48"/>
      <c r="ME183" s="48"/>
      <c r="MF183" s="48"/>
      <c r="MG183" s="48"/>
      <c r="MH183" s="48"/>
      <c r="MI183" s="48"/>
      <c r="MJ183" s="48"/>
      <c r="MK183" s="48"/>
      <c r="ML183" s="48"/>
      <c r="MM183" s="48"/>
      <c r="MN183" s="48"/>
      <c r="MO183" s="48"/>
      <c r="MP183" s="48"/>
      <c r="MQ183" s="48"/>
      <c r="MR183" s="48"/>
      <c r="MS183" s="48"/>
      <c r="MT183" s="48"/>
      <c r="MU183" s="48"/>
      <c r="MV183" s="48"/>
      <c r="MW183" s="48"/>
      <c r="MX183" s="48"/>
      <c r="MY183" s="48"/>
      <c r="MZ183" s="48"/>
      <c r="NA183" s="48"/>
      <c r="NB183" s="48"/>
      <c r="NC183" s="48"/>
      <c r="ND183" s="48"/>
      <c r="NE183" s="48"/>
      <c r="NF183" s="48"/>
      <c r="NG183" s="48"/>
      <c r="NH183" s="48"/>
      <c r="NI183" s="48"/>
      <c r="NJ183" s="48"/>
      <c r="NK183" s="48"/>
      <c r="NL183" s="48"/>
      <c r="NM183" s="48"/>
      <c r="NN183" s="49"/>
      <c r="NO183" s="2"/>
      <c r="NP183" s="2"/>
    </row>
    <row r="184" spans="1:38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15"/>
      <c r="L184" s="30"/>
      <c r="M184" s="2"/>
      <c r="N184" s="2"/>
      <c r="O184" s="15"/>
      <c r="P184" s="2"/>
      <c r="Q184" s="2"/>
      <c r="R184" s="47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  <c r="IV184" s="48"/>
      <c r="IW184" s="48"/>
      <c r="IX184" s="48"/>
      <c r="IY184" s="48"/>
      <c r="IZ184" s="48"/>
      <c r="JA184" s="48"/>
      <c r="JB184" s="48"/>
      <c r="JC184" s="48"/>
      <c r="JD184" s="48"/>
      <c r="JE184" s="48"/>
      <c r="JF184" s="48"/>
      <c r="JG184" s="48"/>
      <c r="JH184" s="48"/>
      <c r="JI184" s="48"/>
      <c r="JJ184" s="48"/>
      <c r="JK184" s="48"/>
      <c r="JL184" s="48"/>
      <c r="JM184" s="48"/>
      <c r="JN184" s="48"/>
      <c r="JO184" s="48"/>
      <c r="JP184" s="48"/>
      <c r="JQ184" s="48"/>
      <c r="JR184" s="48"/>
      <c r="JS184" s="48"/>
      <c r="JT184" s="48"/>
      <c r="JU184" s="48"/>
      <c r="JV184" s="48"/>
      <c r="JW184" s="48"/>
      <c r="JX184" s="48"/>
      <c r="JY184" s="48"/>
      <c r="JZ184" s="48"/>
      <c r="KA184" s="48"/>
      <c r="KB184" s="48"/>
      <c r="KC184" s="48"/>
      <c r="KD184" s="48"/>
      <c r="KE184" s="48"/>
      <c r="KF184" s="48"/>
      <c r="KG184" s="48"/>
      <c r="KH184" s="48"/>
      <c r="KI184" s="48"/>
      <c r="KJ184" s="48"/>
      <c r="KK184" s="48"/>
      <c r="KL184" s="48"/>
      <c r="KM184" s="48"/>
      <c r="KN184" s="48"/>
      <c r="KO184" s="48"/>
      <c r="KP184" s="48"/>
      <c r="KQ184" s="48"/>
      <c r="KR184" s="48"/>
      <c r="KS184" s="48"/>
      <c r="KT184" s="48"/>
      <c r="KU184" s="48"/>
      <c r="KV184" s="48"/>
      <c r="KW184" s="48"/>
      <c r="KX184" s="48"/>
      <c r="KY184" s="48"/>
      <c r="KZ184" s="48"/>
      <c r="LA184" s="48"/>
      <c r="LB184" s="48"/>
      <c r="LC184" s="48"/>
      <c r="LD184" s="48"/>
      <c r="LE184" s="48"/>
      <c r="LF184" s="48"/>
      <c r="LG184" s="48"/>
      <c r="LH184" s="48"/>
      <c r="LI184" s="48"/>
      <c r="LJ184" s="48"/>
      <c r="LK184" s="48"/>
      <c r="LL184" s="48"/>
      <c r="LM184" s="48"/>
      <c r="LN184" s="48"/>
      <c r="LO184" s="48"/>
      <c r="LP184" s="48"/>
      <c r="LQ184" s="48"/>
      <c r="LR184" s="48"/>
      <c r="LS184" s="48"/>
      <c r="LT184" s="48"/>
      <c r="LU184" s="48"/>
      <c r="LV184" s="48"/>
      <c r="LW184" s="48"/>
      <c r="LX184" s="48"/>
      <c r="LY184" s="48"/>
      <c r="LZ184" s="48"/>
      <c r="MA184" s="48"/>
      <c r="MB184" s="48"/>
      <c r="MC184" s="48"/>
      <c r="MD184" s="48"/>
      <c r="ME184" s="48"/>
      <c r="MF184" s="48"/>
      <c r="MG184" s="48"/>
      <c r="MH184" s="48"/>
      <c r="MI184" s="48"/>
      <c r="MJ184" s="48"/>
      <c r="MK184" s="48"/>
      <c r="ML184" s="48"/>
      <c r="MM184" s="48"/>
      <c r="MN184" s="48"/>
      <c r="MO184" s="48"/>
      <c r="MP184" s="48"/>
      <c r="MQ184" s="48"/>
      <c r="MR184" s="48"/>
      <c r="MS184" s="48"/>
      <c r="MT184" s="48"/>
      <c r="MU184" s="48"/>
      <c r="MV184" s="48"/>
      <c r="MW184" s="48"/>
      <c r="MX184" s="48"/>
      <c r="MY184" s="48"/>
      <c r="MZ184" s="48"/>
      <c r="NA184" s="48"/>
      <c r="NB184" s="48"/>
      <c r="NC184" s="48"/>
      <c r="ND184" s="48"/>
      <c r="NE184" s="48"/>
      <c r="NF184" s="48"/>
      <c r="NG184" s="48"/>
      <c r="NH184" s="48"/>
      <c r="NI184" s="48"/>
      <c r="NJ184" s="48"/>
      <c r="NK184" s="48"/>
      <c r="NL184" s="48"/>
      <c r="NM184" s="48"/>
      <c r="NN184" s="49"/>
      <c r="NO184" s="2"/>
      <c r="NP184" s="2"/>
    </row>
    <row r="185" spans="1:38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15"/>
      <c r="L185" s="30"/>
      <c r="M185" s="2"/>
      <c r="N185" s="2"/>
      <c r="O185" s="15"/>
      <c r="P185" s="2"/>
      <c r="Q185" s="2"/>
      <c r="R185" s="47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48"/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8"/>
      <c r="KK185" s="48"/>
      <c r="KL185" s="48"/>
      <c r="KM185" s="48"/>
      <c r="KN185" s="48"/>
      <c r="KO185" s="48"/>
      <c r="KP185" s="48"/>
      <c r="KQ185" s="48"/>
      <c r="KR185" s="48"/>
      <c r="KS185" s="48"/>
      <c r="KT185" s="48"/>
      <c r="KU185" s="48"/>
      <c r="KV185" s="48"/>
      <c r="KW185" s="48"/>
      <c r="KX185" s="48"/>
      <c r="KY185" s="48"/>
      <c r="KZ185" s="48"/>
      <c r="LA185" s="48"/>
      <c r="LB185" s="48"/>
      <c r="LC185" s="48"/>
      <c r="LD185" s="48"/>
      <c r="LE185" s="48"/>
      <c r="LF185" s="48"/>
      <c r="LG185" s="48"/>
      <c r="LH185" s="48"/>
      <c r="LI185" s="48"/>
      <c r="LJ185" s="48"/>
      <c r="LK185" s="48"/>
      <c r="LL185" s="48"/>
      <c r="LM185" s="48"/>
      <c r="LN185" s="48"/>
      <c r="LO185" s="48"/>
      <c r="LP185" s="48"/>
      <c r="LQ185" s="48"/>
      <c r="LR185" s="48"/>
      <c r="LS185" s="48"/>
      <c r="LT185" s="48"/>
      <c r="LU185" s="48"/>
      <c r="LV185" s="48"/>
      <c r="LW185" s="48"/>
      <c r="LX185" s="48"/>
      <c r="LY185" s="48"/>
      <c r="LZ185" s="48"/>
      <c r="MA185" s="48"/>
      <c r="MB185" s="48"/>
      <c r="MC185" s="48"/>
      <c r="MD185" s="48"/>
      <c r="ME185" s="48"/>
      <c r="MF185" s="48"/>
      <c r="MG185" s="48"/>
      <c r="MH185" s="48"/>
      <c r="MI185" s="48"/>
      <c r="MJ185" s="48"/>
      <c r="MK185" s="48"/>
      <c r="ML185" s="48"/>
      <c r="MM185" s="48"/>
      <c r="MN185" s="48"/>
      <c r="MO185" s="48"/>
      <c r="MP185" s="48"/>
      <c r="MQ185" s="48"/>
      <c r="MR185" s="48"/>
      <c r="MS185" s="48"/>
      <c r="MT185" s="48"/>
      <c r="MU185" s="48"/>
      <c r="MV185" s="48"/>
      <c r="MW185" s="48"/>
      <c r="MX185" s="48"/>
      <c r="MY185" s="48"/>
      <c r="MZ185" s="48"/>
      <c r="NA185" s="48"/>
      <c r="NB185" s="48"/>
      <c r="NC185" s="48"/>
      <c r="ND185" s="48"/>
      <c r="NE185" s="48"/>
      <c r="NF185" s="48"/>
      <c r="NG185" s="48"/>
      <c r="NH185" s="48"/>
      <c r="NI185" s="48"/>
      <c r="NJ185" s="48"/>
      <c r="NK185" s="48"/>
      <c r="NL185" s="48"/>
      <c r="NM185" s="48"/>
      <c r="NN185" s="49"/>
      <c r="NO185" s="2"/>
      <c r="NP185" s="2"/>
    </row>
    <row r="186" spans="1:38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15"/>
      <c r="L186" s="30"/>
      <c r="M186" s="2"/>
      <c r="N186" s="2"/>
      <c r="O186" s="15"/>
      <c r="P186" s="2"/>
      <c r="Q186" s="2"/>
      <c r="R186" s="47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  <c r="JI186" s="48"/>
      <c r="JJ186" s="48"/>
      <c r="JK186" s="48"/>
      <c r="JL186" s="48"/>
      <c r="JM186" s="48"/>
      <c r="JN186" s="48"/>
      <c r="JO186" s="48"/>
      <c r="JP186" s="48"/>
      <c r="JQ186" s="48"/>
      <c r="JR186" s="48"/>
      <c r="JS186" s="48"/>
      <c r="JT186" s="48"/>
      <c r="JU186" s="48"/>
      <c r="JV186" s="48"/>
      <c r="JW186" s="48"/>
      <c r="JX186" s="48"/>
      <c r="JY186" s="48"/>
      <c r="JZ186" s="48"/>
      <c r="KA186" s="48"/>
      <c r="KB186" s="48"/>
      <c r="KC186" s="48"/>
      <c r="KD186" s="48"/>
      <c r="KE186" s="48"/>
      <c r="KF186" s="48"/>
      <c r="KG186" s="48"/>
      <c r="KH186" s="48"/>
      <c r="KI186" s="48"/>
      <c r="KJ186" s="48"/>
      <c r="KK186" s="48"/>
      <c r="KL186" s="48"/>
      <c r="KM186" s="48"/>
      <c r="KN186" s="48"/>
      <c r="KO186" s="48"/>
      <c r="KP186" s="48"/>
      <c r="KQ186" s="48"/>
      <c r="KR186" s="48"/>
      <c r="KS186" s="48"/>
      <c r="KT186" s="48"/>
      <c r="KU186" s="48"/>
      <c r="KV186" s="48"/>
      <c r="KW186" s="48"/>
      <c r="KX186" s="48"/>
      <c r="KY186" s="48"/>
      <c r="KZ186" s="48"/>
      <c r="LA186" s="48"/>
      <c r="LB186" s="48"/>
      <c r="LC186" s="48"/>
      <c r="LD186" s="48"/>
      <c r="LE186" s="48"/>
      <c r="LF186" s="48"/>
      <c r="LG186" s="48"/>
      <c r="LH186" s="48"/>
      <c r="LI186" s="48"/>
      <c r="LJ186" s="48"/>
      <c r="LK186" s="48"/>
      <c r="LL186" s="48"/>
      <c r="LM186" s="48"/>
      <c r="LN186" s="48"/>
      <c r="LO186" s="48"/>
      <c r="LP186" s="48"/>
      <c r="LQ186" s="48"/>
      <c r="LR186" s="48"/>
      <c r="LS186" s="48"/>
      <c r="LT186" s="48"/>
      <c r="LU186" s="48"/>
      <c r="LV186" s="48"/>
      <c r="LW186" s="48"/>
      <c r="LX186" s="48"/>
      <c r="LY186" s="48"/>
      <c r="LZ186" s="48"/>
      <c r="MA186" s="48"/>
      <c r="MB186" s="48"/>
      <c r="MC186" s="48"/>
      <c r="MD186" s="48"/>
      <c r="ME186" s="48"/>
      <c r="MF186" s="48"/>
      <c r="MG186" s="48"/>
      <c r="MH186" s="48"/>
      <c r="MI186" s="48"/>
      <c r="MJ186" s="48"/>
      <c r="MK186" s="48"/>
      <c r="ML186" s="48"/>
      <c r="MM186" s="48"/>
      <c r="MN186" s="48"/>
      <c r="MO186" s="48"/>
      <c r="MP186" s="48"/>
      <c r="MQ186" s="48"/>
      <c r="MR186" s="48"/>
      <c r="MS186" s="48"/>
      <c r="MT186" s="48"/>
      <c r="MU186" s="48"/>
      <c r="MV186" s="48"/>
      <c r="MW186" s="48"/>
      <c r="MX186" s="48"/>
      <c r="MY186" s="48"/>
      <c r="MZ186" s="48"/>
      <c r="NA186" s="48"/>
      <c r="NB186" s="48"/>
      <c r="NC186" s="48"/>
      <c r="ND186" s="48"/>
      <c r="NE186" s="48"/>
      <c r="NF186" s="48"/>
      <c r="NG186" s="48"/>
      <c r="NH186" s="48"/>
      <c r="NI186" s="48"/>
      <c r="NJ186" s="48"/>
      <c r="NK186" s="48"/>
      <c r="NL186" s="48"/>
      <c r="NM186" s="48"/>
      <c r="NN186" s="49"/>
      <c r="NO186" s="2"/>
      <c r="NP186" s="2"/>
    </row>
    <row r="187" spans="1:38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15"/>
      <c r="L187" s="30"/>
      <c r="M187" s="2"/>
      <c r="N187" s="2"/>
      <c r="O187" s="15"/>
      <c r="P187" s="2"/>
      <c r="Q187" s="2"/>
      <c r="R187" s="47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  <c r="JI187" s="48"/>
      <c r="JJ187" s="48"/>
      <c r="JK187" s="48"/>
      <c r="JL187" s="48"/>
      <c r="JM187" s="48"/>
      <c r="JN187" s="48"/>
      <c r="JO187" s="48"/>
      <c r="JP187" s="48"/>
      <c r="JQ187" s="48"/>
      <c r="JR187" s="48"/>
      <c r="JS187" s="48"/>
      <c r="JT187" s="48"/>
      <c r="JU187" s="48"/>
      <c r="JV187" s="48"/>
      <c r="JW187" s="48"/>
      <c r="JX187" s="48"/>
      <c r="JY187" s="48"/>
      <c r="JZ187" s="48"/>
      <c r="KA187" s="48"/>
      <c r="KB187" s="48"/>
      <c r="KC187" s="48"/>
      <c r="KD187" s="48"/>
      <c r="KE187" s="48"/>
      <c r="KF187" s="48"/>
      <c r="KG187" s="48"/>
      <c r="KH187" s="48"/>
      <c r="KI187" s="48"/>
      <c r="KJ187" s="48"/>
      <c r="KK187" s="48"/>
      <c r="KL187" s="48"/>
      <c r="KM187" s="48"/>
      <c r="KN187" s="48"/>
      <c r="KO187" s="48"/>
      <c r="KP187" s="48"/>
      <c r="KQ187" s="48"/>
      <c r="KR187" s="48"/>
      <c r="KS187" s="48"/>
      <c r="KT187" s="48"/>
      <c r="KU187" s="48"/>
      <c r="KV187" s="48"/>
      <c r="KW187" s="48"/>
      <c r="KX187" s="48"/>
      <c r="KY187" s="48"/>
      <c r="KZ187" s="48"/>
      <c r="LA187" s="48"/>
      <c r="LB187" s="48"/>
      <c r="LC187" s="48"/>
      <c r="LD187" s="48"/>
      <c r="LE187" s="48"/>
      <c r="LF187" s="48"/>
      <c r="LG187" s="48"/>
      <c r="LH187" s="48"/>
      <c r="LI187" s="48"/>
      <c r="LJ187" s="48"/>
      <c r="LK187" s="48"/>
      <c r="LL187" s="48"/>
      <c r="LM187" s="48"/>
      <c r="LN187" s="48"/>
      <c r="LO187" s="48"/>
      <c r="LP187" s="48"/>
      <c r="LQ187" s="48"/>
      <c r="LR187" s="48"/>
      <c r="LS187" s="48"/>
      <c r="LT187" s="48"/>
      <c r="LU187" s="48"/>
      <c r="LV187" s="48"/>
      <c r="LW187" s="48"/>
      <c r="LX187" s="48"/>
      <c r="LY187" s="48"/>
      <c r="LZ187" s="48"/>
      <c r="MA187" s="48"/>
      <c r="MB187" s="48"/>
      <c r="MC187" s="48"/>
      <c r="MD187" s="48"/>
      <c r="ME187" s="48"/>
      <c r="MF187" s="48"/>
      <c r="MG187" s="48"/>
      <c r="MH187" s="48"/>
      <c r="MI187" s="48"/>
      <c r="MJ187" s="48"/>
      <c r="MK187" s="48"/>
      <c r="ML187" s="48"/>
      <c r="MM187" s="48"/>
      <c r="MN187" s="48"/>
      <c r="MO187" s="48"/>
      <c r="MP187" s="48"/>
      <c r="MQ187" s="48"/>
      <c r="MR187" s="48"/>
      <c r="MS187" s="48"/>
      <c r="MT187" s="48"/>
      <c r="MU187" s="48"/>
      <c r="MV187" s="48"/>
      <c r="MW187" s="48"/>
      <c r="MX187" s="48"/>
      <c r="MY187" s="48"/>
      <c r="MZ187" s="48"/>
      <c r="NA187" s="48"/>
      <c r="NB187" s="48"/>
      <c r="NC187" s="48"/>
      <c r="ND187" s="48"/>
      <c r="NE187" s="48"/>
      <c r="NF187" s="48"/>
      <c r="NG187" s="48"/>
      <c r="NH187" s="48"/>
      <c r="NI187" s="48"/>
      <c r="NJ187" s="48"/>
      <c r="NK187" s="48"/>
      <c r="NL187" s="48"/>
      <c r="NM187" s="48"/>
      <c r="NN187" s="49"/>
      <c r="NO187" s="2"/>
      <c r="NP187" s="2"/>
    </row>
    <row r="188" spans="1:38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15"/>
      <c r="L188" s="30"/>
      <c r="M188" s="2"/>
      <c r="N188" s="2"/>
      <c r="O188" s="15"/>
      <c r="P188" s="2"/>
      <c r="Q188" s="2"/>
      <c r="R188" s="47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  <c r="IU188" s="48"/>
      <c r="IV188" s="48"/>
      <c r="IW188" s="48"/>
      <c r="IX188" s="48"/>
      <c r="IY188" s="48"/>
      <c r="IZ188" s="48"/>
      <c r="JA188" s="48"/>
      <c r="JB188" s="48"/>
      <c r="JC188" s="48"/>
      <c r="JD188" s="48"/>
      <c r="JE188" s="48"/>
      <c r="JF188" s="48"/>
      <c r="JG188" s="48"/>
      <c r="JH188" s="48"/>
      <c r="JI188" s="48"/>
      <c r="JJ188" s="48"/>
      <c r="JK188" s="48"/>
      <c r="JL188" s="48"/>
      <c r="JM188" s="48"/>
      <c r="JN188" s="48"/>
      <c r="JO188" s="48"/>
      <c r="JP188" s="48"/>
      <c r="JQ188" s="48"/>
      <c r="JR188" s="48"/>
      <c r="JS188" s="48"/>
      <c r="JT188" s="48"/>
      <c r="JU188" s="48"/>
      <c r="JV188" s="48"/>
      <c r="JW188" s="48"/>
      <c r="JX188" s="48"/>
      <c r="JY188" s="48"/>
      <c r="JZ188" s="48"/>
      <c r="KA188" s="48"/>
      <c r="KB188" s="48"/>
      <c r="KC188" s="48"/>
      <c r="KD188" s="48"/>
      <c r="KE188" s="48"/>
      <c r="KF188" s="48"/>
      <c r="KG188" s="48"/>
      <c r="KH188" s="48"/>
      <c r="KI188" s="48"/>
      <c r="KJ188" s="48"/>
      <c r="KK188" s="48"/>
      <c r="KL188" s="48"/>
      <c r="KM188" s="48"/>
      <c r="KN188" s="48"/>
      <c r="KO188" s="48"/>
      <c r="KP188" s="48"/>
      <c r="KQ188" s="48"/>
      <c r="KR188" s="48"/>
      <c r="KS188" s="48"/>
      <c r="KT188" s="48"/>
      <c r="KU188" s="48"/>
      <c r="KV188" s="48"/>
      <c r="KW188" s="48"/>
      <c r="KX188" s="48"/>
      <c r="KY188" s="48"/>
      <c r="KZ188" s="48"/>
      <c r="LA188" s="48"/>
      <c r="LB188" s="48"/>
      <c r="LC188" s="48"/>
      <c r="LD188" s="48"/>
      <c r="LE188" s="48"/>
      <c r="LF188" s="48"/>
      <c r="LG188" s="48"/>
      <c r="LH188" s="48"/>
      <c r="LI188" s="48"/>
      <c r="LJ188" s="48"/>
      <c r="LK188" s="48"/>
      <c r="LL188" s="48"/>
      <c r="LM188" s="48"/>
      <c r="LN188" s="48"/>
      <c r="LO188" s="48"/>
      <c r="LP188" s="48"/>
      <c r="LQ188" s="48"/>
      <c r="LR188" s="48"/>
      <c r="LS188" s="48"/>
      <c r="LT188" s="48"/>
      <c r="LU188" s="48"/>
      <c r="LV188" s="48"/>
      <c r="LW188" s="48"/>
      <c r="LX188" s="48"/>
      <c r="LY188" s="48"/>
      <c r="LZ188" s="48"/>
      <c r="MA188" s="48"/>
      <c r="MB188" s="48"/>
      <c r="MC188" s="48"/>
      <c r="MD188" s="48"/>
      <c r="ME188" s="48"/>
      <c r="MF188" s="48"/>
      <c r="MG188" s="48"/>
      <c r="MH188" s="48"/>
      <c r="MI188" s="48"/>
      <c r="MJ188" s="48"/>
      <c r="MK188" s="48"/>
      <c r="ML188" s="48"/>
      <c r="MM188" s="48"/>
      <c r="MN188" s="48"/>
      <c r="MO188" s="48"/>
      <c r="MP188" s="48"/>
      <c r="MQ188" s="48"/>
      <c r="MR188" s="48"/>
      <c r="MS188" s="48"/>
      <c r="MT188" s="48"/>
      <c r="MU188" s="48"/>
      <c r="MV188" s="48"/>
      <c r="MW188" s="48"/>
      <c r="MX188" s="48"/>
      <c r="MY188" s="48"/>
      <c r="MZ188" s="48"/>
      <c r="NA188" s="48"/>
      <c r="NB188" s="48"/>
      <c r="NC188" s="48"/>
      <c r="ND188" s="48"/>
      <c r="NE188" s="48"/>
      <c r="NF188" s="48"/>
      <c r="NG188" s="48"/>
      <c r="NH188" s="48"/>
      <c r="NI188" s="48"/>
      <c r="NJ188" s="48"/>
      <c r="NK188" s="48"/>
      <c r="NL188" s="48"/>
      <c r="NM188" s="48"/>
      <c r="NN188" s="49"/>
      <c r="NO188" s="2"/>
      <c r="NP188" s="2"/>
    </row>
    <row r="189" spans="1:38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15"/>
      <c r="L189" s="30"/>
      <c r="M189" s="2"/>
      <c r="N189" s="2"/>
      <c r="O189" s="15"/>
      <c r="P189" s="2"/>
      <c r="Q189" s="2"/>
      <c r="R189" s="47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8"/>
      <c r="JJ189" s="48"/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48"/>
      <c r="KJ189" s="48"/>
      <c r="KK189" s="48"/>
      <c r="KL189" s="48"/>
      <c r="KM189" s="48"/>
      <c r="KN189" s="48"/>
      <c r="KO189" s="48"/>
      <c r="KP189" s="48"/>
      <c r="KQ189" s="48"/>
      <c r="KR189" s="48"/>
      <c r="KS189" s="48"/>
      <c r="KT189" s="48"/>
      <c r="KU189" s="48"/>
      <c r="KV189" s="48"/>
      <c r="KW189" s="48"/>
      <c r="KX189" s="48"/>
      <c r="KY189" s="48"/>
      <c r="KZ189" s="48"/>
      <c r="LA189" s="48"/>
      <c r="LB189" s="48"/>
      <c r="LC189" s="48"/>
      <c r="LD189" s="48"/>
      <c r="LE189" s="48"/>
      <c r="LF189" s="48"/>
      <c r="LG189" s="48"/>
      <c r="LH189" s="48"/>
      <c r="LI189" s="48"/>
      <c r="LJ189" s="48"/>
      <c r="LK189" s="48"/>
      <c r="LL189" s="48"/>
      <c r="LM189" s="48"/>
      <c r="LN189" s="48"/>
      <c r="LO189" s="48"/>
      <c r="LP189" s="48"/>
      <c r="LQ189" s="48"/>
      <c r="LR189" s="48"/>
      <c r="LS189" s="48"/>
      <c r="LT189" s="48"/>
      <c r="LU189" s="48"/>
      <c r="LV189" s="48"/>
      <c r="LW189" s="48"/>
      <c r="LX189" s="48"/>
      <c r="LY189" s="48"/>
      <c r="LZ189" s="48"/>
      <c r="MA189" s="48"/>
      <c r="MB189" s="48"/>
      <c r="MC189" s="48"/>
      <c r="MD189" s="48"/>
      <c r="ME189" s="48"/>
      <c r="MF189" s="48"/>
      <c r="MG189" s="48"/>
      <c r="MH189" s="48"/>
      <c r="MI189" s="48"/>
      <c r="MJ189" s="48"/>
      <c r="MK189" s="48"/>
      <c r="ML189" s="48"/>
      <c r="MM189" s="48"/>
      <c r="MN189" s="48"/>
      <c r="MO189" s="48"/>
      <c r="MP189" s="48"/>
      <c r="MQ189" s="48"/>
      <c r="MR189" s="48"/>
      <c r="MS189" s="48"/>
      <c r="MT189" s="48"/>
      <c r="MU189" s="48"/>
      <c r="MV189" s="48"/>
      <c r="MW189" s="48"/>
      <c r="MX189" s="48"/>
      <c r="MY189" s="48"/>
      <c r="MZ189" s="48"/>
      <c r="NA189" s="48"/>
      <c r="NB189" s="48"/>
      <c r="NC189" s="48"/>
      <c r="ND189" s="48"/>
      <c r="NE189" s="48"/>
      <c r="NF189" s="48"/>
      <c r="NG189" s="48"/>
      <c r="NH189" s="48"/>
      <c r="NI189" s="48"/>
      <c r="NJ189" s="48"/>
      <c r="NK189" s="48"/>
      <c r="NL189" s="48"/>
      <c r="NM189" s="48"/>
      <c r="NN189" s="49"/>
      <c r="NO189" s="2"/>
      <c r="NP189" s="2"/>
    </row>
    <row r="190" spans="1:38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15"/>
      <c r="L190" s="30"/>
      <c r="M190" s="2"/>
      <c r="N190" s="2"/>
      <c r="O190" s="15"/>
      <c r="P190" s="2"/>
      <c r="Q190" s="2"/>
      <c r="R190" s="47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  <c r="JI190" s="48"/>
      <c r="JJ190" s="48"/>
      <c r="JK190" s="48"/>
      <c r="JL190" s="48"/>
      <c r="JM190" s="48"/>
      <c r="JN190" s="48"/>
      <c r="JO190" s="48"/>
      <c r="JP190" s="48"/>
      <c r="JQ190" s="48"/>
      <c r="JR190" s="48"/>
      <c r="JS190" s="48"/>
      <c r="JT190" s="48"/>
      <c r="JU190" s="48"/>
      <c r="JV190" s="48"/>
      <c r="JW190" s="48"/>
      <c r="JX190" s="48"/>
      <c r="JY190" s="48"/>
      <c r="JZ190" s="48"/>
      <c r="KA190" s="48"/>
      <c r="KB190" s="48"/>
      <c r="KC190" s="48"/>
      <c r="KD190" s="48"/>
      <c r="KE190" s="48"/>
      <c r="KF190" s="48"/>
      <c r="KG190" s="48"/>
      <c r="KH190" s="48"/>
      <c r="KI190" s="48"/>
      <c r="KJ190" s="48"/>
      <c r="KK190" s="48"/>
      <c r="KL190" s="48"/>
      <c r="KM190" s="48"/>
      <c r="KN190" s="48"/>
      <c r="KO190" s="48"/>
      <c r="KP190" s="48"/>
      <c r="KQ190" s="48"/>
      <c r="KR190" s="48"/>
      <c r="KS190" s="48"/>
      <c r="KT190" s="48"/>
      <c r="KU190" s="48"/>
      <c r="KV190" s="48"/>
      <c r="KW190" s="48"/>
      <c r="KX190" s="48"/>
      <c r="KY190" s="48"/>
      <c r="KZ190" s="48"/>
      <c r="LA190" s="48"/>
      <c r="LB190" s="48"/>
      <c r="LC190" s="48"/>
      <c r="LD190" s="48"/>
      <c r="LE190" s="48"/>
      <c r="LF190" s="48"/>
      <c r="LG190" s="48"/>
      <c r="LH190" s="48"/>
      <c r="LI190" s="48"/>
      <c r="LJ190" s="48"/>
      <c r="LK190" s="48"/>
      <c r="LL190" s="48"/>
      <c r="LM190" s="48"/>
      <c r="LN190" s="48"/>
      <c r="LO190" s="48"/>
      <c r="LP190" s="48"/>
      <c r="LQ190" s="48"/>
      <c r="LR190" s="48"/>
      <c r="LS190" s="48"/>
      <c r="LT190" s="48"/>
      <c r="LU190" s="48"/>
      <c r="LV190" s="48"/>
      <c r="LW190" s="48"/>
      <c r="LX190" s="48"/>
      <c r="LY190" s="48"/>
      <c r="LZ190" s="48"/>
      <c r="MA190" s="48"/>
      <c r="MB190" s="48"/>
      <c r="MC190" s="48"/>
      <c r="MD190" s="48"/>
      <c r="ME190" s="48"/>
      <c r="MF190" s="48"/>
      <c r="MG190" s="48"/>
      <c r="MH190" s="48"/>
      <c r="MI190" s="48"/>
      <c r="MJ190" s="48"/>
      <c r="MK190" s="48"/>
      <c r="ML190" s="48"/>
      <c r="MM190" s="48"/>
      <c r="MN190" s="48"/>
      <c r="MO190" s="48"/>
      <c r="MP190" s="48"/>
      <c r="MQ190" s="48"/>
      <c r="MR190" s="48"/>
      <c r="MS190" s="48"/>
      <c r="MT190" s="48"/>
      <c r="MU190" s="48"/>
      <c r="MV190" s="48"/>
      <c r="MW190" s="48"/>
      <c r="MX190" s="48"/>
      <c r="MY190" s="48"/>
      <c r="MZ190" s="48"/>
      <c r="NA190" s="48"/>
      <c r="NB190" s="48"/>
      <c r="NC190" s="48"/>
      <c r="ND190" s="48"/>
      <c r="NE190" s="48"/>
      <c r="NF190" s="48"/>
      <c r="NG190" s="48"/>
      <c r="NH190" s="48"/>
      <c r="NI190" s="48"/>
      <c r="NJ190" s="48"/>
      <c r="NK190" s="48"/>
      <c r="NL190" s="48"/>
      <c r="NM190" s="48"/>
      <c r="NN190" s="49"/>
      <c r="NO190" s="2"/>
      <c r="NP190" s="2"/>
    </row>
    <row r="191" spans="1:38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15"/>
      <c r="L191" s="30"/>
      <c r="M191" s="2"/>
      <c r="N191" s="2"/>
      <c r="O191" s="15"/>
      <c r="P191" s="2"/>
      <c r="Q191" s="2"/>
      <c r="R191" s="47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  <c r="JI191" s="48"/>
      <c r="JJ191" s="48"/>
      <c r="JK191" s="48"/>
      <c r="JL191" s="48"/>
      <c r="JM191" s="48"/>
      <c r="JN191" s="48"/>
      <c r="JO191" s="48"/>
      <c r="JP191" s="48"/>
      <c r="JQ191" s="48"/>
      <c r="JR191" s="48"/>
      <c r="JS191" s="48"/>
      <c r="JT191" s="48"/>
      <c r="JU191" s="48"/>
      <c r="JV191" s="48"/>
      <c r="JW191" s="48"/>
      <c r="JX191" s="48"/>
      <c r="JY191" s="48"/>
      <c r="JZ191" s="48"/>
      <c r="KA191" s="48"/>
      <c r="KB191" s="48"/>
      <c r="KC191" s="48"/>
      <c r="KD191" s="48"/>
      <c r="KE191" s="48"/>
      <c r="KF191" s="48"/>
      <c r="KG191" s="48"/>
      <c r="KH191" s="48"/>
      <c r="KI191" s="48"/>
      <c r="KJ191" s="48"/>
      <c r="KK191" s="48"/>
      <c r="KL191" s="48"/>
      <c r="KM191" s="48"/>
      <c r="KN191" s="48"/>
      <c r="KO191" s="48"/>
      <c r="KP191" s="48"/>
      <c r="KQ191" s="48"/>
      <c r="KR191" s="48"/>
      <c r="KS191" s="48"/>
      <c r="KT191" s="48"/>
      <c r="KU191" s="48"/>
      <c r="KV191" s="48"/>
      <c r="KW191" s="48"/>
      <c r="KX191" s="48"/>
      <c r="KY191" s="48"/>
      <c r="KZ191" s="48"/>
      <c r="LA191" s="48"/>
      <c r="LB191" s="48"/>
      <c r="LC191" s="48"/>
      <c r="LD191" s="48"/>
      <c r="LE191" s="48"/>
      <c r="LF191" s="48"/>
      <c r="LG191" s="48"/>
      <c r="LH191" s="48"/>
      <c r="LI191" s="48"/>
      <c r="LJ191" s="48"/>
      <c r="LK191" s="48"/>
      <c r="LL191" s="48"/>
      <c r="LM191" s="48"/>
      <c r="LN191" s="48"/>
      <c r="LO191" s="48"/>
      <c r="LP191" s="48"/>
      <c r="LQ191" s="48"/>
      <c r="LR191" s="48"/>
      <c r="LS191" s="48"/>
      <c r="LT191" s="48"/>
      <c r="LU191" s="48"/>
      <c r="LV191" s="48"/>
      <c r="LW191" s="48"/>
      <c r="LX191" s="48"/>
      <c r="LY191" s="48"/>
      <c r="LZ191" s="48"/>
      <c r="MA191" s="48"/>
      <c r="MB191" s="48"/>
      <c r="MC191" s="48"/>
      <c r="MD191" s="48"/>
      <c r="ME191" s="48"/>
      <c r="MF191" s="48"/>
      <c r="MG191" s="48"/>
      <c r="MH191" s="48"/>
      <c r="MI191" s="48"/>
      <c r="MJ191" s="48"/>
      <c r="MK191" s="48"/>
      <c r="ML191" s="48"/>
      <c r="MM191" s="48"/>
      <c r="MN191" s="48"/>
      <c r="MO191" s="48"/>
      <c r="MP191" s="48"/>
      <c r="MQ191" s="48"/>
      <c r="MR191" s="48"/>
      <c r="MS191" s="48"/>
      <c r="MT191" s="48"/>
      <c r="MU191" s="48"/>
      <c r="MV191" s="48"/>
      <c r="MW191" s="48"/>
      <c r="MX191" s="48"/>
      <c r="MY191" s="48"/>
      <c r="MZ191" s="48"/>
      <c r="NA191" s="48"/>
      <c r="NB191" s="48"/>
      <c r="NC191" s="48"/>
      <c r="ND191" s="48"/>
      <c r="NE191" s="48"/>
      <c r="NF191" s="48"/>
      <c r="NG191" s="48"/>
      <c r="NH191" s="48"/>
      <c r="NI191" s="48"/>
      <c r="NJ191" s="48"/>
      <c r="NK191" s="48"/>
      <c r="NL191" s="48"/>
      <c r="NM191" s="48"/>
      <c r="NN191" s="49"/>
      <c r="NO191" s="2"/>
      <c r="NP191" s="2"/>
    </row>
    <row r="192" spans="1:38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15"/>
      <c r="L192" s="30"/>
      <c r="M192" s="2"/>
      <c r="N192" s="2"/>
      <c r="O192" s="15"/>
      <c r="P192" s="2"/>
      <c r="Q192" s="2"/>
      <c r="R192" s="47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  <c r="IS192" s="48"/>
      <c r="IT192" s="48"/>
      <c r="IU192" s="48"/>
      <c r="IV192" s="48"/>
      <c r="IW192" s="48"/>
      <c r="IX192" s="48"/>
      <c r="IY192" s="48"/>
      <c r="IZ192" s="48"/>
      <c r="JA192" s="48"/>
      <c r="JB192" s="48"/>
      <c r="JC192" s="48"/>
      <c r="JD192" s="48"/>
      <c r="JE192" s="48"/>
      <c r="JF192" s="48"/>
      <c r="JG192" s="48"/>
      <c r="JH192" s="48"/>
      <c r="JI192" s="48"/>
      <c r="JJ192" s="48"/>
      <c r="JK192" s="48"/>
      <c r="JL192" s="48"/>
      <c r="JM192" s="48"/>
      <c r="JN192" s="48"/>
      <c r="JO192" s="48"/>
      <c r="JP192" s="48"/>
      <c r="JQ192" s="48"/>
      <c r="JR192" s="48"/>
      <c r="JS192" s="48"/>
      <c r="JT192" s="48"/>
      <c r="JU192" s="48"/>
      <c r="JV192" s="48"/>
      <c r="JW192" s="48"/>
      <c r="JX192" s="48"/>
      <c r="JY192" s="48"/>
      <c r="JZ192" s="48"/>
      <c r="KA192" s="48"/>
      <c r="KB192" s="48"/>
      <c r="KC192" s="48"/>
      <c r="KD192" s="48"/>
      <c r="KE192" s="48"/>
      <c r="KF192" s="48"/>
      <c r="KG192" s="48"/>
      <c r="KH192" s="48"/>
      <c r="KI192" s="48"/>
      <c r="KJ192" s="48"/>
      <c r="KK192" s="48"/>
      <c r="KL192" s="48"/>
      <c r="KM192" s="48"/>
      <c r="KN192" s="48"/>
      <c r="KO192" s="48"/>
      <c r="KP192" s="48"/>
      <c r="KQ192" s="48"/>
      <c r="KR192" s="48"/>
      <c r="KS192" s="48"/>
      <c r="KT192" s="48"/>
      <c r="KU192" s="48"/>
      <c r="KV192" s="48"/>
      <c r="KW192" s="48"/>
      <c r="KX192" s="48"/>
      <c r="KY192" s="48"/>
      <c r="KZ192" s="48"/>
      <c r="LA192" s="48"/>
      <c r="LB192" s="48"/>
      <c r="LC192" s="48"/>
      <c r="LD192" s="48"/>
      <c r="LE192" s="48"/>
      <c r="LF192" s="48"/>
      <c r="LG192" s="48"/>
      <c r="LH192" s="48"/>
      <c r="LI192" s="48"/>
      <c r="LJ192" s="48"/>
      <c r="LK192" s="48"/>
      <c r="LL192" s="48"/>
      <c r="LM192" s="48"/>
      <c r="LN192" s="48"/>
      <c r="LO192" s="48"/>
      <c r="LP192" s="48"/>
      <c r="LQ192" s="48"/>
      <c r="LR192" s="48"/>
      <c r="LS192" s="48"/>
      <c r="LT192" s="48"/>
      <c r="LU192" s="48"/>
      <c r="LV192" s="48"/>
      <c r="LW192" s="48"/>
      <c r="LX192" s="48"/>
      <c r="LY192" s="48"/>
      <c r="LZ192" s="48"/>
      <c r="MA192" s="48"/>
      <c r="MB192" s="48"/>
      <c r="MC192" s="48"/>
      <c r="MD192" s="48"/>
      <c r="ME192" s="48"/>
      <c r="MF192" s="48"/>
      <c r="MG192" s="48"/>
      <c r="MH192" s="48"/>
      <c r="MI192" s="48"/>
      <c r="MJ192" s="48"/>
      <c r="MK192" s="48"/>
      <c r="ML192" s="48"/>
      <c r="MM192" s="48"/>
      <c r="MN192" s="48"/>
      <c r="MO192" s="48"/>
      <c r="MP192" s="48"/>
      <c r="MQ192" s="48"/>
      <c r="MR192" s="48"/>
      <c r="MS192" s="48"/>
      <c r="MT192" s="48"/>
      <c r="MU192" s="48"/>
      <c r="MV192" s="48"/>
      <c r="MW192" s="48"/>
      <c r="MX192" s="48"/>
      <c r="MY192" s="48"/>
      <c r="MZ192" s="48"/>
      <c r="NA192" s="48"/>
      <c r="NB192" s="48"/>
      <c r="NC192" s="48"/>
      <c r="ND192" s="48"/>
      <c r="NE192" s="48"/>
      <c r="NF192" s="48"/>
      <c r="NG192" s="48"/>
      <c r="NH192" s="48"/>
      <c r="NI192" s="48"/>
      <c r="NJ192" s="48"/>
      <c r="NK192" s="48"/>
      <c r="NL192" s="48"/>
      <c r="NM192" s="48"/>
      <c r="NN192" s="49"/>
      <c r="NO192" s="2"/>
      <c r="NP192" s="2"/>
    </row>
    <row r="193" spans="1:38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15"/>
      <c r="L193" s="30"/>
      <c r="M193" s="2"/>
      <c r="N193" s="2"/>
      <c r="O193" s="15"/>
      <c r="P193" s="2"/>
      <c r="Q193" s="2"/>
      <c r="R193" s="47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  <c r="JI193" s="48"/>
      <c r="JJ193" s="48"/>
      <c r="JK193" s="48"/>
      <c r="JL193" s="48"/>
      <c r="JM193" s="48"/>
      <c r="JN193" s="48"/>
      <c r="JO193" s="48"/>
      <c r="JP193" s="48"/>
      <c r="JQ193" s="48"/>
      <c r="JR193" s="48"/>
      <c r="JS193" s="48"/>
      <c r="JT193" s="48"/>
      <c r="JU193" s="48"/>
      <c r="JV193" s="48"/>
      <c r="JW193" s="48"/>
      <c r="JX193" s="48"/>
      <c r="JY193" s="48"/>
      <c r="JZ193" s="48"/>
      <c r="KA193" s="48"/>
      <c r="KB193" s="48"/>
      <c r="KC193" s="48"/>
      <c r="KD193" s="48"/>
      <c r="KE193" s="48"/>
      <c r="KF193" s="48"/>
      <c r="KG193" s="48"/>
      <c r="KH193" s="48"/>
      <c r="KI193" s="48"/>
      <c r="KJ193" s="48"/>
      <c r="KK193" s="48"/>
      <c r="KL193" s="48"/>
      <c r="KM193" s="48"/>
      <c r="KN193" s="48"/>
      <c r="KO193" s="48"/>
      <c r="KP193" s="48"/>
      <c r="KQ193" s="48"/>
      <c r="KR193" s="48"/>
      <c r="KS193" s="48"/>
      <c r="KT193" s="48"/>
      <c r="KU193" s="48"/>
      <c r="KV193" s="48"/>
      <c r="KW193" s="48"/>
      <c r="KX193" s="48"/>
      <c r="KY193" s="48"/>
      <c r="KZ193" s="48"/>
      <c r="LA193" s="48"/>
      <c r="LB193" s="48"/>
      <c r="LC193" s="48"/>
      <c r="LD193" s="48"/>
      <c r="LE193" s="48"/>
      <c r="LF193" s="48"/>
      <c r="LG193" s="48"/>
      <c r="LH193" s="48"/>
      <c r="LI193" s="48"/>
      <c r="LJ193" s="48"/>
      <c r="LK193" s="48"/>
      <c r="LL193" s="48"/>
      <c r="LM193" s="48"/>
      <c r="LN193" s="48"/>
      <c r="LO193" s="48"/>
      <c r="LP193" s="48"/>
      <c r="LQ193" s="48"/>
      <c r="LR193" s="48"/>
      <c r="LS193" s="48"/>
      <c r="LT193" s="48"/>
      <c r="LU193" s="48"/>
      <c r="LV193" s="48"/>
      <c r="LW193" s="48"/>
      <c r="LX193" s="48"/>
      <c r="LY193" s="48"/>
      <c r="LZ193" s="48"/>
      <c r="MA193" s="48"/>
      <c r="MB193" s="48"/>
      <c r="MC193" s="48"/>
      <c r="MD193" s="48"/>
      <c r="ME193" s="48"/>
      <c r="MF193" s="48"/>
      <c r="MG193" s="48"/>
      <c r="MH193" s="48"/>
      <c r="MI193" s="48"/>
      <c r="MJ193" s="48"/>
      <c r="MK193" s="48"/>
      <c r="ML193" s="48"/>
      <c r="MM193" s="48"/>
      <c r="MN193" s="48"/>
      <c r="MO193" s="48"/>
      <c r="MP193" s="48"/>
      <c r="MQ193" s="48"/>
      <c r="MR193" s="48"/>
      <c r="MS193" s="48"/>
      <c r="MT193" s="48"/>
      <c r="MU193" s="48"/>
      <c r="MV193" s="48"/>
      <c r="MW193" s="48"/>
      <c r="MX193" s="48"/>
      <c r="MY193" s="48"/>
      <c r="MZ193" s="48"/>
      <c r="NA193" s="48"/>
      <c r="NB193" s="48"/>
      <c r="NC193" s="48"/>
      <c r="ND193" s="48"/>
      <c r="NE193" s="48"/>
      <c r="NF193" s="48"/>
      <c r="NG193" s="48"/>
      <c r="NH193" s="48"/>
      <c r="NI193" s="48"/>
      <c r="NJ193" s="48"/>
      <c r="NK193" s="48"/>
      <c r="NL193" s="48"/>
      <c r="NM193" s="48"/>
      <c r="NN193" s="49"/>
      <c r="NO193" s="2"/>
      <c r="NP193" s="2"/>
    </row>
    <row r="194" spans="1:38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15"/>
      <c r="L194" s="30"/>
      <c r="M194" s="2"/>
      <c r="N194" s="2"/>
      <c r="O194" s="15"/>
      <c r="P194" s="2"/>
      <c r="Q194" s="2"/>
      <c r="R194" s="47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48"/>
      <c r="KK194" s="48"/>
      <c r="KL194" s="48"/>
      <c r="KM194" s="48"/>
      <c r="KN194" s="48"/>
      <c r="KO194" s="48"/>
      <c r="KP194" s="48"/>
      <c r="KQ194" s="48"/>
      <c r="KR194" s="48"/>
      <c r="KS194" s="48"/>
      <c r="KT194" s="48"/>
      <c r="KU194" s="48"/>
      <c r="KV194" s="48"/>
      <c r="KW194" s="48"/>
      <c r="KX194" s="48"/>
      <c r="KY194" s="48"/>
      <c r="KZ194" s="48"/>
      <c r="LA194" s="48"/>
      <c r="LB194" s="48"/>
      <c r="LC194" s="48"/>
      <c r="LD194" s="48"/>
      <c r="LE194" s="48"/>
      <c r="LF194" s="48"/>
      <c r="LG194" s="48"/>
      <c r="LH194" s="48"/>
      <c r="LI194" s="48"/>
      <c r="LJ194" s="48"/>
      <c r="LK194" s="48"/>
      <c r="LL194" s="48"/>
      <c r="LM194" s="48"/>
      <c r="LN194" s="48"/>
      <c r="LO194" s="48"/>
      <c r="LP194" s="48"/>
      <c r="LQ194" s="48"/>
      <c r="LR194" s="48"/>
      <c r="LS194" s="48"/>
      <c r="LT194" s="48"/>
      <c r="LU194" s="48"/>
      <c r="LV194" s="48"/>
      <c r="LW194" s="48"/>
      <c r="LX194" s="48"/>
      <c r="LY194" s="48"/>
      <c r="LZ194" s="48"/>
      <c r="MA194" s="48"/>
      <c r="MB194" s="48"/>
      <c r="MC194" s="48"/>
      <c r="MD194" s="48"/>
      <c r="ME194" s="48"/>
      <c r="MF194" s="48"/>
      <c r="MG194" s="48"/>
      <c r="MH194" s="48"/>
      <c r="MI194" s="48"/>
      <c r="MJ194" s="48"/>
      <c r="MK194" s="48"/>
      <c r="ML194" s="48"/>
      <c r="MM194" s="48"/>
      <c r="MN194" s="48"/>
      <c r="MO194" s="48"/>
      <c r="MP194" s="48"/>
      <c r="MQ194" s="48"/>
      <c r="MR194" s="48"/>
      <c r="MS194" s="48"/>
      <c r="MT194" s="48"/>
      <c r="MU194" s="48"/>
      <c r="MV194" s="48"/>
      <c r="MW194" s="48"/>
      <c r="MX194" s="48"/>
      <c r="MY194" s="48"/>
      <c r="MZ194" s="48"/>
      <c r="NA194" s="48"/>
      <c r="NB194" s="48"/>
      <c r="NC194" s="48"/>
      <c r="ND194" s="48"/>
      <c r="NE194" s="48"/>
      <c r="NF194" s="48"/>
      <c r="NG194" s="48"/>
      <c r="NH194" s="48"/>
      <c r="NI194" s="48"/>
      <c r="NJ194" s="48"/>
      <c r="NK194" s="48"/>
      <c r="NL194" s="48"/>
      <c r="NM194" s="48"/>
      <c r="NN194" s="49"/>
      <c r="NO194" s="2"/>
      <c r="NP194" s="2"/>
    </row>
    <row r="195" spans="1:38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15"/>
      <c r="L195" s="30"/>
      <c r="M195" s="2"/>
      <c r="N195" s="2"/>
      <c r="O195" s="15"/>
      <c r="P195" s="2"/>
      <c r="Q195" s="2"/>
      <c r="R195" s="47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8"/>
      <c r="KK195" s="48"/>
      <c r="KL195" s="48"/>
      <c r="KM195" s="48"/>
      <c r="KN195" s="48"/>
      <c r="KO195" s="48"/>
      <c r="KP195" s="48"/>
      <c r="KQ195" s="48"/>
      <c r="KR195" s="48"/>
      <c r="KS195" s="48"/>
      <c r="KT195" s="48"/>
      <c r="KU195" s="48"/>
      <c r="KV195" s="48"/>
      <c r="KW195" s="48"/>
      <c r="KX195" s="48"/>
      <c r="KY195" s="48"/>
      <c r="KZ195" s="48"/>
      <c r="LA195" s="48"/>
      <c r="LB195" s="48"/>
      <c r="LC195" s="48"/>
      <c r="LD195" s="48"/>
      <c r="LE195" s="48"/>
      <c r="LF195" s="48"/>
      <c r="LG195" s="48"/>
      <c r="LH195" s="48"/>
      <c r="LI195" s="48"/>
      <c r="LJ195" s="48"/>
      <c r="LK195" s="48"/>
      <c r="LL195" s="48"/>
      <c r="LM195" s="48"/>
      <c r="LN195" s="48"/>
      <c r="LO195" s="48"/>
      <c r="LP195" s="48"/>
      <c r="LQ195" s="48"/>
      <c r="LR195" s="48"/>
      <c r="LS195" s="48"/>
      <c r="LT195" s="48"/>
      <c r="LU195" s="48"/>
      <c r="LV195" s="48"/>
      <c r="LW195" s="48"/>
      <c r="LX195" s="48"/>
      <c r="LY195" s="48"/>
      <c r="LZ195" s="48"/>
      <c r="MA195" s="48"/>
      <c r="MB195" s="48"/>
      <c r="MC195" s="48"/>
      <c r="MD195" s="48"/>
      <c r="ME195" s="48"/>
      <c r="MF195" s="48"/>
      <c r="MG195" s="48"/>
      <c r="MH195" s="48"/>
      <c r="MI195" s="48"/>
      <c r="MJ195" s="48"/>
      <c r="MK195" s="48"/>
      <c r="ML195" s="48"/>
      <c r="MM195" s="48"/>
      <c r="MN195" s="48"/>
      <c r="MO195" s="48"/>
      <c r="MP195" s="48"/>
      <c r="MQ195" s="48"/>
      <c r="MR195" s="48"/>
      <c r="MS195" s="48"/>
      <c r="MT195" s="48"/>
      <c r="MU195" s="48"/>
      <c r="MV195" s="48"/>
      <c r="MW195" s="48"/>
      <c r="MX195" s="48"/>
      <c r="MY195" s="48"/>
      <c r="MZ195" s="48"/>
      <c r="NA195" s="48"/>
      <c r="NB195" s="48"/>
      <c r="NC195" s="48"/>
      <c r="ND195" s="48"/>
      <c r="NE195" s="48"/>
      <c r="NF195" s="48"/>
      <c r="NG195" s="48"/>
      <c r="NH195" s="48"/>
      <c r="NI195" s="48"/>
      <c r="NJ195" s="48"/>
      <c r="NK195" s="48"/>
      <c r="NL195" s="48"/>
      <c r="NM195" s="48"/>
      <c r="NN195" s="49"/>
      <c r="NO195" s="2"/>
      <c r="NP195" s="2"/>
    </row>
    <row r="196" spans="1:38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15"/>
      <c r="L196" s="30"/>
      <c r="M196" s="2"/>
      <c r="N196" s="2"/>
      <c r="O196" s="15"/>
      <c r="P196" s="2"/>
      <c r="Q196" s="2"/>
      <c r="R196" s="47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8"/>
      <c r="KK196" s="48"/>
      <c r="KL196" s="48"/>
      <c r="KM196" s="48"/>
      <c r="KN196" s="48"/>
      <c r="KO196" s="48"/>
      <c r="KP196" s="48"/>
      <c r="KQ196" s="48"/>
      <c r="KR196" s="48"/>
      <c r="KS196" s="48"/>
      <c r="KT196" s="48"/>
      <c r="KU196" s="48"/>
      <c r="KV196" s="48"/>
      <c r="KW196" s="48"/>
      <c r="KX196" s="48"/>
      <c r="KY196" s="48"/>
      <c r="KZ196" s="48"/>
      <c r="LA196" s="48"/>
      <c r="LB196" s="48"/>
      <c r="LC196" s="48"/>
      <c r="LD196" s="48"/>
      <c r="LE196" s="48"/>
      <c r="LF196" s="48"/>
      <c r="LG196" s="48"/>
      <c r="LH196" s="48"/>
      <c r="LI196" s="48"/>
      <c r="LJ196" s="48"/>
      <c r="LK196" s="48"/>
      <c r="LL196" s="48"/>
      <c r="LM196" s="48"/>
      <c r="LN196" s="48"/>
      <c r="LO196" s="48"/>
      <c r="LP196" s="48"/>
      <c r="LQ196" s="48"/>
      <c r="LR196" s="48"/>
      <c r="LS196" s="48"/>
      <c r="LT196" s="48"/>
      <c r="LU196" s="48"/>
      <c r="LV196" s="48"/>
      <c r="LW196" s="48"/>
      <c r="LX196" s="48"/>
      <c r="LY196" s="48"/>
      <c r="LZ196" s="48"/>
      <c r="MA196" s="48"/>
      <c r="MB196" s="48"/>
      <c r="MC196" s="48"/>
      <c r="MD196" s="48"/>
      <c r="ME196" s="48"/>
      <c r="MF196" s="48"/>
      <c r="MG196" s="48"/>
      <c r="MH196" s="48"/>
      <c r="MI196" s="48"/>
      <c r="MJ196" s="48"/>
      <c r="MK196" s="48"/>
      <c r="ML196" s="48"/>
      <c r="MM196" s="48"/>
      <c r="MN196" s="48"/>
      <c r="MO196" s="48"/>
      <c r="MP196" s="48"/>
      <c r="MQ196" s="48"/>
      <c r="MR196" s="48"/>
      <c r="MS196" s="48"/>
      <c r="MT196" s="48"/>
      <c r="MU196" s="48"/>
      <c r="MV196" s="48"/>
      <c r="MW196" s="48"/>
      <c r="MX196" s="48"/>
      <c r="MY196" s="48"/>
      <c r="MZ196" s="48"/>
      <c r="NA196" s="48"/>
      <c r="NB196" s="48"/>
      <c r="NC196" s="48"/>
      <c r="ND196" s="48"/>
      <c r="NE196" s="48"/>
      <c r="NF196" s="48"/>
      <c r="NG196" s="48"/>
      <c r="NH196" s="48"/>
      <c r="NI196" s="48"/>
      <c r="NJ196" s="48"/>
      <c r="NK196" s="48"/>
      <c r="NL196" s="48"/>
      <c r="NM196" s="48"/>
      <c r="NN196" s="49"/>
      <c r="NO196" s="2"/>
      <c r="NP196" s="2"/>
    </row>
    <row r="197" spans="1:38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15"/>
      <c r="L197" s="30"/>
      <c r="M197" s="2"/>
      <c r="N197" s="2"/>
      <c r="O197" s="15"/>
      <c r="P197" s="2"/>
      <c r="Q197" s="2"/>
      <c r="R197" s="47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8"/>
      <c r="KK197" s="48"/>
      <c r="KL197" s="48"/>
      <c r="KM197" s="48"/>
      <c r="KN197" s="48"/>
      <c r="KO197" s="48"/>
      <c r="KP197" s="48"/>
      <c r="KQ197" s="48"/>
      <c r="KR197" s="48"/>
      <c r="KS197" s="48"/>
      <c r="KT197" s="48"/>
      <c r="KU197" s="48"/>
      <c r="KV197" s="48"/>
      <c r="KW197" s="48"/>
      <c r="KX197" s="48"/>
      <c r="KY197" s="48"/>
      <c r="KZ197" s="48"/>
      <c r="LA197" s="48"/>
      <c r="LB197" s="48"/>
      <c r="LC197" s="48"/>
      <c r="LD197" s="48"/>
      <c r="LE197" s="48"/>
      <c r="LF197" s="48"/>
      <c r="LG197" s="48"/>
      <c r="LH197" s="48"/>
      <c r="LI197" s="48"/>
      <c r="LJ197" s="48"/>
      <c r="LK197" s="48"/>
      <c r="LL197" s="48"/>
      <c r="LM197" s="48"/>
      <c r="LN197" s="48"/>
      <c r="LO197" s="48"/>
      <c r="LP197" s="48"/>
      <c r="LQ197" s="48"/>
      <c r="LR197" s="48"/>
      <c r="LS197" s="48"/>
      <c r="LT197" s="48"/>
      <c r="LU197" s="48"/>
      <c r="LV197" s="48"/>
      <c r="LW197" s="48"/>
      <c r="LX197" s="48"/>
      <c r="LY197" s="48"/>
      <c r="LZ197" s="48"/>
      <c r="MA197" s="48"/>
      <c r="MB197" s="48"/>
      <c r="MC197" s="48"/>
      <c r="MD197" s="48"/>
      <c r="ME197" s="48"/>
      <c r="MF197" s="48"/>
      <c r="MG197" s="48"/>
      <c r="MH197" s="48"/>
      <c r="MI197" s="48"/>
      <c r="MJ197" s="48"/>
      <c r="MK197" s="48"/>
      <c r="ML197" s="48"/>
      <c r="MM197" s="48"/>
      <c r="MN197" s="48"/>
      <c r="MO197" s="48"/>
      <c r="MP197" s="48"/>
      <c r="MQ197" s="48"/>
      <c r="MR197" s="48"/>
      <c r="MS197" s="48"/>
      <c r="MT197" s="48"/>
      <c r="MU197" s="48"/>
      <c r="MV197" s="48"/>
      <c r="MW197" s="48"/>
      <c r="MX197" s="48"/>
      <c r="MY197" s="48"/>
      <c r="MZ197" s="48"/>
      <c r="NA197" s="48"/>
      <c r="NB197" s="48"/>
      <c r="NC197" s="48"/>
      <c r="ND197" s="48"/>
      <c r="NE197" s="48"/>
      <c r="NF197" s="48"/>
      <c r="NG197" s="48"/>
      <c r="NH197" s="48"/>
      <c r="NI197" s="48"/>
      <c r="NJ197" s="48"/>
      <c r="NK197" s="48"/>
      <c r="NL197" s="48"/>
      <c r="NM197" s="48"/>
      <c r="NN197" s="49"/>
      <c r="NO197" s="2"/>
      <c r="NP197" s="2"/>
    </row>
    <row r="198" spans="1:38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15"/>
      <c r="L198" s="30"/>
      <c r="M198" s="2"/>
      <c r="N198" s="2"/>
      <c r="O198" s="15"/>
      <c r="P198" s="2"/>
      <c r="Q198" s="2"/>
      <c r="R198" s="47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8"/>
      <c r="KK198" s="48"/>
      <c r="KL198" s="48"/>
      <c r="KM198" s="48"/>
      <c r="KN198" s="48"/>
      <c r="KO198" s="48"/>
      <c r="KP198" s="48"/>
      <c r="KQ198" s="48"/>
      <c r="KR198" s="48"/>
      <c r="KS198" s="48"/>
      <c r="KT198" s="48"/>
      <c r="KU198" s="48"/>
      <c r="KV198" s="48"/>
      <c r="KW198" s="48"/>
      <c r="KX198" s="48"/>
      <c r="KY198" s="48"/>
      <c r="KZ198" s="48"/>
      <c r="LA198" s="48"/>
      <c r="LB198" s="48"/>
      <c r="LC198" s="48"/>
      <c r="LD198" s="48"/>
      <c r="LE198" s="48"/>
      <c r="LF198" s="48"/>
      <c r="LG198" s="48"/>
      <c r="LH198" s="48"/>
      <c r="LI198" s="48"/>
      <c r="LJ198" s="48"/>
      <c r="LK198" s="48"/>
      <c r="LL198" s="48"/>
      <c r="LM198" s="48"/>
      <c r="LN198" s="48"/>
      <c r="LO198" s="48"/>
      <c r="LP198" s="48"/>
      <c r="LQ198" s="48"/>
      <c r="LR198" s="48"/>
      <c r="LS198" s="48"/>
      <c r="LT198" s="48"/>
      <c r="LU198" s="48"/>
      <c r="LV198" s="48"/>
      <c r="LW198" s="48"/>
      <c r="LX198" s="48"/>
      <c r="LY198" s="48"/>
      <c r="LZ198" s="48"/>
      <c r="MA198" s="48"/>
      <c r="MB198" s="48"/>
      <c r="MC198" s="48"/>
      <c r="MD198" s="48"/>
      <c r="ME198" s="48"/>
      <c r="MF198" s="48"/>
      <c r="MG198" s="48"/>
      <c r="MH198" s="48"/>
      <c r="MI198" s="48"/>
      <c r="MJ198" s="48"/>
      <c r="MK198" s="48"/>
      <c r="ML198" s="48"/>
      <c r="MM198" s="48"/>
      <c r="MN198" s="48"/>
      <c r="MO198" s="48"/>
      <c r="MP198" s="48"/>
      <c r="MQ198" s="48"/>
      <c r="MR198" s="48"/>
      <c r="MS198" s="48"/>
      <c r="MT198" s="48"/>
      <c r="MU198" s="48"/>
      <c r="MV198" s="48"/>
      <c r="MW198" s="48"/>
      <c r="MX198" s="48"/>
      <c r="MY198" s="48"/>
      <c r="MZ198" s="48"/>
      <c r="NA198" s="48"/>
      <c r="NB198" s="48"/>
      <c r="NC198" s="48"/>
      <c r="ND198" s="48"/>
      <c r="NE198" s="48"/>
      <c r="NF198" s="48"/>
      <c r="NG198" s="48"/>
      <c r="NH198" s="48"/>
      <c r="NI198" s="48"/>
      <c r="NJ198" s="48"/>
      <c r="NK198" s="48"/>
      <c r="NL198" s="48"/>
      <c r="NM198" s="48"/>
      <c r="NN198" s="49"/>
      <c r="NO198" s="2"/>
      <c r="NP198" s="2"/>
    </row>
    <row r="199" spans="1:38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15"/>
      <c r="L199" s="30"/>
      <c r="M199" s="2"/>
      <c r="N199" s="2"/>
      <c r="O199" s="15"/>
      <c r="P199" s="2"/>
      <c r="Q199" s="2"/>
      <c r="R199" s="47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8"/>
      <c r="KK199" s="48"/>
      <c r="KL199" s="48"/>
      <c r="KM199" s="48"/>
      <c r="KN199" s="48"/>
      <c r="KO199" s="48"/>
      <c r="KP199" s="48"/>
      <c r="KQ199" s="48"/>
      <c r="KR199" s="48"/>
      <c r="KS199" s="48"/>
      <c r="KT199" s="48"/>
      <c r="KU199" s="48"/>
      <c r="KV199" s="48"/>
      <c r="KW199" s="48"/>
      <c r="KX199" s="48"/>
      <c r="KY199" s="48"/>
      <c r="KZ199" s="48"/>
      <c r="LA199" s="48"/>
      <c r="LB199" s="48"/>
      <c r="LC199" s="48"/>
      <c r="LD199" s="48"/>
      <c r="LE199" s="48"/>
      <c r="LF199" s="48"/>
      <c r="LG199" s="48"/>
      <c r="LH199" s="48"/>
      <c r="LI199" s="48"/>
      <c r="LJ199" s="48"/>
      <c r="LK199" s="48"/>
      <c r="LL199" s="48"/>
      <c r="LM199" s="48"/>
      <c r="LN199" s="48"/>
      <c r="LO199" s="48"/>
      <c r="LP199" s="48"/>
      <c r="LQ199" s="48"/>
      <c r="LR199" s="48"/>
      <c r="LS199" s="48"/>
      <c r="LT199" s="48"/>
      <c r="LU199" s="48"/>
      <c r="LV199" s="48"/>
      <c r="LW199" s="48"/>
      <c r="LX199" s="48"/>
      <c r="LY199" s="48"/>
      <c r="LZ199" s="48"/>
      <c r="MA199" s="48"/>
      <c r="MB199" s="48"/>
      <c r="MC199" s="48"/>
      <c r="MD199" s="48"/>
      <c r="ME199" s="48"/>
      <c r="MF199" s="48"/>
      <c r="MG199" s="48"/>
      <c r="MH199" s="48"/>
      <c r="MI199" s="48"/>
      <c r="MJ199" s="48"/>
      <c r="MK199" s="48"/>
      <c r="ML199" s="48"/>
      <c r="MM199" s="48"/>
      <c r="MN199" s="48"/>
      <c r="MO199" s="48"/>
      <c r="MP199" s="48"/>
      <c r="MQ199" s="48"/>
      <c r="MR199" s="48"/>
      <c r="MS199" s="48"/>
      <c r="MT199" s="48"/>
      <c r="MU199" s="48"/>
      <c r="MV199" s="48"/>
      <c r="MW199" s="48"/>
      <c r="MX199" s="48"/>
      <c r="MY199" s="48"/>
      <c r="MZ199" s="48"/>
      <c r="NA199" s="48"/>
      <c r="NB199" s="48"/>
      <c r="NC199" s="48"/>
      <c r="ND199" s="48"/>
      <c r="NE199" s="48"/>
      <c r="NF199" s="48"/>
      <c r="NG199" s="48"/>
      <c r="NH199" s="48"/>
      <c r="NI199" s="48"/>
      <c r="NJ199" s="48"/>
      <c r="NK199" s="48"/>
      <c r="NL199" s="48"/>
      <c r="NM199" s="48"/>
      <c r="NN199" s="49"/>
      <c r="NO199" s="2"/>
      <c r="NP199" s="2"/>
    </row>
    <row r="200" spans="1:38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15"/>
      <c r="L200" s="30"/>
      <c r="M200" s="2"/>
      <c r="N200" s="2"/>
      <c r="O200" s="15"/>
      <c r="P200" s="2"/>
      <c r="Q200" s="2"/>
      <c r="R200" s="47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8"/>
      <c r="KK200" s="48"/>
      <c r="KL200" s="48"/>
      <c r="KM200" s="48"/>
      <c r="KN200" s="48"/>
      <c r="KO200" s="48"/>
      <c r="KP200" s="48"/>
      <c r="KQ200" s="48"/>
      <c r="KR200" s="48"/>
      <c r="KS200" s="48"/>
      <c r="KT200" s="48"/>
      <c r="KU200" s="48"/>
      <c r="KV200" s="48"/>
      <c r="KW200" s="48"/>
      <c r="KX200" s="48"/>
      <c r="KY200" s="48"/>
      <c r="KZ200" s="48"/>
      <c r="LA200" s="48"/>
      <c r="LB200" s="48"/>
      <c r="LC200" s="48"/>
      <c r="LD200" s="48"/>
      <c r="LE200" s="48"/>
      <c r="LF200" s="48"/>
      <c r="LG200" s="48"/>
      <c r="LH200" s="48"/>
      <c r="LI200" s="48"/>
      <c r="LJ200" s="48"/>
      <c r="LK200" s="48"/>
      <c r="LL200" s="48"/>
      <c r="LM200" s="48"/>
      <c r="LN200" s="48"/>
      <c r="LO200" s="48"/>
      <c r="LP200" s="48"/>
      <c r="LQ200" s="48"/>
      <c r="LR200" s="48"/>
      <c r="LS200" s="48"/>
      <c r="LT200" s="48"/>
      <c r="LU200" s="48"/>
      <c r="LV200" s="48"/>
      <c r="LW200" s="48"/>
      <c r="LX200" s="48"/>
      <c r="LY200" s="48"/>
      <c r="LZ200" s="48"/>
      <c r="MA200" s="48"/>
      <c r="MB200" s="48"/>
      <c r="MC200" s="48"/>
      <c r="MD200" s="48"/>
      <c r="ME200" s="48"/>
      <c r="MF200" s="48"/>
      <c r="MG200" s="48"/>
      <c r="MH200" s="48"/>
      <c r="MI200" s="48"/>
      <c r="MJ200" s="48"/>
      <c r="MK200" s="48"/>
      <c r="ML200" s="48"/>
      <c r="MM200" s="48"/>
      <c r="MN200" s="48"/>
      <c r="MO200" s="48"/>
      <c r="MP200" s="48"/>
      <c r="MQ200" s="48"/>
      <c r="MR200" s="48"/>
      <c r="MS200" s="48"/>
      <c r="MT200" s="48"/>
      <c r="MU200" s="48"/>
      <c r="MV200" s="48"/>
      <c r="MW200" s="48"/>
      <c r="MX200" s="48"/>
      <c r="MY200" s="48"/>
      <c r="MZ200" s="48"/>
      <c r="NA200" s="48"/>
      <c r="NB200" s="48"/>
      <c r="NC200" s="48"/>
      <c r="ND200" s="48"/>
      <c r="NE200" s="48"/>
      <c r="NF200" s="48"/>
      <c r="NG200" s="48"/>
      <c r="NH200" s="48"/>
      <c r="NI200" s="48"/>
      <c r="NJ200" s="48"/>
      <c r="NK200" s="48"/>
      <c r="NL200" s="48"/>
      <c r="NM200" s="48"/>
      <c r="NN200" s="49"/>
      <c r="NO200" s="2"/>
      <c r="NP200" s="2"/>
    </row>
    <row r="201" spans="1:38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15"/>
      <c r="L201" s="30"/>
      <c r="M201" s="2"/>
      <c r="N201" s="2"/>
      <c r="O201" s="15"/>
      <c r="P201" s="2"/>
      <c r="Q201" s="2"/>
      <c r="R201" s="47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8"/>
      <c r="KK201" s="48"/>
      <c r="KL201" s="48"/>
      <c r="KM201" s="48"/>
      <c r="KN201" s="48"/>
      <c r="KO201" s="48"/>
      <c r="KP201" s="48"/>
      <c r="KQ201" s="48"/>
      <c r="KR201" s="48"/>
      <c r="KS201" s="48"/>
      <c r="KT201" s="48"/>
      <c r="KU201" s="48"/>
      <c r="KV201" s="48"/>
      <c r="KW201" s="48"/>
      <c r="KX201" s="48"/>
      <c r="KY201" s="48"/>
      <c r="KZ201" s="48"/>
      <c r="LA201" s="48"/>
      <c r="LB201" s="48"/>
      <c r="LC201" s="48"/>
      <c r="LD201" s="48"/>
      <c r="LE201" s="48"/>
      <c r="LF201" s="48"/>
      <c r="LG201" s="48"/>
      <c r="LH201" s="48"/>
      <c r="LI201" s="48"/>
      <c r="LJ201" s="48"/>
      <c r="LK201" s="48"/>
      <c r="LL201" s="48"/>
      <c r="LM201" s="48"/>
      <c r="LN201" s="48"/>
      <c r="LO201" s="48"/>
      <c r="LP201" s="48"/>
      <c r="LQ201" s="48"/>
      <c r="LR201" s="48"/>
      <c r="LS201" s="48"/>
      <c r="LT201" s="48"/>
      <c r="LU201" s="48"/>
      <c r="LV201" s="48"/>
      <c r="LW201" s="48"/>
      <c r="LX201" s="48"/>
      <c r="LY201" s="48"/>
      <c r="LZ201" s="48"/>
      <c r="MA201" s="48"/>
      <c r="MB201" s="48"/>
      <c r="MC201" s="48"/>
      <c r="MD201" s="48"/>
      <c r="ME201" s="48"/>
      <c r="MF201" s="48"/>
      <c r="MG201" s="48"/>
      <c r="MH201" s="48"/>
      <c r="MI201" s="48"/>
      <c r="MJ201" s="48"/>
      <c r="MK201" s="48"/>
      <c r="ML201" s="48"/>
      <c r="MM201" s="48"/>
      <c r="MN201" s="48"/>
      <c r="MO201" s="48"/>
      <c r="MP201" s="48"/>
      <c r="MQ201" s="48"/>
      <c r="MR201" s="48"/>
      <c r="MS201" s="48"/>
      <c r="MT201" s="48"/>
      <c r="MU201" s="48"/>
      <c r="MV201" s="48"/>
      <c r="MW201" s="48"/>
      <c r="MX201" s="48"/>
      <c r="MY201" s="48"/>
      <c r="MZ201" s="48"/>
      <c r="NA201" s="48"/>
      <c r="NB201" s="48"/>
      <c r="NC201" s="48"/>
      <c r="ND201" s="48"/>
      <c r="NE201" s="48"/>
      <c r="NF201" s="48"/>
      <c r="NG201" s="48"/>
      <c r="NH201" s="48"/>
      <c r="NI201" s="48"/>
      <c r="NJ201" s="48"/>
      <c r="NK201" s="48"/>
      <c r="NL201" s="48"/>
      <c r="NM201" s="48"/>
      <c r="NN201" s="49"/>
      <c r="NO201" s="2"/>
      <c r="NP201" s="2"/>
    </row>
    <row r="202" spans="1:38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15"/>
      <c r="L202" s="30"/>
      <c r="M202" s="2"/>
      <c r="N202" s="2"/>
      <c r="O202" s="15"/>
      <c r="P202" s="2"/>
      <c r="Q202" s="2"/>
      <c r="R202" s="47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8"/>
      <c r="KK202" s="48"/>
      <c r="KL202" s="48"/>
      <c r="KM202" s="48"/>
      <c r="KN202" s="48"/>
      <c r="KO202" s="48"/>
      <c r="KP202" s="48"/>
      <c r="KQ202" s="48"/>
      <c r="KR202" s="48"/>
      <c r="KS202" s="48"/>
      <c r="KT202" s="48"/>
      <c r="KU202" s="48"/>
      <c r="KV202" s="48"/>
      <c r="KW202" s="48"/>
      <c r="KX202" s="48"/>
      <c r="KY202" s="48"/>
      <c r="KZ202" s="48"/>
      <c r="LA202" s="48"/>
      <c r="LB202" s="48"/>
      <c r="LC202" s="48"/>
      <c r="LD202" s="48"/>
      <c r="LE202" s="48"/>
      <c r="LF202" s="48"/>
      <c r="LG202" s="48"/>
      <c r="LH202" s="48"/>
      <c r="LI202" s="48"/>
      <c r="LJ202" s="48"/>
      <c r="LK202" s="48"/>
      <c r="LL202" s="48"/>
      <c r="LM202" s="48"/>
      <c r="LN202" s="48"/>
      <c r="LO202" s="48"/>
      <c r="LP202" s="48"/>
      <c r="LQ202" s="48"/>
      <c r="LR202" s="48"/>
      <c r="LS202" s="48"/>
      <c r="LT202" s="48"/>
      <c r="LU202" s="48"/>
      <c r="LV202" s="48"/>
      <c r="LW202" s="48"/>
      <c r="LX202" s="48"/>
      <c r="LY202" s="48"/>
      <c r="LZ202" s="48"/>
      <c r="MA202" s="48"/>
      <c r="MB202" s="48"/>
      <c r="MC202" s="48"/>
      <c r="MD202" s="48"/>
      <c r="ME202" s="48"/>
      <c r="MF202" s="48"/>
      <c r="MG202" s="48"/>
      <c r="MH202" s="48"/>
      <c r="MI202" s="48"/>
      <c r="MJ202" s="48"/>
      <c r="MK202" s="48"/>
      <c r="ML202" s="48"/>
      <c r="MM202" s="48"/>
      <c r="MN202" s="48"/>
      <c r="MO202" s="48"/>
      <c r="MP202" s="48"/>
      <c r="MQ202" s="48"/>
      <c r="MR202" s="48"/>
      <c r="MS202" s="48"/>
      <c r="MT202" s="48"/>
      <c r="MU202" s="48"/>
      <c r="MV202" s="48"/>
      <c r="MW202" s="48"/>
      <c r="MX202" s="48"/>
      <c r="MY202" s="48"/>
      <c r="MZ202" s="48"/>
      <c r="NA202" s="48"/>
      <c r="NB202" s="48"/>
      <c r="NC202" s="48"/>
      <c r="ND202" s="48"/>
      <c r="NE202" s="48"/>
      <c r="NF202" s="48"/>
      <c r="NG202" s="48"/>
      <c r="NH202" s="48"/>
      <c r="NI202" s="48"/>
      <c r="NJ202" s="48"/>
      <c r="NK202" s="48"/>
      <c r="NL202" s="48"/>
      <c r="NM202" s="48"/>
      <c r="NN202" s="49"/>
      <c r="NO202" s="2"/>
      <c r="NP202" s="2"/>
    </row>
  </sheetData>
  <conditionalFormatting sqref="K11">
    <cfRule type="containsBlanks" dxfId="98" priority="38">
      <formula>LEN(TRIM(K11))=0</formula>
    </cfRule>
  </conditionalFormatting>
  <conditionalFormatting sqref="K14">
    <cfRule type="containsBlanks" dxfId="97" priority="37">
      <formula>LEN(TRIM(K14))=0</formula>
    </cfRule>
  </conditionalFormatting>
  <conditionalFormatting sqref="K17">
    <cfRule type="containsBlanks" dxfId="96" priority="36">
      <formula>LEN(TRIM(K17))=0</formula>
    </cfRule>
  </conditionalFormatting>
  <conditionalFormatting sqref="K20">
    <cfRule type="containsBlanks" dxfId="95" priority="35">
      <formula>LEN(TRIM(K20))=0</formula>
    </cfRule>
  </conditionalFormatting>
  <conditionalFormatting sqref="K23">
    <cfRule type="containsBlanks" dxfId="94" priority="34">
      <formula>LEN(TRIM(K23))=0</formula>
    </cfRule>
  </conditionalFormatting>
  <conditionalFormatting sqref="K26">
    <cfRule type="containsBlanks" dxfId="93" priority="33">
      <formula>LEN(TRIM(K26))=0</formula>
    </cfRule>
  </conditionalFormatting>
  <conditionalFormatting sqref="K29">
    <cfRule type="containsBlanks" dxfId="92" priority="32">
      <formula>LEN(TRIM(K29))=0</formula>
    </cfRule>
  </conditionalFormatting>
  <conditionalFormatting sqref="K32">
    <cfRule type="containsBlanks" dxfId="91" priority="31">
      <formula>LEN(TRIM(K32))=0</formula>
    </cfRule>
  </conditionalFormatting>
  <conditionalFormatting sqref="K41">
    <cfRule type="containsBlanks" dxfId="90" priority="30">
      <formula>LEN(TRIM(K41))=0</formula>
    </cfRule>
  </conditionalFormatting>
  <conditionalFormatting sqref="K44">
    <cfRule type="containsBlanks" dxfId="89" priority="29">
      <formula>LEN(TRIM(K44))=0</formula>
    </cfRule>
  </conditionalFormatting>
  <conditionalFormatting sqref="K47">
    <cfRule type="containsBlanks" dxfId="88" priority="28">
      <formula>LEN(TRIM(K47))=0</formula>
    </cfRule>
  </conditionalFormatting>
  <conditionalFormatting sqref="K35">
    <cfRule type="containsBlanks" dxfId="87" priority="26">
      <formula>LEN(TRIM(K35))=0</formula>
    </cfRule>
  </conditionalFormatting>
  <conditionalFormatting sqref="K38">
    <cfRule type="containsBlanks" dxfId="86" priority="25">
      <formula>LEN(TRIM(K38))=0</formula>
    </cfRule>
  </conditionalFormatting>
  <conditionalFormatting sqref="K57">
    <cfRule type="containsBlanks" dxfId="85" priority="24">
      <formula>LEN(TRIM(K57))=0</formula>
    </cfRule>
  </conditionalFormatting>
  <conditionalFormatting sqref="A1:XFD1048576">
    <cfRule type="cellIs" dxfId="84" priority="23" operator="equal">
      <formula>0</formula>
    </cfRule>
  </conditionalFormatting>
  <conditionalFormatting sqref="K70">
    <cfRule type="containsBlanks" dxfId="83" priority="21">
      <formula>LEN(TRIM(K70))=0</formula>
    </cfRule>
  </conditionalFormatting>
  <conditionalFormatting sqref="K73">
    <cfRule type="containsBlanks" dxfId="82" priority="20">
      <formula>LEN(TRIM(K73))=0</formula>
    </cfRule>
  </conditionalFormatting>
  <conditionalFormatting sqref="K76">
    <cfRule type="containsBlanks" dxfId="81" priority="19">
      <formula>LEN(TRIM(K76))=0</formula>
    </cfRule>
  </conditionalFormatting>
  <conditionalFormatting sqref="K79">
    <cfRule type="containsBlanks" dxfId="80" priority="18">
      <formula>LEN(TRIM(K79))=0</formula>
    </cfRule>
  </conditionalFormatting>
  <conditionalFormatting sqref="K82">
    <cfRule type="containsBlanks" dxfId="79" priority="17">
      <formula>LEN(TRIM(K82))=0</formula>
    </cfRule>
  </conditionalFormatting>
  <conditionalFormatting sqref="K85">
    <cfRule type="containsBlanks" dxfId="78" priority="16">
      <formula>LEN(TRIM(K85))=0</formula>
    </cfRule>
  </conditionalFormatting>
  <conditionalFormatting sqref="K88">
    <cfRule type="containsBlanks" dxfId="77" priority="15">
      <formula>LEN(TRIM(K88))=0</formula>
    </cfRule>
  </conditionalFormatting>
  <conditionalFormatting sqref="K91">
    <cfRule type="containsBlanks" dxfId="76" priority="14">
      <formula>LEN(TRIM(K91))=0</formula>
    </cfRule>
  </conditionalFormatting>
  <conditionalFormatting sqref="K94">
    <cfRule type="containsBlanks" dxfId="75" priority="13">
      <formula>LEN(TRIM(K94))=0</formula>
    </cfRule>
  </conditionalFormatting>
  <conditionalFormatting sqref="K104">
    <cfRule type="containsBlanks" dxfId="74" priority="12">
      <formula>LEN(TRIM(K104))=0</formula>
    </cfRule>
  </conditionalFormatting>
  <conditionalFormatting sqref="K114">
    <cfRule type="containsBlanks" dxfId="73" priority="11">
      <formula>LEN(TRIM(K114))=0</formula>
    </cfRule>
  </conditionalFormatting>
  <conditionalFormatting sqref="K116">
    <cfRule type="containsBlanks" dxfId="72" priority="10">
      <formula>LEN(TRIM(K116))=0</formula>
    </cfRule>
  </conditionalFormatting>
  <conditionalFormatting sqref="K118">
    <cfRule type="containsBlanks" dxfId="71" priority="9">
      <formula>LEN(TRIM(K118))=0</formula>
    </cfRule>
  </conditionalFormatting>
  <conditionalFormatting sqref="K120">
    <cfRule type="containsBlanks" dxfId="70" priority="8">
      <formula>LEN(TRIM(K120))=0</formula>
    </cfRule>
  </conditionalFormatting>
  <conditionalFormatting sqref="K122">
    <cfRule type="containsBlanks" dxfId="69" priority="7">
      <formula>LEN(TRIM(K122))=0</formula>
    </cfRule>
  </conditionalFormatting>
  <conditionalFormatting sqref="K125">
    <cfRule type="containsBlanks" dxfId="68" priority="6">
      <formula>LEN(TRIM(K125))=0</formula>
    </cfRule>
  </conditionalFormatting>
  <conditionalFormatting sqref="K128">
    <cfRule type="containsBlanks" dxfId="67" priority="5">
      <formula>LEN(TRIM(K128))=0</formula>
    </cfRule>
  </conditionalFormatting>
  <conditionalFormatting sqref="K131">
    <cfRule type="containsBlanks" dxfId="66" priority="4">
      <formula>LEN(TRIM(K131))=0</formula>
    </cfRule>
  </conditionalFormatting>
  <conditionalFormatting sqref="K141">
    <cfRule type="containsBlanks" dxfId="65" priority="3">
      <formula>LEN(TRIM(K141))=0</formula>
    </cfRule>
  </conditionalFormatting>
  <conditionalFormatting sqref="E6">
    <cfRule type="containsBlanks" dxfId="64" priority="1">
      <formula>LEN(TRIM(E6))=0</formula>
    </cfRule>
  </conditionalFormatting>
  <dataValidations count="1">
    <dataValidation type="whole" allowBlank="1" showInputMessage="1" showErrorMessage="1" sqref="K14">
      <formula1>1</formula1>
      <formula2>360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структура!$K$10:$K$59</xm:f>
          </x14:formula1>
          <xm:sqref>K11</xm:sqref>
        </x14:dataValidation>
        <x14:dataValidation type="list" allowBlank="1" showInputMessage="1" showErrorMessage="1">
          <x14:formula1>
            <xm:f>структура!$N$10:$N$59</xm:f>
          </x14:formula1>
          <xm:sqref>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6" width="4.6640625" customWidth="1"/>
    <col min="17" max="18" width="2.6640625" customWidth="1"/>
    <col min="19" max="19" width="0.88671875" customWidth="1"/>
    <col min="20" max="20" width="2.6640625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"/>
    </row>
    <row r="3" spans="1:20" ht="19.95" customHeight="1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1"/>
      <c r="N3" s="1"/>
      <c r="O3" s="1"/>
      <c r="P3" s="1"/>
      <c r="Q3" s="1"/>
      <c r="R3" s="1"/>
      <c r="S3" s="105"/>
      <c r="T3" s="1"/>
    </row>
    <row r="4" spans="1:20" ht="19.95" customHeight="1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1"/>
      <c r="L4" s="1"/>
      <c r="M4" s="1"/>
      <c r="N4" s="1"/>
      <c r="O4" s="1"/>
      <c r="P4" s="1"/>
      <c r="Q4" s="1"/>
      <c r="R4" s="1"/>
      <c r="S4" s="105"/>
      <c r="T4" s="1"/>
    </row>
    <row r="5" spans="1:20" ht="19.95" customHeight="1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"/>
      <c r="P5" s="1"/>
      <c r="Q5" s="1"/>
      <c r="R5" s="1"/>
      <c r="S5" s="105"/>
      <c r="T5" s="1"/>
    </row>
    <row r="6" spans="1:20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"/>
      <c r="P6" s="1"/>
      <c r="Q6" s="1"/>
      <c r="R6" s="1"/>
      <c r="S6" s="105"/>
      <c r="T6" s="1"/>
    </row>
    <row r="7" spans="1:20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07"/>
      <c r="P7" s="107"/>
      <c r="Q7" s="108"/>
      <c r="R7" s="1"/>
      <c r="S7" s="105"/>
      <c r="T7" s="1"/>
    </row>
    <row r="8" spans="1:20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10"/>
      <c r="P8" s="110"/>
      <c r="Q8" s="111"/>
      <c r="R8" s="1"/>
      <c r="S8" s="105"/>
      <c r="T8" s="1"/>
    </row>
    <row r="9" spans="1:20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10"/>
      <c r="P9" s="110"/>
      <c r="Q9" s="111"/>
      <c r="R9" s="1"/>
      <c r="S9" s="105"/>
      <c r="T9" s="1"/>
    </row>
    <row r="10" spans="1:20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условия!K11</f>
        <v>0</v>
      </c>
      <c r="J10" s="122"/>
      <c r="K10" s="122"/>
      <c r="L10" s="122"/>
      <c r="M10" s="122"/>
      <c r="N10" s="122"/>
      <c r="O10" s="122"/>
      <c r="P10" s="122"/>
      <c r="Q10" s="123"/>
      <c r="R10" s="2"/>
      <c r="S10" s="27"/>
      <c r="T10" s="2"/>
    </row>
    <row r="11" spans="1:20" s="3" customFormat="1" ht="12" x14ac:dyDescent="0.25">
      <c r="A11" s="2"/>
      <c r="B11" s="2"/>
      <c r="C11" s="2"/>
      <c r="D11" s="27"/>
      <c r="E11" s="2"/>
      <c r="F11" s="124"/>
      <c r="G11" s="125" t="str">
        <f>IF(условия!$K$17=структура!$N$10,структура!$E$11,IF(условия!$K$17=структура!N11,структура!E12,""))</f>
        <v/>
      </c>
      <c r="H11" s="125"/>
      <c r="I11" s="132" t="str">
        <f>IF(G11="","",условия!K20)</f>
        <v/>
      </c>
      <c r="J11" s="125"/>
      <c r="K11" s="125"/>
      <c r="L11" s="125"/>
      <c r="M11" s="125"/>
      <c r="N11" s="125"/>
      <c r="O11" s="125"/>
      <c r="P11" s="125"/>
      <c r="Q11" s="126"/>
      <c r="R11" s="2"/>
      <c r="S11" s="27"/>
      <c r="T11" s="2"/>
    </row>
    <row r="12" spans="1:20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10"/>
      <c r="P12" s="110"/>
      <c r="Q12" s="111"/>
      <c r="R12" s="1"/>
      <c r="S12" s="105"/>
      <c r="T12" s="1"/>
    </row>
    <row r="13" spans="1:20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10"/>
      <c r="P13" s="110"/>
      <c r="Q13" s="111"/>
      <c r="R13" s="1"/>
      <c r="S13" s="105"/>
      <c r="T13" s="1"/>
    </row>
    <row r="14" spans="1:20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36"/>
      <c r="P14" s="136"/>
      <c r="Q14" s="138"/>
      <c r="R14" s="2"/>
      <c r="S14" s="27"/>
      <c r="T14" s="2"/>
    </row>
    <row r="15" spans="1:20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10"/>
      <c r="P15" s="110"/>
      <c r="Q15" s="111"/>
      <c r="R15" s="1"/>
      <c r="S15" s="105"/>
      <c r="T15" s="1"/>
    </row>
    <row r="16" spans="1:20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42"/>
      <c r="P16" s="142"/>
      <c r="Q16" s="144"/>
      <c r="R16" s="1"/>
      <c r="S16" s="105"/>
      <c r="T16" s="1"/>
    </row>
    <row r="17" spans="1:20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10"/>
      <c r="P17" s="110"/>
      <c r="Q17" s="111"/>
      <c r="R17" s="1"/>
      <c r="S17" s="105"/>
      <c r="T17" s="1"/>
    </row>
    <row r="18" spans="1:20" s="152" customFormat="1" x14ac:dyDescent="0.3">
      <c r="A18" s="145"/>
      <c r="B18" s="145"/>
      <c r="C18" s="145"/>
      <c r="D18" s="146"/>
      <c r="E18" s="145"/>
      <c r="F18" s="147"/>
      <c r="G18" s="148" t="str">
        <f>условия!$E$23</f>
        <v/>
      </c>
      <c r="H18" s="148"/>
      <c r="I18" s="149"/>
      <c r="J18" s="148"/>
      <c r="K18" s="148"/>
      <c r="L18" s="148"/>
      <c r="M18" s="150" t="str">
        <f>IF($G18="","",условия!$K$23)</f>
        <v/>
      </c>
      <c r="N18" s="148"/>
      <c r="O18" s="148"/>
      <c r="P18" s="148"/>
      <c r="Q18" s="151"/>
      <c r="R18" s="145"/>
      <c r="S18" s="146"/>
      <c r="T18" s="145"/>
    </row>
    <row r="19" spans="1:20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10"/>
      <c r="P19" s="110"/>
      <c r="Q19" s="111"/>
      <c r="R19" s="1"/>
      <c r="S19" s="105"/>
      <c r="T19" s="1"/>
    </row>
    <row r="20" spans="1:20" s="152" customFormat="1" x14ac:dyDescent="0.3">
      <c r="A20" s="145"/>
      <c r="B20" s="145"/>
      <c r="C20" s="145"/>
      <c r="D20" s="146"/>
      <c r="E20" s="145"/>
      <c r="F20" s="147"/>
      <c r="G20" s="148" t="str">
        <f>условия!$E$26</f>
        <v>Цена оборудования с НДС</v>
      </c>
      <c r="H20" s="148"/>
      <c r="I20" s="149"/>
      <c r="J20" s="148"/>
      <c r="K20" s="148"/>
      <c r="L20" s="148"/>
      <c r="M20" s="150" t="str">
        <f>условия!K26</f>
        <v/>
      </c>
      <c r="N20" s="148"/>
      <c r="O20" s="148"/>
      <c r="P20" s="148"/>
      <c r="Q20" s="151"/>
      <c r="R20" s="145"/>
      <c r="S20" s="146"/>
      <c r="T20" s="145"/>
    </row>
    <row r="21" spans="1:20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10"/>
      <c r="P21" s="110"/>
      <c r="Q21" s="111"/>
      <c r="R21" s="1"/>
      <c r="S21" s="105"/>
      <c r="T21" s="1"/>
    </row>
    <row r="22" spans="1:20" s="152" customFormat="1" x14ac:dyDescent="0.3">
      <c r="A22" s="145"/>
      <c r="B22" s="145"/>
      <c r="C22" s="145"/>
      <c r="D22" s="146"/>
      <c r="E22" s="145"/>
      <c r="F22" s="147"/>
      <c r="G22" s="148" t="str">
        <f>условия!E29</f>
        <v>Процент авансового платежа</v>
      </c>
      <c r="H22" s="148"/>
      <c r="I22" s="149"/>
      <c r="J22" s="148"/>
      <c r="K22" s="148"/>
      <c r="L22" s="148"/>
      <c r="M22" s="153">
        <f>условия!K29</f>
        <v>0</v>
      </c>
      <c r="N22" s="148"/>
      <c r="O22" s="148"/>
      <c r="P22" s="148"/>
      <c r="Q22" s="151"/>
      <c r="R22" s="145"/>
      <c r="S22" s="146"/>
      <c r="T22" s="145"/>
    </row>
    <row r="23" spans="1:20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10"/>
      <c r="P23" s="110"/>
      <c r="Q23" s="111"/>
      <c r="R23" s="1"/>
      <c r="S23" s="105"/>
      <c r="T23" s="1"/>
    </row>
    <row r="24" spans="1:20" s="152" customFormat="1" x14ac:dyDescent="0.3">
      <c r="A24" s="145"/>
      <c r="B24" s="145"/>
      <c r="C24" s="145"/>
      <c r="D24" s="146"/>
      <c r="E24" s="145"/>
      <c r="F24" s="147"/>
      <c r="G24" s="148" t="str">
        <f>условия!E32</f>
        <v>Авансовый платеж с НДС</v>
      </c>
      <c r="H24" s="148"/>
      <c r="I24" s="149"/>
      <c r="J24" s="148"/>
      <c r="K24" s="148"/>
      <c r="L24" s="148"/>
      <c r="M24" s="150">
        <f>условия!K32</f>
        <v>0</v>
      </c>
      <c r="N24" s="148"/>
      <c r="O24" s="148"/>
      <c r="P24" s="148"/>
      <c r="Q24" s="151"/>
      <c r="R24" s="145"/>
      <c r="S24" s="146"/>
      <c r="T24" s="145"/>
    </row>
    <row r="25" spans="1:20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10"/>
      <c r="P25" s="110"/>
      <c r="Q25" s="111"/>
      <c r="R25" s="1"/>
      <c r="S25" s="105"/>
      <c r="T25" s="1"/>
    </row>
    <row r="26" spans="1:20" s="152" customFormat="1" x14ac:dyDescent="0.3">
      <c r="A26" s="145"/>
      <c r="B26" s="145"/>
      <c r="C26" s="145"/>
      <c r="D26" s="146"/>
      <c r="E26" s="145"/>
      <c r="F26" s="147"/>
      <c r="G26" s="148" t="str">
        <f>условия!E14</f>
        <v>срок договора</v>
      </c>
      <c r="H26" s="148"/>
      <c r="I26" s="149"/>
      <c r="J26" s="148"/>
      <c r="K26" s="148"/>
      <c r="L26" s="148"/>
      <c r="M26" s="150">
        <f>условия!K14</f>
        <v>0</v>
      </c>
      <c r="N26" s="148" t="str">
        <f>условия!H14</f>
        <v>мес.</v>
      </c>
      <c r="O26" s="148"/>
      <c r="P26" s="148"/>
      <c r="Q26" s="151"/>
      <c r="R26" s="145"/>
      <c r="S26" s="146"/>
      <c r="T26" s="145"/>
    </row>
    <row r="27" spans="1:20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10"/>
      <c r="P27" s="110"/>
      <c r="Q27" s="111"/>
      <c r="R27" s="1"/>
      <c r="S27" s="105"/>
      <c r="T27" s="1"/>
    </row>
    <row r="28" spans="1:20" s="161" customFormat="1" x14ac:dyDescent="0.3">
      <c r="A28" s="154"/>
      <c r="B28" s="154"/>
      <c r="C28" s="154"/>
      <c r="D28" s="155"/>
      <c r="E28" s="154"/>
      <c r="F28" s="156"/>
      <c r="G28" s="157" t="str">
        <f>условия!E73</f>
        <v>комиссия за оформление сделки с НДС</v>
      </c>
      <c r="H28" s="157"/>
      <c r="I28" s="158"/>
      <c r="J28" s="157"/>
      <c r="K28" s="157"/>
      <c r="L28" s="157"/>
      <c r="M28" s="159">
        <f>условия!K73</f>
        <v>0</v>
      </c>
      <c r="N28" s="157"/>
      <c r="O28" s="157"/>
      <c r="P28" s="157"/>
      <c r="Q28" s="160"/>
      <c r="R28" s="154"/>
      <c r="S28" s="155"/>
      <c r="T28" s="154"/>
    </row>
    <row r="29" spans="1:20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10"/>
      <c r="P29" s="110"/>
      <c r="Q29" s="111"/>
      <c r="R29" s="1"/>
      <c r="S29" s="105"/>
      <c r="T29" s="1"/>
    </row>
    <row r="30" spans="1:20" s="161" customFormat="1" x14ac:dyDescent="0.3">
      <c r="A30" s="154"/>
      <c r="B30" s="154"/>
      <c r="C30" s="154"/>
      <c r="D30" s="155"/>
      <c r="E30" s="154"/>
      <c r="F30" s="156"/>
      <c r="G30" s="157" t="str">
        <f>условия!E38</f>
        <v>выкупная стоимость с НДС</v>
      </c>
      <c r="H30" s="157"/>
      <c r="I30" s="158"/>
      <c r="J30" s="157"/>
      <c r="K30" s="157"/>
      <c r="L30" s="157"/>
      <c r="M30" s="159">
        <f>условия!K38</f>
        <v>0</v>
      </c>
      <c r="N30" s="157"/>
      <c r="O30" s="157"/>
      <c r="P30" s="157"/>
      <c r="Q30" s="160"/>
      <c r="R30" s="154"/>
      <c r="S30" s="155"/>
      <c r="T30" s="154"/>
    </row>
    <row r="31" spans="1:20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10"/>
      <c r="P31" s="110"/>
      <c r="Q31" s="111"/>
      <c r="R31" s="1"/>
      <c r="S31" s="105"/>
      <c r="T31" s="1"/>
    </row>
    <row r="32" spans="1:20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10"/>
      <c r="P32" s="110"/>
      <c r="Q32" s="111"/>
      <c r="R32" s="1"/>
      <c r="S32" s="105"/>
      <c r="T32" s="1"/>
    </row>
    <row r="33" spans="1:20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10"/>
      <c r="P33" s="110"/>
      <c r="Q33" s="111"/>
      <c r="R33" s="1"/>
      <c r="S33" s="105"/>
      <c r="T33" s="1"/>
    </row>
    <row r="34" spans="1:20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10"/>
      <c r="P34" s="110"/>
      <c r="Q34" s="111"/>
      <c r="R34" s="1"/>
      <c r="S34" s="105"/>
      <c r="T34" s="1"/>
    </row>
    <row r="35" spans="1:20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10"/>
      <c r="P35" s="110"/>
      <c r="Q35" s="111"/>
      <c r="R35" s="1"/>
      <c r="S35" s="105"/>
      <c r="T35" s="1"/>
    </row>
    <row r="36" spans="1:20" s="152" customFormat="1" x14ac:dyDescent="0.3">
      <c r="A36" s="145"/>
      <c r="B36" s="145"/>
      <c r="C36" s="145"/>
      <c r="D36" s="146"/>
      <c r="E36" s="145"/>
      <c r="F36" s="147"/>
      <c r="G36" s="148" t="str">
        <f>условия!E151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условия!O151</f>
        <v>0</v>
      </c>
      <c r="N36" s="148"/>
      <c r="O36" s="148"/>
      <c r="P36" s="148"/>
      <c r="Q36" s="151"/>
      <c r="R36" s="145"/>
      <c r="S36" s="146"/>
      <c r="T36" s="145"/>
    </row>
    <row r="37" spans="1:20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10"/>
      <c r="P37" s="110"/>
      <c r="Q37" s="111"/>
      <c r="R37" s="1"/>
      <c r="S37" s="105"/>
      <c r="T37" s="1"/>
    </row>
    <row r="38" spans="1:20" s="152" customFormat="1" x14ac:dyDescent="0.3">
      <c r="A38" s="145"/>
      <c r="B38" s="145"/>
      <c r="C38" s="145"/>
      <c r="D38" s="146"/>
      <c r="E38" s="145"/>
      <c r="F38" s="147"/>
      <c r="G38" s="148" t="str">
        <f>условия!E67</f>
        <v>удорожание в год без учета допуслуг</v>
      </c>
      <c r="H38" s="148"/>
      <c r="I38" s="149"/>
      <c r="J38" s="148"/>
      <c r="K38" s="148"/>
      <c r="L38" s="148"/>
      <c r="M38" s="153">
        <f>условия!O67</f>
        <v>0</v>
      </c>
      <c r="N38" s="148"/>
      <c r="O38" s="148"/>
      <c r="P38" s="148"/>
      <c r="Q38" s="151"/>
      <c r="R38" s="145"/>
      <c r="S38" s="146"/>
      <c r="T38" s="145"/>
    </row>
    <row r="39" spans="1:20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10"/>
      <c r="P39" s="110"/>
      <c r="Q39" s="111"/>
      <c r="R39" s="1"/>
      <c r="S39" s="105"/>
      <c r="T39" s="1"/>
    </row>
    <row r="40" spans="1:20" s="152" customFormat="1" x14ac:dyDescent="0.3">
      <c r="A40" s="145"/>
      <c r="B40" s="145"/>
      <c r="C40" s="145"/>
      <c r="D40" s="146"/>
      <c r="E40" s="145"/>
      <c r="F40" s="147"/>
      <c r="G40" s="148" t="str">
        <f>условия!E154</f>
        <v>удорожание в год с учетом допуслуг</v>
      </c>
      <c r="H40" s="148"/>
      <c r="I40" s="149"/>
      <c r="J40" s="148"/>
      <c r="K40" s="148"/>
      <c r="L40" s="148"/>
      <c r="M40" s="153">
        <f>условия!O154</f>
        <v>0</v>
      </c>
      <c r="N40" s="148"/>
      <c r="O40" s="148"/>
      <c r="P40" s="148"/>
      <c r="Q40" s="151"/>
      <c r="R40" s="145"/>
      <c r="S40" s="146"/>
      <c r="T40" s="145"/>
    </row>
    <row r="41" spans="1:20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10"/>
      <c r="P41" s="110"/>
      <c r="Q41" s="111"/>
      <c r="R41" s="1"/>
      <c r="S41" s="105"/>
      <c r="T41" s="1"/>
    </row>
    <row r="42" spans="1:20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10"/>
      <c r="P42" s="110"/>
      <c r="Q42" s="111"/>
      <c r="R42" s="1"/>
      <c r="S42" s="105"/>
      <c r="T42" s="1"/>
    </row>
    <row r="43" spans="1:20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16"/>
      <c r="P43" s="116"/>
      <c r="Q43" s="117"/>
      <c r="R43" s="1"/>
      <c r="S43" s="105"/>
      <c r="T43" s="1"/>
    </row>
    <row r="44" spans="1:20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64"/>
      <c r="P44" s="164"/>
      <c r="Q44" s="166"/>
      <c r="R44" s="1"/>
      <c r="S44" s="105"/>
      <c r="T44" s="1"/>
    </row>
    <row r="45" spans="1:20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64"/>
      <c r="P45" s="164"/>
      <c r="Q45" s="166"/>
      <c r="R45" s="1"/>
      <c r="S45" s="105"/>
      <c r="T45" s="1"/>
    </row>
    <row r="46" spans="1:20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19"/>
      <c r="P46" s="119"/>
      <c r="Q46" s="120"/>
      <c r="R46" s="1"/>
      <c r="S46" s="105"/>
      <c r="T46" s="1"/>
    </row>
    <row r="47" spans="1:20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10"/>
      <c r="P47" s="110"/>
      <c r="Q47" s="111"/>
      <c r="R47" s="1"/>
      <c r="S47" s="105"/>
      <c r="T47" s="1"/>
    </row>
    <row r="48" spans="1:20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10"/>
      <c r="P48" s="110"/>
      <c r="Q48" s="111"/>
      <c r="R48" s="1"/>
      <c r="S48" s="105"/>
      <c r="T48" s="1"/>
    </row>
    <row r="49" spans="1:20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07"/>
      <c r="P49" s="107"/>
      <c r="Q49" s="108"/>
      <c r="R49" s="1"/>
      <c r="S49" s="105"/>
      <c r="T49" s="1"/>
    </row>
    <row r="50" spans="1:20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13"/>
      <c r="P50" s="113"/>
      <c r="Q50" s="114"/>
      <c r="R50" s="1"/>
      <c r="S50" s="105"/>
      <c r="T50" s="1"/>
    </row>
    <row r="51" spans="1:20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10"/>
      <c r="P51" s="110"/>
      <c r="Q51" s="111"/>
      <c r="R51" s="1"/>
      <c r="S51" s="105"/>
      <c r="T51" s="1"/>
    </row>
    <row r="52" spans="1:20" x14ac:dyDescent="0.3">
      <c r="A52" s="1"/>
      <c r="B52" s="1"/>
      <c r="C52" s="1"/>
      <c r="D52" s="105"/>
      <c r="E52" s="1"/>
      <c r="F52" s="109"/>
      <c r="G52" s="168" t="str">
        <f>условия!E32</f>
        <v>Авансовый платеж с НДС</v>
      </c>
      <c r="H52" s="168"/>
      <c r="I52" s="169"/>
      <c r="J52" s="168"/>
      <c r="K52" s="168"/>
      <c r="L52" s="168"/>
      <c r="M52" s="170">
        <f>условия!K32</f>
        <v>0</v>
      </c>
      <c r="N52" s="110"/>
      <c r="O52" s="110"/>
      <c r="P52" s="110"/>
      <c r="Q52" s="111"/>
      <c r="R52" s="1"/>
      <c r="S52" s="105"/>
      <c r="T52" s="1"/>
    </row>
    <row r="53" spans="1:20" x14ac:dyDescent="0.3">
      <c r="A53" s="1"/>
      <c r="B53" s="1"/>
      <c r="C53" s="1"/>
      <c r="D53" s="105"/>
      <c r="E53" s="1"/>
      <c r="F53" s="109"/>
      <c r="G53" s="168" t="str">
        <f>условия!E73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условия!K73</f>
        <v>0</v>
      </c>
      <c r="N53" s="110"/>
      <c r="O53" s="110"/>
      <c r="P53" s="110"/>
      <c r="Q53" s="111"/>
      <c r="R53" s="1"/>
      <c r="S53" s="105"/>
      <c r="T53" s="1"/>
    </row>
    <row r="54" spans="1:20" x14ac:dyDescent="0.3">
      <c r="A54" s="1"/>
      <c r="B54" s="1"/>
      <c r="C54" s="1"/>
      <c r="D54" s="105"/>
      <c r="E54" s="1"/>
      <c r="F54" s="109"/>
      <c r="G54" s="168" t="str">
        <f>условия!E38&amp;"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условия!K38</f>
        <v>0</v>
      </c>
      <c r="N54" s="110"/>
      <c r="O54" s="110"/>
      <c r="P54" s="110"/>
      <c r="Q54" s="111"/>
      <c r="R54" s="1"/>
      <c r="S54" s="105"/>
      <c r="T54" s="1"/>
    </row>
    <row r="55" spans="1:20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10"/>
      <c r="P55" s="110"/>
      <c r="Q55" s="111"/>
      <c r="R55" s="1"/>
      <c r="S55" s="105"/>
      <c r="T55" s="1"/>
    </row>
    <row r="56" spans="1:20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13"/>
      <c r="P56" s="113"/>
      <c r="Q56" s="114"/>
      <c r="R56" s="1"/>
      <c r="S56" s="105"/>
      <c r="T56" s="1"/>
    </row>
    <row r="57" spans="1:20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"/>
      <c r="P57" s="1"/>
      <c r="Q57" s="1"/>
      <c r="R57" s="1"/>
      <c r="S57" s="105"/>
      <c r="T57" s="1"/>
    </row>
    <row r="58" spans="1:20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07"/>
      <c r="P58" s="107"/>
      <c r="Q58" s="108"/>
      <c r="R58" s="1"/>
      <c r="S58" s="105"/>
      <c r="T58" s="1"/>
    </row>
    <row r="59" spans="1:20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172"/>
      <c r="P59" s="172"/>
      <c r="Q59" s="173"/>
      <c r="R59" s="2"/>
      <c r="S59" s="105"/>
      <c r="T59" s="2"/>
    </row>
    <row r="60" spans="1:20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"/>
      <c r="P60" s="1"/>
      <c r="Q60" s="1"/>
      <c r="R60" s="1"/>
      <c r="S60" s="105"/>
      <c r="T60" s="1"/>
    </row>
    <row r="61" spans="1:20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0</v>
      </c>
      <c r="J61" s="185">
        <f>SUM(J62:J100000)</f>
        <v>0</v>
      </c>
      <c r="K61" s="185">
        <f>SUM(K62:K100000)</f>
        <v>0</v>
      </c>
      <c r="L61" s="185">
        <f>SUM(L62:L100000)</f>
        <v>0</v>
      </c>
      <c r="M61" s="183">
        <f>SUM(M62:M100000)</f>
        <v>0</v>
      </c>
      <c r="N61" s="1"/>
      <c r="O61" s="1"/>
      <c r="P61" s="1"/>
      <c r="Q61" s="1"/>
      <c r="R61" s="1"/>
      <c r="S61" s="105"/>
      <c r="T61" s="1"/>
    </row>
    <row r="62" spans="1:20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"/>
      <c r="P62" s="1"/>
      <c r="Q62" s="1"/>
      <c r="R62" s="1"/>
      <c r="S62" s="105"/>
      <c r="T62" s="1"/>
    </row>
    <row r="63" spans="1:20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IF($G63="","",SUMIFS(условия!$63:$63,условия!$1:$1,$G63))</f>
        <v>0</v>
      </c>
      <c r="J63" s="178">
        <f>IF($G63="","",SUMIFS(условия!$110:$110,условия!$1:$1,$G63))</f>
        <v>0</v>
      </c>
      <c r="K63" s="178">
        <f>IF($G63="","",SUMIFS(условия!$147:$147,условия!$1:$1,$G63))</f>
        <v>0</v>
      </c>
      <c r="L63" s="178">
        <f>IF($G63="","",SUMIFS(условия!$59:$59,условия!$1:$1,$G63)+SUMIFS(условия!$106:$106,условия!$1:$1,$G63)+SUMIFS(условия!$143:$143,условия!$1:$1,$G63))</f>
        <v>0</v>
      </c>
      <c r="M63" s="181">
        <f>IF($G63="","",SUM(I63:L63))</f>
        <v>0</v>
      </c>
      <c r="N63" s="1"/>
      <c r="O63" s="1"/>
      <c r="P63" s="1"/>
      <c r="Q63" s="1"/>
      <c r="R63" s="1"/>
      <c r="S63" s="105"/>
      <c r="T63" s="1"/>
    </row>
    <row r="64" spans="1:20" x14ac:dyDescent="0.3">
      <c r="A64" s="1"/>
      <c r="B64" s="1"/>
      <c r="C64" s="1"/>
      <c r="D64" s="105"/>
      <c r="E64" s="1"/>
      <c r="F64" s="139"/>
      <c r="G64" s="182" t="str">
        <f>IF(G63="","",IF(G63+1&gt;условия!$K$14,"",G63+1))</f>
        <v/>
      </c>
      <c r="H64" s="140"/>
      <c r="I64" s="178" t="str">
        <f>IF($G64="","",SUMIFS(условия!$63:$63,условия!$1:$1,$G64))</f>
        <v/>
      </c>
      <c r="J64" s="178" t="str">
        <f>IF($G64="","",SUMIFS(условия!$110:$110,условия!$1:$1,$G64))</f>
        <v/>
      </c>
      <c r="K64" s="178" t="str">
        <f>IF($G64="","",SUMIFS(условия!$147:$147,условия!$1:$1,$G64))</f>
        <v/>
      </c>
      <c r="L64" s="178" t="str">
        <f>IF($G64="","",SUMIFS(условия!$59:$59,условия!$1:$1,$G64)+SUMIFS(условия!$106:$106,условия!$1:$1,$G64)+SUMIFS(условия!$143:$143,условия!$1:$1,$G64))</f>
        <v/>
      </c>
      <c r="M64" s="181" t="str">
        <f t="shared" ref="M64:M127" si="0">IF($G64="","",SUM(I64:L64))</f>
        <v/>
      </c>
      <c r="N64" s="1"/>
      <c r="O64" s="1"/>
      <c r="P64" s="1"/>
      <c r="Q64" s="1"/>
      <c r="R64" s="1"/>
      <c r="S64" s="105"/>
      <c r="T64" s="1"/>
    </row>
    <row r="65" spans="1:20" x14ac:dyDescent="0.3">
      <c r="A65" s="1"/>
      <c r="B65" s="1"/>
      <c r="C65" s="1"/>
      <c r="D65" s="105"/>
      <c r="E65" s="1"/>
      <c r="F65" s="139"/>
      <c r="G65" s="182" t="str">
        <f>IF(G64="","",IF(G64+1&gt;условия!$K$14,"",G64+1))</f>
        <v/>
      </c>
      <c r="H65" s="140"/>
      <c r="I65" s="178" t="str">
        <f>IF($G65="","",SUMIFS(условия!$63:$63,условия!$1:$1,$G65))</f>
        <v/>
      </c>
      <c r="J65" s="178" t="str">
        <f>IF($G65="","",SUMIFS(условия!$110:$110,условия!$1:$1,$G65))</f>
        <v/>
      </c>
      <c r="K65" s="178" t="str">
        <f>IF($G65="","",SUMIFS(условия!$147:$147,условия!$1:$1,$G65))</f>
        <v/>
      </c>
      <c r="L65" s="178" t="str">
        <f>IF($G65="","",SUMIFS(условия!$59:$59,условия!$1:$1,$G65)+SUMIFS(условия!$106:$106,условия!$1:$1,$G65)+SUMIFS(условия!$143:$143,условия!$1:$1,$G65))</f>
        <v/>
      </c>
      <c r="M65" s="181" t="str">
        <f t="shared" si="0"/>
        <v/>
      </c>
      <c r="N65" s="1"/>
      <c r="O65" s="1"/>
      <c r="P65" s="1"/>
      <c r="Q65" s="1"/>
      <c r="R65" s="1"/>
      <c r="S65" s="105"/>
      <c r="T65" s="1"/>
    </row>
    <row r="66" spans="1:20" x14ac:dyDescent="0.3">
      <c r="A66" s="1"/>
      <c r="B66" s="1"/>
      <c r="C66" s="1"/>
      <c r="D66" s="105"/>
      <c r="E66" s="1"/>
      <c r="F66" s="139"/>
      <c r="G66" s="182" t="str">
        <f>IF(G65="","",IF(G65+1&gt;условия!$K$14,"",G65+1))</f>
        <v/>
      </c>
      <c r="H66" s="140"/>
      <c r="I66" s="178" t="str">
        <f>IF($G66="","",SUMIFS(условия!$63:$63,условия!$1:$1,$G66))</f>
        <v/>
      </c>
      <c r="J66" s="178" t="str">
        <f>IF($G66="","",SUMIFS(условия!$110:$110,условия!$1:$1,$G66))</f>
        <v/>
      </c>
      <c r="K66" s="178" t="str">
        <f>IF($G66="","",SUMIFS(условия!$147:$147,условия!$1:$1,$G66))</f>
        <v/>
      </c>
      <c r="L66" s="178" t="str">
        <f>IF($G66="","",SUMIFS(условия!$59:$59,условия!$1:$1,$G66)+SUMIFS(условия!$106:$106,условия!$1:$1,$G66)+SUMIFS(условия!$143:$143,условия!$1:$1,$G66))</f>
        <v/>
      </c>
      <c r="M66" s="181" t="str">
        <f t="shared" si="0"/>
        <v/>
      </c>
      <c r="N66" s="1"/>
      <c r="O66" s="1"/>
      <c r="P66" s="1"/>
      <c r="Q66" s="1"/>
      <c r="R66" s="1"/>
      <c r="S66" s="105"/>
      <c r="T66" s="1"/>
    </row>
    <row r="67" spans="1:20" x14ac:dyDescent="0.3">
      <c r="A67" s="1"/>
      <c r="B67" s="1"/>
      <c r="C67" s="1"/>
      <c r="D67" s="105"/>
      <c r="E67" s="1"/>
      <c r="F67" s="139"/>
      <c r="G67" s="182" t="str">
        <f>IF(G66="","",IF(G66+1&gt;условия!$K$14,"",G66+1))</f>
        <v/>
      </c>
      <c r="H67" s="140"/>
      <c r="I67" s="178" t="str">
        <f>IF($G67="","",SUMIFS(условия!$63:$63,условия!$1:$1,$G67))</f>
        <v/>
      </c>
      <c r="J67" s="178" t="str">
        <f>IF($G67="","",SUMIFS(условия!$110:$110,условия!$1:$1,$G67))</f>
        <v/>
      </c>
      <c r="K67" s="178" t="str">
        <f>IF($G67="","",SUMIFS(условия!$147:$147,условия!$1:$1,$G67))</f>
        <v/>
      </c>
      <c r="L67" s="178" t="str">
        <f>IF($G67="","",SUMIFS(условия!$59:$59,условия!$1:$1,$G67)+SUMIFS(условия!$106:$106,условия!$1:$1,$G67)+SUMIFS(условия!$143:$143,условия!$1:$1,$G67))</f>
        <v/>
      </c>
      <c r="M67" s="181" t="str">
        <f t="shared" si="0"/>
        <v/>
      </c>
      <c r="N67" s="1"/>
      <c r="O67" s="1"/>
      <c r="P67" s="1"/>
      <c r="Q67" s="1"/>
      <c r="R67" s="1"/>
      <c r="S67" s="105"/>
      <c r="T67" s="1"/>
    </row>
    <row r="68" spans="1:20" x14ac:dyDescent="0.3">
      <c r="A68" s="1"/>
      <c r="B68" s="1"/>
      <c r="C68" s="1"/>
      <c r="D68" s="105"/>
      <c r="E68" s="1"/>
      <c r="F68" s="139"/>
      <c r="G68" s="182" t="str">
        <f>IF(G67="","",IF(G67+1&gt;условия!$K$14,"",G67+1))</f>
        <v/>
      </c>
      <c r="H68" s="140"/>
      <c r="I68" s="178" t="str">
        <f>IF($G68="","",SUMIFS(условия!$63:$63,условия!$1:$1,$G68))</f>
        <v/>
      </c>
      <c r="J68" s="178" t="str">
        <f>IF($G68="","",SUMIFS(условия!$110:$110,условия!$1:$1,$G68))</f>
        <v/>
      </c>
      <c r="K68" s="178" t="str">
        <f>IF($G68="","",SUMIFS(условия!$147:$147,условия!$1:$1,$G68))</f>
        <v/>
      </c>
      <c r="L68" s="178" t="str">
        <f>IF($G68="","",SUMIFS(условия!$59:$59,условия!$1:$1,$G68)+SUMIFS(условия!$106:$106,условия!$1:$1,$G68)+SUMIFS(условия!$143:$143,условия!$1:$1,$G68))</f>
        <v/>
      </c>
      <c r="M68" s="181" t="str">
        <f t="shared" si="0"/>
        <v/>
      </c>
      <c r="N68" s="1"/>
      <c r="O68" s="1"/>
      <c r="P68" s="1"/>
      <c r="Q68" s="1"/>
      <c r="R68" s="1"/>
      <c r="S68" s="105"/>
      <c r="T68" s="1"/>
    </row>
    <row r="69" spans="1:20" x14ac:dyDescent="0.3">
      <c r="A69" s="1"/>
      <c r="B69" s="1"/>
      <c r="C69" s="1"/>
      <c r="D69" s="105"/>
      <c r="E69" s="1"/>
      <c r="F69" s="139"/>
      <c r="G69" s="182" t="str">
        <f>IF(G68="","",IF(G68+1&gt;условия!$K$14,"",G68+1))</f>
        <v/>
      </c>
      <c r="H69" s="140"/>
      <c r="I69" s="178" t="str">
        <f>IF($G69="","",SUMIFS(условия!$63:$63,условия!$1:$1,$G69))</f>
        <v/>
      </c>
      <c r="J69" s="178" t="str">
        <f>IF($G69="","",SUMIFS(условия!$110:$110,условия!$1:$1,$G69))</f>
        <v/>
      </c>
      <c r="K69" s="178" t="str">
        <f>IF($G69="","",SUMIFS(условия!$147:$147,условия!$1:$1,$G69))</f>
        <v/>
      </c>
      <c r="L69" s="178" t="str">
        <f>IF($G69="","",SUMIFS(условия!$59:$59,условия!$1:$1,$G69)+SUMIFS(условия!$106:$106,условия!$1:$1,$G69)+SUMIFS(условия!$143:$143,условия!$1:$1,$G69))</f>
        <v/>
      </c>
      <c r="M69" s="181" t="str">
        <f t="shared" si="0"/>
        <v/>
      </c>
      <c r="N69" s="1"/>
      <c r="O69" s="1"/>
      <c r="P69" s="1"/>
      <c r="Q69" s="1"/>
      <c r="R69" s="1"/>
      <c r="S69" s="105"/>
      <c r="T69" s="1"/>
    </row>
    <row r="70" spans="1:20" x14ac:dyDescent="0.3">
      <c r="A70" s="1"/>
      <c r="B70" s="1"/>
      <c r="C70" s="1"/>
      <c r="D70" s="105"/>
      <c r="E70" s="1"/>
      <c r="F70" s="139"/>
      <c r="G70" s="182" t="str">
        <f>IF(G69="","",IF(G69+1&gt;условия!$K$14,"",G69+1))</f>
        <v/>
      </c>
      <c r="H70" s="140"/>
      <c r="I70" s="178" t="str">
        <f>IF($G70="","",SUMIFS(условия!$63:$63,условия!$1:$1,$G70))</f>
        <v/>
      </c>
      <c r="J70" s="178" t="str">
        <f>IF($G70="","",SUMIFS(условия!$110:$110,условия!$1:$1,$G70))</f>
        <v/>
      </c>
      <c r="K70" s="178" t="str">
        <f>IF($G70="","",SUMIFS(условия!$147:$147,условия!$1:$1,$G70))</f>
        <v/>
      </c>
      <c r="L70" s="178" t="str">
        <f>IF($G70="","",SUMIFS(условия!$59:$59,условия!$1:$1,$G70)+SUMIFS(условия!$106:$106,условия!$1:$1,$G70)+SUMIFS(условия!$143:$143,условия!$1:$1,$G70))</f>
        <v/>
      </c>
      <c r="M70" s="181" t="str">
        <f t="shared" si="0"/>
        <v/>
      </c>
      <c r="N70" s="1"/>
      <c r="O70" s="1"/>
      <c r="P70" s="1"/>
      <c r="Q70" s="1"/>
      <c r="R70" s="1"/>
      <c r="S70" s="105"/>
      <c r="T70" s="1"/>
    </row>
    <row r="71" spans="1:20" x14ac:dyDescent="0.3">
      <c r="A71" s="1"/>
      <c r="B71" s="1"/>
      <c r="C71" s="1"/>
      <c r="D71" s="105"/>
      <c r="E71" s="1"/>
      <c r="F71" s="139"/>
      <c r="G71" s="182" t="str">
        <f>IF(G70="","",IF(G70+1&gt;условия!$K$14,"",G70+1))</f>
        <v/>
      </c>
      <c r="H71" s="140"/>
      <c r="I71" s="178" t="str">
        <f>IF($G71="","",SUMIFS(условия!$63:$63,условия!$1:$1,$G71))</f>
        <v/>
      </c>
      <c r="J71" s="178" t="str">
        <f>IF($G71="","",SUMIFS(условия!$110:$110,условия!$1:$1,$G71))</f>
        <v/>
      </c>
      <c r="K71" s="178" t="str">
        <f>IF($G71="","",SUMIFS(условия!$147:$147,условия!$1:$1,$G71))</f>
        <v/>
      </c>
      <c r="L71" s="178" t="str">
        <f>IF($G71="","",SUMIFS(условия!$59:$59,условия!$1:$1,$G71)+SUMIFS(условия!$106:$106,условия!$1:$1,$G71)+SUMIFS(условия!$143:$143,условия!$1:$1,$G71))</f>
        <v/>
      </c>
      <c r="M71" s="181" t="str">
        <f t="shared" si="0"/>
        <v/>
      </c>
      <c r="N71" s="1"/>
      <c r="O71" s="1"/>
      <c r="P71" s="1"/>
      <c r="Q71" s="1"/>
      <c r="R71" s="1"/>
      <c r="S71" s="105"/>
      <c r="T71" s="1"/>
    </row>
    <row r="72" spans="1:20" x14ac:dyDescent="0.3">
      <c r="A72" s="1"/>
      <c r="B72" s="1"/>
      <c r="C72" s="1"/>
      <c r="D72" s="105"/>
      <c r="E72" s="1"/>
      <c r="F72" s="139"/>
      <c r="G72" s="182" t="str">
        <f>IF(G71="","",IF(G71+1&gt;условия!$K$14,"",G71+1))</f>
        <v/>
      </c>
      <c r="H72" s="140"/>
      <c r="I72" s="178" t="str">
        <f>IF($G72="","",SUMIFS(условия!$63:$63,условия!$1:$1,$G72))</f>
        <v/>
      </c>
      <c r="J72" s="178" t="str">
        <f>IF($G72="","",SUMIFS(условия!$110:$110,условия!$1:$1,$G72))</f>
        <v/>
      </c>
      <c r="K72" s="178" t="str">
        <f>IF($G72="","",SUMIFS(условия!$147:$147,условия!$1:$1,$G72))</f>
        <v/>
      </c>
      <c r="L72" s="178" t="str">
        <f>IF($G72="","",SUMIFS(условия!$59:$59,условия!$1:$1,$G72)+SUMIFS(условия!$106:$106,условия!$1:$1,$G72)+SUMIFS(условия!$143:$143,условия!$1:$1,$G72))</f>
        <v/>
      </c>
      <c r="M72" s="181" t="str">
        <f t="shared" si="0"/>
        <v/>
      </c>
      <c r="N72" s="1"/>
      <c r="O72" s="1"/>
      <c r="P72" s="1"/>
      <c r="Q72" s="1"/>
      <c r="R72" s="1"/>
      <c r="S72" s="105"/>
      <c r="T72" s="1"/>
    </row>
    <row r="73" spans="1:20" x14ac:dyDescent="0.3">
      <c r="A73" s="1"/>
      <c r="B73" s="1"/>
      <c r="C73" s="1"/>
      <c r="D73" s="105"/>
      <c r="E73" s="1"/>
      <c r="F73" s="139"/>
      <c r="G73" s="182" t="str">
        <f>IF(G72="","",IF(G72+1&gt;условия!$K$14,"",G72+1))</f>
        <v/>
      </c>
      <c r="H73" s="140"/>
      <c r="I73" s="178" t="str">
        <f>IF($G73="","",SUMIFS(условия!$63:$63,условия!$1:$1,$G73))</f>
        <v/>
      </c>
      <c r="J73" s="178" t="str">
        <f>IF($G73="","",SUMIFS(условия!$110:$110,условия!$1:$1,$G73))</f>
        <v/>
      </c>
      <c r="K73" s="178" t="str">
        <f>IF($G73="","",SUMIFS(условия!$147:$147,условия!$1:$1,$G73))</f>
        <v/>
      </c>
      <c r="L73" s="178" t="str">
        <f>IF($G73="","",SUMIFS(условия!$59:$59,условия!$1:$1,$G73)+SUMIFS(условия!$106:$106,условия!$1:$1,$G73)+SUMIFS(условия!$143:$143,условия!$1:$1,$G73))</f>
        <v/>
      </c>
      <c r="M73" s="181" t="str">
        <f t="shared" si="0"/>
        <v/>
      </c>
      <c r="N73" s="1"/>
      <c r="O73" s="1"/>
      <c r="P73" s="1"/>
      <c r="Q73" s="1"/>
      <c r="R73" s="1"/>
      <c r="S73" s="105"/>
      <c r="T73" s="1"/>
    </row>
    <row r="74" spans="1:20" x14ac:dyDescent="0.3">
      <c r="A74" s="1"/>
      <c r="B74" s="1"/>
      <c r="C74" s="1"/>
      <c r="D74" s="105"/>
      <c r="E74" s="1"/>
      <c r="F74" s="139"/>
      <c r="G74" s="182" t="str">
        <f>IF(G73="","",IF(G73+1&gt;условия!$K$14,"",G73+1))</f>
        <v/>
      </c>
      <c r="H74" s="140"/>
      <c r="I74" s="178" t="str">
        <f>IF($G74="","",SUMIFS(условия!$63:$63,условия!$1:$1,$G74))</f>
        <v/>
      </c>
      <c r="J74" s="178" t="str">
        <f>IF($G74="","",SUMIFS(условия!$110:$110,условия!$1:$1,$G74))</f>
        <v/>
      </c>
      <c r="K74" s="178" t="str">
        <f>IF($G74="","",SUMIFS(условия!$147:$147,условия!$1:$1,$G74))</f>
        <v/>
      </c>
      <c r="L74" s="178" t="str">
        <f>IF($G74="","",SUMIFS(условия!$59:$59,условия!$1:$1,$G74)+SUMIFS(условия!$106:$106,условия!$1:$1,$G74)+SUMIFS(условия!$143:$143,условия!$1:$1,$G74))</f>
        <v/>
      </c>
      <c r="M74" s="181" t="str">
        <f t="shared" si="0"/>
        <v/>
      </c>
      <c r="N74" s="1"/>
      <c r="O74" s="1"/>
      <c r="P74" s="1"/>
      <c r="Q74" s="1"/>
      <c r="R74" s="1"/>
      <c r="S74" s="105"/>
      <c r="T74" s="1"/>
    </row>
    <row r="75" spans="1:20" x14ac:dyDescent="0.3">
      <c r="A75" s="1"/>
      <c r="B75" s="1"/>
      <c r="C75" s="1"/>
      <c r="D75" s="105"/>
      <c r="E75" s="1"/>
      <c r="F75" s="139"/>
      <c r="G75" s="182" t="str">
        <f>IF(G74="","",IF(G74+1&gt;условия!$K$14,"",G74+1))</f>
        <v/>
      </c>
      <c r="H75" s="140"/>
      <c r="I75" s="178" t="str">
        <f>IF($G75="","",SUMIFS(условия!$63:$63,условия!$1:$1,$G75))</f>
        <v/>
      </c>
      <c r="J75" s="178" t="str">
        <f>IF($G75="","",SUMIFS(условия!$110:$110,условия!$1:$1,$G75))</f>
        <v/>
      </c>
      <c r="K75" s="178" t="str">
        <f>IF($G75="","",SUMIFS(условия!$147:$147,условия!$1:$1,$G75))</f>
        <v/>
      </c>
      <c r="L75" s="178" t="str">
        <f>IF($G75="","",SUMIFS(условия!$59:$59,условия!$1:$1,$G75)+SUMIFS(условия!$106:$106,условия!$1:$1,$G75)+SUMIFS(условия!$143:$143,условия!$1:$1,$G75))</f>
        <v/>
      </c>
      <c r="M75" s="181" t="str">
        <f t="shared" si="0"/>
        <v/>
      </c>
      <c r="N75" s="1"/>
      <c r="O75" s="1"/>
      <c r="P75" s="1"/>
      <c r="Q75" s="1"/>
      <c r="R75" s="1"/>
      <c r="S75" s="105"/>
      <c r="T75" s="1"/>
    </row>
    <row r="76" spans="1:20" x14ac:dyDescent="0.3">
      <c r="A76" s="1"/>
      <c r="B76" s="1"/>
      <c r="C76" s="1"/>
      <c r="D76" s="105"/>
      <c r="E76" s="1"/>
      <c r="F76" s="139"/>
      <c r="G76" s="182" t="str">
        <f>IF(G75="","",IF(G75+1&gt;условия!$K$14,"",G75+1))</f>
        <v/>
      </c>
      <c r="H76" s="140"/>
      <c r="I76" s="178" t="str">
        <f>IF($G76="","",SUMIFS(условия!$63:$63,условия!$1:$1,$G76))</f>
        <v/>
      </c>
      <c r="J76" s="178" t="str">
        <f>IF($G76="","",SUMIFS(условия!$110:$110,условия!$1:$1,$G76))</f>
        <v/>
      </c>
      <c r="K76" s="178" t="str">
        <f>IF($G76="","",SUMIFS(условия!$147:$147,условия!$1:$1,$G76))</f>
        <v/>
      </c>
      <c r="L76" s="178" t="str">
        <f>IF($G76="","",SUMIFS(условия!$59:$59,условия!$1:$1,$G76)+SUMIFS(условия!$106:$106,условия!$1:$1,$G76)+SUMIFS(условия!$143:$143,условия!$1:$1,$G76))</f>
        <v/>
      </c>
      <c r="M76" s="181" t="str">
        <f t="shared" si="0"/>
        <v/>
      </c>
      <c r="N76" s="1"/>
      <c r="O76" s="1"/>
      <c r="P76" s="1"/>
      <c r="Q76" s="1"/>
      <c r="R76" s="1"/>
      <c r="S76" s="105"/>
      <c r="T76" s="1"/>
    </row>
    <row r="77" spans="1:20" x14ac:dyDescent="0.3">
      <c r="A77" s="1"/>
      <c r="B77" s="1"/>
      <c r="C77" s="1"/>
      <c r="D77" s="105"/>
      <c r="E77" s="1"/>
      <c r="F77" s="139"/>
      <c r="G77" s="182" t="str">
        <f>IF(G76="","",IF(G76+1&gt;условия!$K$14,"",G76+1))</f>
        <v/>
      </c>
      <c r="H77" s="140"/>
      <c r="I77" s="178" t="str">
        <f>IF($G77="","",SUMIFS(условия!$63:$63,условия!$1:$1,$G77))</f>
        <v/>
      </c>
      <c r="J77" s="178" t="str">
        <f>IF($G77="","",SUMIFS(условия!$110:$110,условия!$1:$1,$G77))</f>
        <v/>
      </c>
      <c r="K77" s="178" t="str">
        <f>IF($G77="","",SUMIFS(условия!$147:$147,условия!$1:$1,$G77))</f>
        <v/>
      </c>
      <c r="L77" s="178" t="str">
        <f>IF($G77="","",SUMIFS(условия!$59:$59,условия!$1:$1,$G77)+SUMIFS(условия!$106:$106,условия!$1:$1,$G77)+SUMIFS(условия!$143:$143,условия!$1:$1,$G77))</f>
        <v/>
      </c>
      <c r="M77" s="181" t="str">
        <f t="shared" si="0"/>
        <v/>
      </c>
      <c r="N77" s="1"/>
      <c r="O77" s="1"/>
      <c r="P77" s="1"/>
      <c r="Q77" s="1"/>
      <c r="R77" s="1"/>
      <c r="S77" s="105"/>
      <c r="T77" s="1"/>
    </row>
    <row r="78" spans="1:20" x14ac:dyDescent="0.3">
      <c r="A78" s="1"/>
      <c r="B78" s="1"/>
      <c r="C78" s="1"/>
      <c r="D78" s="105"/>
      <c r="E78" s="1"/>
      <c r="F78" s="139"/>
      <c r="G78" s="182" t="str">
        <f>IF(G77="","",IF(G77+1&gt;условия!$K$14,"",G77+1))</f>
        <v/>
      </c>
      <c r="H78" s="140"/>
      <c r="I78" s="178" t="str">
        <f>IF($G78="","",SUMIFS(условия!$63:$63,условия!$1:$1,$G78))</f>
        <v/>
      </c>
      <c r="J78" s="178" t="str">
        <f>IF($G78="","",SUMIFS(условия!$110:$110,условия!$1:$1,$G78))</f>
        <v/>
      </c>
      <c r="K78" s="178" t="str">
        <f>IF($G78="","",SUMIFS(условия!$147:$147,условия!$1:$1,$G78))</f>
        <v/>
      </c>
      <c r="L78" s="178" t="str">
        <f>IF($G78="","",SUMIFS(условия!$59:$59,условия!$1:$1,$G78)+SUMIFS(условия!$106:$106,условия!$1:$1,$G78)+SUMIFS(условия!$143:$143,условия!$1:$1,$G78))</f>
        <v/>
      </c>
      <c r="M78" s="181" t="str">
        <f t="shared" si="0"/>
        <v/>
      </c>
      <c r="N78" s="1"/>
      <c r="O78" s="1"/>
      <c r="P78" s="1"/>
      <c r="Q78" s="1"/>
      <c r="R78" s="1"/>
      <c r="S78" s="105"/>
      <c r="T78" s="1"/>
    </row>
    <row r="79" spans="1:20" x14ac:dyDescent="0.3">
      <c r="A79" s="1"/>
      <c r="B79" s="1"/>
      <c r="C79" s="1"/>
      <c r="D79" s="105"/>
      <c r="E79" s="1"/>
      <c r="F79" s="139"/>
      <c r="G79" s="182" t="str">
        <f>IF(G78="","",IF(G78+1&gt;условия!$K$14,"",G78+1))</f>
        <v/>
      </c>
      <c r="H79" s="140"/>
      <c r="I79" s="178" t="str">
        <f>IF($G79="","",SUMIFS(условия!$63:$63,условия!$1:$1,$G79))</f>
        <v/>
      </c>
      <c r="J79" s="178" t="str">
        <f>IF($G79="","",SUMIFS(условия!$110:$110,условия!$1:$1,$G79))</f>
        <v/>
      </c>
      <c r="K79" s="178" t="str">
        <f>IF($G79="","",SUMIFS(условия!$147:$147,условия!$1:$1,$G79))</f>
        <v/>
      </c>
      <c r="L79" s="178" t="str">
        <f>IF($G79="","",SUMIFS(условия!$59:$59,условия!$1:$1,$G79)+SUMIFS(условия!$106:$106,условия!$1:$1,$G79)+SUMIFS(условия!$143:$143,условия!$1:$1,$G79))</f>
        <v/>
      </c>
      <c r="M79" s="181" t="str">
        <f t="shared" si="0"/>
        <v/>
      </c>
      <c r="N79" s="1"/>
      <c r="O79" s="1"/>
      <c r="P79" s="1"/>
      <c r="Q79" s="1"/>
      <c r="R79" s="1"/>
      <c r="S79" s="105"/>
      <c r="T79" s="1"/>
    </row>
    <row r="80" spans="1:20" x14ac:dyDescent="0.3">
      <c r="A80" s="1"/>
      <c r="B80" s="1"/>
      <c r="C80" s="1"/>
      <c r="D80" s="105"/>
      <c r="E80" s="1"/>
      <c r="F80" s="139"/>
      <c r="G80" s="182" t="str">
        <f>IF(G79="","",IF(G79+1&gt;условия!$K$14,"",G79+1))</f>
        <v/>
      </c>
      <c r="H80" s="140"/>
      <c r="I80" s="178" t="str">
        <f>IF($G80="","",SUMIFS(условия!$63:$63,условия!$1:$1,$G80))</f>
        <v/>
      </c>
      <c r="J80" s="178" t="str">
        <f>IF($G80="","",SUMIFS(условия!$110:$110,условия!$1:$1,$G80))</f>
        <v/>
      </c>
      <c r="K80" s="178" t="str">
        <f>IF($G80="","",SUMIFS(условия!$147:$147,условия!$1:$1,$G80))</f>
        <v/>
      </c>
      <c r="L80" s="178" t="str">
        <f>IF($G80="","",SUMIFS(условия!$59:$59,условия!$1:$1,$G80)+SUMIFS(условия!$106:$106,условия!$1:$1,$G80)+SUMIFS(условия!$143:$143,условия!$1:$1,$G80))</f>
        <v/>
      </c>
      <c r="M80" s="181" t="str">
        <f t="shared" si="0"/>
        <v/>
      </c>
      <c r="N80" s="1"/>
      <c r="O80" s="1"/>
      <c r="P80" s="1"/>
      <c r="Q80" s="1"/>
      <c r="R80" s="1"/>
      <c r="S80" s="105"/>
      <c r="T80" s="1"/>
    </row>
    <row r="81" spans="1:20" x14ac:dyDescent="0.3">
      <c r="A81" s="1"/>
      <c r="B81" s="1"/>
      <c r="C81" s="1"/>
      <c r="D81" s="105"/>
      <c r="E81" s="1"/>
      <c r="F81" s="139"/>
      <c r="G81" s="182" t="str">
        <f>IF(G80="","",IF(G80+1&gt;условия!$K$14,"",G80+1))</f>
        <v/>
      </c>
      <c r="H81" s="140"/>
      <c r="I81" s="178" t="str">
        <f>IF($G81="","",SUMIFS(условия!$63:$63,условия!$1:$1,$G81))</f>
        <v/>
      </c>
      <c r="J81" s="178" t="str">
        <f>IF($G81="","",SUMIFS(условия!$110:$110,условия!$1:$1,$G81))</f>
        <v/>
      </c>
      <c r="K81" s="178" t="str">
        <f>IF($G81="","",SUMIFS(условия!$147:$147,условия!$1:$1,$G81))</f>
        <v/>
      </c>
      <c r="L81" s="178" t="str">
        <f>IF($G81="","",SUMIFS(условия!$59:$59,условия!$1:$1,$G81)+SUMIFS(условия!$106:$106,условия!$1:$1,$G81)+SUMIFS(условия!$143:$143,условия!$1:$1,$G81))</f>
        <v/>
      </c>
      <c r="M81" s="181" t="str">
        <f t="shared" si="0"/>
        <v/>
      </c>
      <c r="N81" s="1"/>
      <c r="O81" s="1"/>
      <c r="P81" s="1"/>
      <c r="Q81" s="1"/>
      <c r="R81" s="1"/>
      <c r="S81" s="105"/>
      <c r="T81" s="1"/>
    </row>
    <row r="82" spans="1:20" x14ac:dyDescent="0.3">
      <c r="A82" s="1"/>
      <c r="B82" s="1"/>
      <c r="C82" s="1"/>
      <c r="D82" s="105"/>
      <c r="E82" s="1"/>
      <c r="F82" s="139"/>
      <c r="G82" s="182" t="str">
        <f>IF(G81="","",IF(G81+1&gt;условия!$K$14,"",G81+1))</f>
        <v/>
      </c>
      <c r="H82" s="140"/>
      <c r="I82" s="178" t="str">
        <f>IF($G82="","",SUMIFS(условия!$63:$63,условия!$1:$1,$G82))</f>
        <v/>
      </c>
      <c r="J82" s="178" t="str">
        <f>IF($G82="","",SUMIFS(условия!$110:$110,условия!$1:$1,$G82))</f>
        <v/>
      </c>
      <c r="K82" s="178" t="str">
        <f>IF($G82="","",SUMIFS(условия!$147:$147,условия!$1:$1,$G82))</f>
        <v/>
      </c>
      <c r="L82" s="178" t="str">
        <f>IF($G82="","",SUMIFS(условия!$59:$59,условия!$1:$1,$G82)+SUMIFS(условия!$106:$106,условия!$1:$1,$G82)+SUMIFS(условия!$143:$143,условия!$1:$1,$G82))</f>
        <v/>
      </c>
      <c r="M82" s="181" t="str">
        <f t="shared" si="0"/>
        <v/>
      </c>
      <c r="N82" s="1"/>
      <c r="O82" s="1"/>
      <c r="P82" s="1"/>
      <c r="Q82" s="1"/>
      <c r="R82" s="1"/>
      <c r="S82" s="105"/>
      <c r="T82" s="1"/>
    </row>
    <row r="83" spans="1:20" x14ac:dyDescent="0.3">
      <c r="A83" s="1"/>
      <c r="B83" s="1"/>
      <c r="C83" s="1"/>
      <c r="D83" s="105"/>
      <c r="E83" s="1"/>
      <c r="F83" s="139"/>
      <c r="G83" s="182" t="str">
        <f>IF(G82="","",IF(G82+1&gt;условия!$K$14,"",G82+1))</f>
        <v/>
      </c>
      <c r="H83" s="140"/>
      <c r="I83" s="178" t="str">
        <f>IF($G83="","",SUMIFS(условия!$63:$63,условия!$1:$1,$G83))</f>
        <v/>
      </c>
      <c r="J83" s="178" t="str">
        <f>IF($G83="","",SUMIFS(условия!$110:$110,условия!$1:$1,$G83))</f>
        <v/>
      </c>
      <c r="K83" s="178" t="str">
        <f>IF($G83="","",SUMIFS(условия!$147:$147,условия!$1:$1,$G83))</f>
        <v/>
      </c>
      <c r="L83" s="178" t="str">
        <f>IF($G83="","",SUMIFS(условия!$59:$59,условия!$1:$1,$G83)+SUMIFS(условия!$106:$106,условия!$1:$1,$G83)+SUMIFS(условия!$143:$143,условия!$1:$1,$G83))</f>
        <v/>
      </c>
      <c r="M83" s="181" t="str">
        <f t="shared" si="0"/>
        <v/>
      </c>
      <c r="N83" s="1"/>
      <c r="O83" s="1"/>
      <c r="P83" s="1"/>
      <c r="Q83" s="1"/>
      <c r="R83" s="1"/>
      <c r="S83" s="105"/>
      <c r="T83" s="1"/>
    </row>
    <row r="84" spans="1:20" x14ac:dyDescent="0.3">
      <c r="A84" s="1"/>
      <c r="B84" s="1"/>
      <c r="C84" s="1"/>
      <c r="D84" s="105"/>
      <c r="E84" s="1"/>
      <c r="F84" s="139"/>
      <c r="G84" s="182" t="str">
        <f>IF(G83="","",IF(G83+1&gt;условия!$K$14,"",G83+1))</f>
        <v/>
      </c>
      <c r="H84" s="140"/>
      <c r="I84" s="178" t="str">
        <f>IF($G84="","",SUMIFS(условия!$63:$63,условия!$1:$1,$G84))</f>
        <v/>
      </c>
      <c r="J84" s="178" t="str">
        <f>IF($G84="","",SUMIFS(условия!$110:$110,условия!$1:$1,$G84))</f>
        <v/>
      </c>
      <c r="K84" s="178" t="str">
        <f>IF($G84="","",SUMIFS(условия!$147:$147,условия!$1:$1,$G84))</f>
        <v/>
      </c>
      <c r="L84" s="178" t="str">
        <f>IF($G84="","",SUMIFS(условия!$59:$59,условия!$1:$1,$G84)+SUMIFS(условия!$106:$106,условия!$1:$1,$G84)+SUMIFS(условия!$143:$143,условия!$1:$1,$G84))</f>
        <v/>
      </c>
      <c r="M84" s="181" t="str">
        <f t="shared" si="0"/>
        <v/>
      </c>
      <c r="N84" s="1"/>
      <c r="O84" s="1"/>
      <c r="P84" s="1"/>
      <c r="Q84" s="1"/>
      <c r="R84" s="1"/>
      <c r="S84" s="105"/>
      <c r="T84" s="1"/>
    </row>
    <row r="85" spans="1:20" x14ac:dyDescent="0.3">
      <c r="A85" s="1"/>
      <c r="B85" s="1"/>
      <c r="C85" s="1"/>
      <c r="D85" s="105"/>
      <c r="E85" s="1"/>
      <c r="F85" s="139"/>
      <c r="G85" s="182" t="str">
        <f>IF(G84="","",IF(G84+1&gt;условия!$K$14,"",G84+1))</f>
        <v/>
      </c>
      <c r="H85" s="140"/>
      <c r="I85" s="178" t="str">
        <f>IF($G85="","",SUMIFS(условия!$63:$63,условия!$1:$1,$G85))</f>
        <v/>
      </c>
      <c r="J85" s="178" t="str">
        <f>IF($G85="","",SUMIFS(условия!$110:$110,условия!$1:$1,$G85))</f>
        <v/>
      </c>
      <c r="K85" s="178" t="str">
        <f>IF($G85="","",SUMIFS(условия!$147:$147,условия!$1:$1,$G85))</f>
        <v/>
      </c>
      <c r="L85" s="178" t="str">
        <f>IF($G85="","",SUMIFS(условия!$59:$59,условия!$1:$1,$G85)+SUMIFS(условия!$106:$106,условия!$1:$1,$G85)+SUMIFS(условия!$143:$143,условия!$1:$1,$G85))</f>
        <v/>
      </c>
      <c r="M85" s="181" t="str">
        <f t="shared" si="0"/>
        <v/>
      </c>
      <c r="N85" s="1"/>
      <c r="O85" s="1"/>
      <c r="P85" s="1"/>
      <c r="Q85" s="1"/>
      <c r="R85" s="1"/>
      <c r="S85" s="105"/>
      <c r="T85" s="1"/>
    </row>
    <row r="86" spans="1:20" x14ac:dyDescent="0.3">
      <c r="A86" s="1"/>
      <c r="B86" s="1"/>
      <c r="C86" s="1"/>
      <c r="D86" s="105"/>
      <c r="E86" s="1"/>
      <c r="F86" s="139"/>
      <c r="G86" s="182" t="str">
        <f>IF(G85="","",IF(G85+1&gt;условия!$K$14,"",G85+1))</f>
        <v/>
      </c>
      <c r="H86" s="140"/>
      <c r="I86" s="178" t="str">
        <f>IF($G86="","",SUMIFS(условия!$63:$63,условия!$1:$1,$G86))</f>
        <v/>
      </c>
      <c r="J86" s="178" t="str">
        <f>IF($G86="","",SUMIFS(условия!$110:$110,условия!$1:$1,$G86))</f>
        <v/>
      </c>
      <c r="K86" s="178" t="str">
        <f>IF($G86="","",SUMIFS(условия!$147:$147,условия!$1:$1,$G86))</f>
        <v/>
      </c>
      <c r="L86" s="178" t="str">
        <f>IF($G86="","",SUMIFS(условия!$59:$59,условия!$1:$1,$G86)+SUMIFS(условия!$106:$106,условия!$1:$1,$G86)+SUMIFS(условия!$143:$143,условия!$1:$1,$G86))</f>
        <v/>
      </c>
      <c r="M86" s="181" t="str">
        <f t="shared" si="0"/>
        <v/>
      </c>
      <c r="N86" s="1"/>
      <c r="O86" s="1"/>
      <c r="P86" s="1"/>
      <c r="Q86" s="1"/>
      <c r="R86" s="1"/>
      <c r="S86" s="105"/>
      <c r="T86" s="1"/>
    </row>
    <row r="87" spans="1:20" x14ac:dyDescent="0.3">
      <c r="A87" s="1"/>
      <c r="B87" s="1"/>
      <c r="C87" s="1"/>
      <c r="D87" s="105"/>
      <c r="E87" s="1"/>
      <c r="F87" s="139"/>
      <c r="G87" s="182" t="str">
        <f>IF(G86="","",IF(G86+1&gt;условия!$K$14,"",G86+1))</f>
        <v/>
      </c>
      <c r="H87" s="140"/>
      <c r="I87" s="178" t="str">
        <f>IF($G87="","",SUMIFS(условия!$63:$63,условия!$1:$1,$G87))</f>
        <v/>
      </c>
      <c r="J87" s="178" t="str">
        <f>IF($G87="","",SUMIFS(условия!$110:$110,условия!$1:$1,$G87))</f>
        <v/>
      </c>
      <c r="K87" s="178" t="str">
        <f>IF($G87="","",SUMIFS(условия!$147:$147,условия!$1:$1,$G87))</f>
        <v/>
      </c>
      <c r="L87" s="178" t="str">
        <f>IF($G87="","",SUMIFS(условия!$59:$59,условия!$1:$1,$G87)+SUMIFS(условия!$106:$106,условия!$1:$1,$G87)+SUMIFS(условия!$143:$143,условия!$1:$1,$G87))</f>
        <v/>
      </c>
      <c r="M87" s="181" t="str">
        <f t="shared" si="0"/>
        <v/>
      </c>
      <c r="N87" s="1"/>
      <c r="O87" s="1"/>
      <c r="P87" s="1"/>
      <c r="Q87" s="1"/>
      <c r="R87" s="1"/>
      <c r="S87" s="105"/>
      <c r="T87" s="1"/>
    </row>
    <row r="88" spans="1:20" x14ac:dyDescent="0.3">
      <c r="A88" s="1"/>
      <c r="B88" s="1"/>
      <c r="C88" s="1"/>
      <c r="D88" s="105"/>
      <c r="E88" s="1"/>
      <c r="F88" s="139"/>
      <c r="G88" s="182" t="str">
        <f>IF(G87="","",IF(G87+1&gt;условия!$K$14,"",G87+1))</f>
        <v/>
      </c>
      <c r="H88" s="140"/>
      <c r="I88" s="178" t="str">
        <f>IF($G88="","",SUMIFS(условия!$63:$63,условия!$1:$1,$G88))</f>
        <v/>
      </c>
      <c r="J88" s="178" t="str">
        <f>IF($G88="","",SUMIFS(условия!$110:$110,условия!$1:$1,$G88))</f>
        <v/>
      </c>
      <c r="K88" s="178" t="str">
        <f>IF($G88="","",SUMIFS(условия!$147:$147,условия!$1:$1,$G88))</f>
        <v/>
      </c>
      <c r="L88" s="178" t="str">
        <f>IF($G88="","",SUMIFS(условия!$59:$59,условия!$1:$1,$G88)+SUMIFS(условия!$106:$106,условия!$1:$1,$G88)+SUMIFS(условия!$143:$143,условия!$1:$1,$G88))</f>
        <v/>
      </c>
      <c r="M88" s="181" t="str">
        <f t="shared" si="0"/>
        <v/>
      </c>
      <c r="N88" s="1"/>
      <c r="O88" s="1"/>
      <c r="P88" s="1"/>
      <c r="Q88" s="1"/>
      <c r="R88" s="1"/>
      <c r="S88" s="105"/>
      <c r="T88" s="1"/>
    </row>
    <row r="89" spans="1:20" x14ac:dyDescent="0.3">
      <c r="A89" s="1"/>
      <c r="B89" s="1"/>
      <c r="C89" s="1"/>
      <c r="D89" s="105"/>
      <c r="E89" s="1"/>
      <c r="F89" s="139"/>
      <c r="G89" s="182" t="str">
        <f>IF(G88="","",IF(G88+1&gt;условия!$K$14,"",G88+1))</f>
        <v/>
      </c>
      <c r="H89" s="140"/>
      <c r="I89" s="178" t="str">
        <f>IF($G89="","",SUMIFS(условия!$63:$63,условия!$1:$1,$G89))</f>
        <v/>
      </c>
      <c r="J89" s="178" t="str">
        <f>IF($G89="","",SUMIFS(условия!$110:$110,условия!$1:$1,$G89))</f>
        <v/>
      </c>
      <c r="K89" s="178" t="str">
        <f>IF($G89="","",SUMIFS(условия!$147:$147,условия!$1:$1,$G89))</f>
        <v/>
      </c>
      <c r="L89" s="178" t="str">
        <f>IF($G89="","",SUMIFS(условия!$59:$59,условия!$1:$1,$G89)+SUMIFS(условия!$106:$106,условия!$1:$1,$G89)+SUMIFS(условия!$143:$143,условия!$1:$1,$G89))</f>
        <v/>
      </c>
      <c r="M89" s="181" t="str">
        <f t="shared" si="0"/>
        <v/>
      </c>
      <c r="N89" s="1"/>
      <c r="O89" s="1"/>
      <c r="P89" s="1"/>
      <c r="Q89" s="1"/>
      <c r="R89" s="1"/>
      <c r="S89" s="105"/>
      <c r="T89" s="1"/>
    </row>
    <row r="90" spans="1:20" x14ac:dyDescent="0.3">
      <c r="A90" s="1"/>
      <c r="B90" s="1"/>
      <c r="C90" s="1"/>
      <c r="D90" s="105"/>
      <c r="E90" s="1"/>
      <c r="F90" s="139"/>
      <c r="G90" s="182" t="str">
        <f>IF(G89="","",IF(G89+1&gt;условия!$K$14,"",G89+1))</f>
        <v/>
      </c>
      <c r="H90" s="140"/>
      <c r="I90" s="178" t="str">
        <f>IF($G90="","",SUMIFS(условия!$63:$63,условия!$1:$1,$G90))</f>
        <v/>
      </c>
      <c r="J90" s="178" t="str">
        <f>IF($G90="","",SUMIFS(условия!$110:$110,условия!$1:$1,$G90))</f>
        <v/>
      </c>
      <c r="K90" s="178" t="str">
        <f>IF($G90="","",SUMIFS(условия!$147:$147,условия!$1:$1,$G90))</f>
        <v/>
      </c>
      <c r="L90" s="178" t="str">
        <f>IF($G90="","",SUMIFS(условия!$59:$59,условия!$1:$1,$G90)+SUMIFS(условия!$106:$106,условия!$1:$1,$G90)+SUMIFS(условия!$143:$143,условия!$1:$1,$G90))</f>
        <v/>
      </c>
      <c r="M90" s="181" t="str">
        <f t="shared" si="0"/>
        <v/>
      </c>
      <c r="N90" s="1"/>
      <c r="O90" s="1"/>
      <c r="P90" s="1"/>
      <c r="Q90" s="1"/>
      <c r="R90" s="1"/>
      <c r="S90" s="105"/>
      <c r="T90" s="1"/>
    </row>
    <row r="91" spans="1:20" x14ac:dyDescent="0.3">
      <c r="A91" s="1"/>
      <c r="B91" s="1"/>
      <c r="C91" s="1"/>
      <c r="D91" s="105"/>
      <c r="E91" s="1"/>
      <c r="F91" s="139"/>
      <c r="G91" s="182" t="str">
        <f>IF(G90="","",IF(G90+1&gt;условия!$K$14,"",G90+1))</f>
        <v/>
      </c>
      <c r="H91" s="140"/>
      <c r="I91" s="178" t="str">
        <f>IF($G91="","",SUMIFS(условия!$63:$63,условия!$1:$1,$G91))</f>
        <v/>
      </c>
      <c r="J91" s="178" t="str">
        <f>IF($G91="","",SUMIFS(условия!$110:$110,условия!$1:$1,$G91))</f>
        <v/>
      </c>
      <c r="K91" s="178" t="str">
        <f>IF($G91="","",SUMIFS(условия!$147:$147,условия!$1:$1,$G91))</f>
        <v/>
      </c>
      <c r="L91" s="178" t="str">
        <f>IF($G91="","",SUMIFS(условия!$59:$59,условия!$1:$1,$G91)+SUMIFS(условия!$106:$106,условия!$1:$1,$G91)+SUMIFS(условия!$143:$143,условия!$1:$1,$G91))</f>
        <v/>
      </c>
      <c r="M91" s="181" t="str">
        <f t="shared" si="0"/>
        <v/>
      </c>
      <c r="N91" s="1"/>
      <c r="O91" s="1"/>
      <c r="P91" s="1"/>
      <c r="Q91" s="1"/>
      <c r="R91" s="1"/>
      <c r="S91" s="105"/>
      <c r="T91" s="1"/>
    </row>
    <row r="92" spans="1:20" x14ac:dyDescent="0.3">
      <c r="A92" s="1"/>
      <c r="B92" s="1"/>
      <c r="C92" s="1"/>
      <c r="D92" s="105"/>
      <c r="E92" s="1"/>
      <c r="F92" s="139"/>
      <c r="G92" s="182" t="str">
        <f>IF(G91="","",IF(G91+1&gt;условия!$K$14,"",G91+1))</f>
        <v/>
      </c>
      <c r="H92" s="140"/>
      <c r="I92" s="178" t="str">
        <f>IF($G92="","",SUMIFS(условия!$63:$63,условия!$1:$1,$G92))</f>
        <v/>
      </c>
      <c r="J92" s="178" t="str">
        <f>IF($G92="","",SUMIFS(условия!$110:$110,условия!$1:$1,$G92))</f>
        <v/>
      </c>
      <c r="K92" s="178" t="str">
        <f>IF($G92="","",SUMIFS(условия!$147:$147,условия!$1:$1,$G92))</f>
        <v/>
      </c>
      <c r="L92" s="178" t="str">
        <f>IF($G92="","",SUMIFS(условия!$59:$59,условия!$1:$1,$G92)+SUMIFS(условия!$106:$106,условия!$1:$1,$G92)+SUMIFS(условия!$143:$143,условия!$1:$1,$G92))</f>
        <v/>
      </c>
      <c r="M92" s="181" t="str">
        <f t="shared" si="0"/>
        <v/>
      </c>
      <c r="N92" s="1"/>
      <c r="O92" s="1"/>
      <c r="P92" s="1"/>
      <c r="Q92" s="1"/>
      <c r="R92" s="1"/>
      <c r="S92" s="105"/>
      <c r="T92" s="1"/>
    </row>
    <row r="93" spans="1:20" x14ac:dyDescent="0.3">
      <c r="A93" s="1"/>
      <c r="B93" s="1"/>
      <c r="C93" s="1"/>
      <c r="D93" s="105"/>
      <c r="E93" s="1"/>
      <c r="F93" s="139"/>
      <c r="G93" s="182" t="str">
        <f>IF(G92="","",IF(G92+1&gt;условия!$K$14,"",G92+1))</f>
        <v/>
      </c>
      <c r="H93" s="140"/>
      <c r="I93" s="178" t="str">
        <f>IF($G93="","",SUMIFS(условия!$63:$63,условия!$1:$1,$G93))</f>
        <v/>
      </c>
      <c r="J93" s="178" t="str">
        <f>IF($G93="","",SUMIFS(условия!$110:$110,условия!$1:$1,$G93))</f>
        <v/>
      </c>
      <c r="K93" s="178" t="str">
        <f>IF($G93="","",SUMIFS(условия!$147:$147,условия!$1:$1,$G93))</f>
        <v/>
      </c>
      <c r="L93" s="178" t="str">
        <f>IF($G93="","",SUMIFS(условия!$59:$59,условия!$1:$1,$G93)+SUMIFS(условия!$106:$106,условия!$1:$1,$G93)+SUMIFS(условия!$143:$143,условия!$1:$1,$G93))</f>
        <v/>
      </c>
      <c r="M93" s="181" t="str">
        <f t="shared" si="0"/>
        <v/>
      </c>
      <c r="N93" s="1"/>
      <c r="O93" s="1"/>
      <c r="P93" s="1"/>
      <c r="Q93" s="1"/>
      <c r="R93" s="1"/>
      <c r="S93" s="105"/>
      <c r="T93" s="1"/>
    </row>
    <row r="94" spans="1:20" x14ac:dyDescent="0.3">
      <c r="A94" s="1"/>
      <c r="B94" s="1"/>
      <c r="C94" s="1"/>
      <c r="D94" s="105"/>
      <c r="E94" s="1"/>
      <c r="F94" s="139"/>
      <c r="G94" s="182" t="str">
        <f>IF(G93="","",IF(G93+1&gt;условия!$K$14,"",G93+1))</f>
        <v/>
      </c>
      <c r="H94" s="140"/>
      <c r="I94" s="178" t="str">
        <f>IF($G94="","",SUMIFS(условия!$63:$63,условия!$1:$1,$G94))</f>
        <v/>
      </c>
      <c r="J94" s="178" t="str">
        <f>IF($G94="","",SUMIFS(условия!$110:$110,условия!$1:$1,$G94))</f>
        <v/>
      </c>
      <c r="K94" s="178" t="str">
        <f>IF($G94="","",SUMIFS(условия!$147:$147,условия!$1:$1,$G94))</f>
        <v/>
      </c>
      <c r="L94" s="178" t="str">
        <f>IF($G94="","",SUMIFS(условия!$59:$59,условия!$1:$1,$G94)+SUMIFS(условия!$106:$106,условия!$1:$1,$G94)+SUMIFS(условия!$143:$143,условия!$1:$1,$G94))</f>
        <v/>
      </c>
      <c r="M94" s="181" t="str">
        <f t="shared" si="0"/>
        <v/>
      </c>
      <c r="N94" s="1"/>
      <c r="O94" s="1"/>
      <c r="P94" s="1"/>
      <c r="Q94" s="1"/>
      <c r="R94" s="1"/>
      <c r="S94" s="105"/>
      <c r="T94" s="1"/>
    </row>
    <row r="95" spans="1:20" x14ac:dyDescent="0.3">
      <c r="A95" s="1"/>
      <c r="B95" s="1"/>
      <c r="C95" s="1"/>
      <c r="D95" s="105"/>
      <c r="E95" s="1"/>
      <c r="F95" s="139"/>
      <c r="G95" s="182" t="str">
        <f>IF(G94="","",IF(G94+1&gt;условия!$K$14,"",G94+1))</f>
        <v/>
      </c>
      <c r="H95" s="140"/>
      <c r="I95" s="178" t="str">
        <f>IF($G95="","",SUMIFS(условия!$63:$63,условия!$1:$1,$G95))</f>
        <v/>
      </c>
      <c r="J95" s="178" t="str">
        <f>IF($G95="","",SUMIFS(условия!$110:$110,условия!$1:$1,$G95))</f>
        <v/>
      </c>
      <c r="K95" s="178" t="str">
        <f>IF($G95="","",SUMIFS(условия!$147:$147,условия!$1:$1,$G95))</f>
        <v/>
      </c>
      <c r="L95" s="178" t="str">
        <f>IF($G95="","",SUMIFS(условия!$59:$59,условия!$1:$1,$G95)+SUMIFS(условия!$106:$106,условия!$1:$1,$G95)+SUMIFS(условия!$143:$143,условия!$1:$1,$G95))</f>
        <v/>
      </c>
      <c r="M95" s="181" t="str">
        <f t="shared" si="0"/>
        <v/>
      </c>
      <c r="N95" s="1"/>
      <c r="O95" s="1"/>
      <c r="P95" s="1"/>
      <c r="Q95" s="1"/>
      <c r="R95" s="1"/>
      <c r="S95" s="105"/>
      <c r="T95" s="1"/>
    </row>
    <row r="96" spans="1:20" x14ac:dyDescent="0.3">
      <c r="A96" s="1"/>
      <c r="B96" s="1"/>
      <c r="C96" s="1"/>
      <c r="D96" s="105"/>
      <c r="E96" s="1"/>
      <c r="F96" s="139"/>
      <c r="G96" s="182" t="str">
        <f>IF(G95="","",IF(G95+1&gt;условия!$K$14,"",G95+1))</f>
        <v/>
      </c>
      <c r="H96" s="140"/>
      <c r="I96" s="178" t="str">
        <f>IF($G96="","",SUMIFS(условия!$63:$63,условия!$1:$1,$G96))</f>
        <v/>
      </c>
      <c r="J96" s="178" t="str">
        <f>IF($G96="","",SUMIFS(условия!$110:$110,условия!$1:$1,$G96))</f>
        <v/>
      </c>
      <c r="K96" s="178" t="str">
        <f>IF($G96="","",SUMIFS(условия!$147:$147,условия!$1:$1,$G96))</f>
        <v/>
      </c>
      <c r="L96" s="178" t="str">
        <f>IF($G96="","",SUMIFS(условия!$59:$59,условия!$1:$1,$G96)+SUMIFS(условия!$106:$106,условия!$1:$1,$G96)+SUMIFS(условия!$143:$143,условия!$1:$1,$G96))</f>
        <v/>
      </c>
      <c r="M96" s="181" t="str">
        <f t="shared" si="0"/>
        <v/>
      </c>
      <c r="N96" s="1"/>
      <c r="O96" s="1"/>
      <c r="P96" s="1"/>
      <c r="Q96" s="1"/>
      <c r="R96" s="1"/>
      <c r="S96" s="105"/>
      <c r="T96" s="1"/>
    </row>
    <row r="97" spans="1:20" x14ac:dyDescent="0.3">
      <c r="A97" s="1"/>
      <c r="B97" s="1"/>
      <c r="C97" s="1"/>
      <c r="D97" s="105"/>
      <c r="E97" s="1"/>
      <c r="F97" s="139"/>
      <c r="G97" s="182" t="str">
        <f>IF(G96="","",IF(G96+1&gt;условия!$K$14,"",G96+1))</f>
        <v/>
      </c>
      <c r="H97" s="140"/>
      <c r="I97" s="178" t="str">
        <f>IF($G97="","",SUMIFS(условия!$63:$63,условия!$1:$1,$G97))</f>
        <v/>
      </c>
      <c r="J97" s="178" t="str">
        <f>IF($G97="","",SUMIFS(условия!$110:$110,условия!$1:$1,$G97))</f>
        <v/>
      </c>
      <c r="K97" s="178" t="str">
        <f>IF($G97="","",SUMIFS(условия!$147:$147,условия!$1:$1,$G97))</f>
        <v/>
      </c>
      <c r="L97" s="178" t="str">
        <f>IF($G97="","",SUMIFS(условия!$59:$59,условия!$1:$1,$G97)+SUMIFS(условия!$106:$106,условия!$1:$1,$G97)+SUMIFS(условия!$143:$143,условия!$1:$1,$G97))</f>
        <v/>
      </c>
      <c r="M97" s="181" t="str">
        <f t="shared" si="0"/>
        <v/>
      </c>
      <c r="N97" s="1"/>
      <c r="O97" s="1"/>
      <c r="P97" s="1"/>
      <c r="Q97" s="1"/>
      <c r="R97" s="1"/>
      <c r="S97" s="105"/>
      <c r="T97" s="1"/>
    </row>
    <row r="98" spans="1:20" x14ac:dyDescent="0.3">
      <c r="A98" s="1"/>
      <c r="B98" s="1"/>
      <c r="C98" s="1"/>
      <c r="D98" s="105"/>
      <c r="E98" s="1"/>
      <c r="F98" s="139"/>
      <c r="G98" s="182" t="str">
        <f>IF(G97="","",IF(G97+1&gt;условия!$K$14,"",G97+1))</f>
        <v/>
      </c>
      <c r="H98" s="140"/>
      <c r="I98" s="178" t="str">
        <f>IF($G98="","",SUMIFS(условия!$63:$63,условия!$1:$1,$G98))</f>
        <v/>
      </c>
      <c r="J98" s="178" t="str">
        <f>IF($G98="","",SUMIFS(условия!$110:$110,условия!$1:$1,$G98))</f>
        <v/>
      </c>
      <c r="K98" s="178" t="str">
        <f>IF($G98="","",SUMIFS(условия!$147:$147,условия!$1:$1,$G98))</f>
        <v/>
      </c>
      <c r="L98" s="178" t="str">
        <f>IF($G98="","",SUMIFS(условия!$59:$59,условия!$1:$1,$G98)+SUMIFS(условия!$106:$106,условия!$1:$1,$G98)+SUMIFS(условия!$143:$143,условия!$1:$1,$G98))</f>
        <v/>
      </c>
      <c r="M98" s="181" t="str">
        <f t="shared" si="0"/>
        <v/>
      </c>
      <c r="N98" s="1"/>
      <c r="O98" s="1"/>
      <c r="P98" s="1"/>
      <c r="Q98" s="1"/>
      <c r="R98" s="1"/>
      <c r="S98" s="105"/>
      <c r="T98" s="1"/>
    </row>
    <row r="99" spans="1:20" x14ac:dyDescent="0.3">
      <c r="A99" s="1"/>
      <c r="B99" s="1"/>
      <c r="C99" s="1"/>
      <c r="D99" s="105"/>
      <c r="E99" s="1"/>
      <c r="F99" s="139"/>
      <c r="G99" s="182" t="str">
        <f>IF(G98="","",IF(G98+1&gt;условия!$K$14,"",G98+1))</f>
        <v/>
      </c>
      <c r="H99" s="140"/>
      <c r="I99" s="178" t="str">
        <f>IF($G99="","",SUMIFS(условия!$63:$63,условия!$1:$1,$G99))</f>
        <v/>
      </c>
      <c r="J99" s="178" t="str">
        <f>IF($G99="","",SUMIFS(условия!$110:$110,условия!$1:$1,$G99))</f>
        <v/>
      </c>
      <c r="K99" s="178" t="str">
        <f>IF($G99="","",SUMIFS(условия!$147:$147,условия!$1:$1,$G99))</f>
        <v/>
      </c>
      <c r="L99" s="178" t="str">
        <f>IF($G99="","",SUMIFS(условия!$59:$59,условия!$1:$1,$G99)+SUMIFS(условия!$106:$106,условия!$1:$1,$G99)+SUMIFS(условия!$143:$143,условия!$1:$1,$G99))</f>
        <v/>
      </c>
      <c r="M99" s="181" t="str">
        <f t="shared" si="0"/>
        <v/>
      </c>
      <c r="N99" s="1"/>
      <c r="O99" s="1"/>
      <c r="P99" s="1"/>
      <c r="Q99" s="1"/>
      <c r="R99" s="1"/>
      <c r="S99" s="105"/>
      <c r="T99" s="1"/>
    </row>
    <row r="100" spans="1:20" x14ac:dyDescent="0.3">
      <c r="A100" s="1"/>
      <c r="B100" s="1"/>
      <c r="C100" s="1"/>
      <c r="D100" s="105"/>
      <c r="E100" s="1"/>
      <c r="F100" s="139"/>
      <c r="G100" s="182" t="str">
        <f>IF(G99="","",IF(G99+1&gt;условия!$K$14,"",G99+1))</f>
        <v/>
      </c>
      <c r="H100" s="140"/>
      <c r="I100" s="178" t="str">
        <f>IF($G100="","",SUMIFS(условия!$63:$63,условия!$1:$1,$G100))</f>
        <v/>
      </c>
      <c r="J100" s="178" t="str">
        <f>IF($G100="","",SUMIFS(условия!$110:$110,условия!$1:$1,$G100))</f>
        <v/>
      </c>
      <c r="K100" s="178" t="str">
        <f>IF($G100="","",SUMIFS(условия!$147:$147,условия!$1:$1,$G100))</f>
        <v/>
      </c>
      <c r="L100" s="178" t="str">
        <f>IF($G100="","",SUMIFS(условия!$59:$59,условия!$1:$1,$G100)+SUMIFS(условия!$106:$106,условия!$1:$1,$G100)+SUMIFS(условия!$143:$143,условия!$1:$1,$G100))</f>
        <v/>
      </c>
      <c r="M100" s="181" t="str">
        <f t="shared" si="0"/>
        <v/>
      </c>
      <c r="N100" s="1"/>
      <c r="O100" s="1"/>
      <c r="P100" s="1"/>
      <c r="Q100" s="1"/>
      <c r="R100" s="1"/>
      <c r="S100" s="105"/>
      <c r="T100" s="1"/>
    </row>
    <row r="101" spans="1:20" x14ac:dyDescent="0.3">
      <c r="A101" s="1"/>
      <c r="B101" s="1"/>
      <c r="C101" s="1"/>
      <c r="D101" s="105"/>
      <c r="E101" s="1"/>
      <c r="F101" s="139"/>
      <c r="G101" s="182" t="str">
        <f>IF(G100="","",IF(G100+1&gt;условия!$K$14,"",G100+1))</f>
        <v/>
      </c>
      <c r="H101" s="140"/>
      <c r="I101" s="178" t="str">
        <f>IF($G101="","",SUMIFS(условия!$63:$63,условия!$1:$1,$G101))</f>
        <v/>
      </c>
      <c r="J101" s="178" t="str">
        <f>IF($G101="","",SUMIFS(условия!$110:$110,условия!$1:$1,$G101))</f>
        <v/>
      </c>
      <c r="K101" s="178" t="str">
        <f>IF($G101="","",SUMIFS(условия!$147:$147,условия!$1:$1,$G101))</f>
        <v/>
      </c>
      <c r="L101" s="178" t="str">
        <f>IF($G101="","",SUMIFS(условия!$59:$59,условия!$1:$1,$G101)+SUMIFS(условия!$106:$106,условия!$1:$1,$G101)+SUMIFS(условия!$143:$143,условия!$1:$1,$G101))</f>
        <v/>
      </c>
      <c r="M101" s="181" t="str">
        <f t="shared" si="0"/>
        <v/>
      </c>
      <c r="N101" s="1"/>
      <c r="O101" s="1"/>
      <c r="P101" s="1"/>
      <c r="Q101" s="1"/>
      <c r="R101" s="1"/>
      <c r="S101" s="105"/>
      <c r="T101" s="1"/>
    </row>
    <row r="102" spans="1:20" x14ac:dyDescent="0.3">
      <c r="A102" s="1"/>
      <c r="B102" s="1"/>
      <c r="C102" s="1"/>
      <c r="D102" s="105"/>
      <c r="E102" s="1"/>
      <c r="F102" s="139"/>
      <c r="G102" s="182" t="str">
        <f>IF(G101="","",IF(G101+1&gt;условия!$K$14,"",G101+1))</f>
        <v/>
      </c>
      <c r="H102" s="140"/>
      <c r="I102" s="178" t="str">
        <f>IF($G102="","",SUMIFS(условия!$63:$63,условия!$1:$1,$G102))</f>
        <v/>
      </c>
      <c r="J102" s="178" t="str">
        <f>IF($G102="","",SUMIFS(условия!$110:$110,условия!$1:$1,$G102))</f>
        <v/>
      </c>
      <c r="K102" s="178" t="str">
        <f>IF($G102="","",SUMIFS(условия!$147:$147,условия!$1:$1,$G102))</f>
        <v/>
      </c>
      <c r="L102" s="178" t="str">
        <f>IF($G102="","",SUMIFS(условия!$59:$59,условия!$1:$1,$G102)+SUMIFS(условия!$106:$106,условия!$1:$1,$G102)+SUMIFS(условия!$143:$143,условия!$1:$1,$G102))</f>
        <v/>
      </c>
      <c r="M102" s="181" t="str">
        <f t="shared" si="0"/>
        <v/>
      </c>
      <c r="N102" s="1"/>
      <c r="O102" s="1"/>
      <c r="P102" s="1"/>
      <c r="Q102" s="1"/>
      <c r="R102" s="1"/>
      <c r="S102" s="105"/>
      <c r="T102" s="1"/>
    </row>
    <row r="103" spans="1:20" x14ac:dyDescent="0.3">
      <c r="A103" s="1"/>
      <c r="B103" s="1"/>
      <c r="C103" s="1"/>
      <c r="D103" s="105"/>
      <c r="E103" s="1"/>
      <c r="F103" s="139"/>
      <c r="G103" s="182" t="str">
        <f>IF(G102="","",IF(G102+1&gt;условия!$K$14,"",G102+1))</f>
        <v/>
      </c>
      <c r="H103" s="140"/>
      <c r="I103" s="178" t="str">
        <f>IF($G103="","",SUMIFS(условия!$63:$63,условия!$1:$1,$G103))</f>
        <v/>
      </c>
      <c r="J103" s="178" t="str">
        <f>IF($G103="","",SUMIFS(условия!$110:$110,условия!$1:$1,$G103))</f>
        <v/>
      </c>
      <c r="K103" s="178" t="str">
        <f>IF($G103="","",SUMIFS(условия!$147:$147,условия!$1:$1,$G103))</f>
        <v/>
      </c>
      <c r="L103" s="178" t="str">
        <f>IF($G103="","",SUMIFS(условия!$59:$59,условия!$1:$1,$G103)+SUMIFS(условия!$106:$106,условия!$1:$1,$G103)+SUMIFS(условия!$143:$143,условия!$1:$1,$G103))</f>
        <v/>
      </c>
      <c r="M103" s="181" t="str">
        <f t="shared" si="0"/>
        <v/>
      </c>
      <c r="N103" s="1"/>
      <c r="O103" s="1"/>
      <c r="P103" s="1"/>
      <c r="Q103" s="1"/>
      <c r="R103" s="1"/>
      <c r="S103" s="105"/>
      <c r="T103" s="1"/>
    </row>
    <row r="104" spans="1:20" x14ac:dyDescent="0.3">
      <c r="A104" s="1"/>
      <c r="B104" s="1"/>
      <c r="C104" s="1"/>
      <c r="D104" s="105"/>
      <c r="E104" s="1"/>
      <c r="F104" s="139"/>
      <c r="G104" s="182" t="str">
        <f>IF(G103="","",IF(G103+1&gt;условия!$K$14,"",G103+1))</f>
        <v/>
      </c>
      <c r="H104" s="140"/>
      <c r="I104" s="178" t="str">
        <f>IF($G104="","",SUMIFS(условия!$63:$63,условия!$1:$1,$G104))</f>
        <v/>
      </c>
      <c r="J104" s="178" t="str">
        <f>IF($G104="","",SUMIFS(условия!$110:$110,условия!$1:$1,$G104))</f>
        <v/>
      </c>
      <c r="K104" s="178" t="str">
        <f>IF($G104="","",SUMIFS(условия!$147:$147,условия!$1:$1,$G104))</f>
        <v/>
      </c>
      <c r="L104" s="178" t="str">
        <f>IF($G104="","",SUMIFS(условия!$59:$59,условия!$1:$1,$G104)+SUMIFS(условия!$106:$106,условия!$1:$1,$G104)+SUMIFS(условия!$143:$143,условия!$1:$1,$G104))</f>
        <v/>
      </c>
      <c r="M104" s="181" t="str">
        <f t="shared" si="0"/>
        <v/>
      </c>
      <c r="N104" s="1"/>
      <c r="O104" s="1"/>
      <c r="P104" s="1"/>
      <c r="Q104" s="1"/>
      <c r="R104" s="1"/>
      <c r="S104" s="105"/>
      <c r="T104" s="1"/>
    </row>
    <row r="105" spans="1:20" x14ac:dyDescent="0.3">
      <c r="A105" s="1"/>
      <c r="B105" s="1"/>
      <c r="C105" s="1"/>
      <c r="D105" s="105"/>
      <c r="E105" s="1"/>
      <c r="F105" s="139"/>
      <c r="G105" s="182" t="str">
        <f>IF(G104="","",IF(G104+1&gt;условия!$K$14,"",G104+1))</f>
        <v/>
      </c>
      <c r="H105" s="140"/>
      <c r="I105" s="178" t="str">
        <f>IF($G105="","",SUMIFS(условия!$63:$63,условия!$1:$1,$G105))</f>
        <v/>
      </c>
      <c r="J105" s="178" t="str">
        <f>IF($G105="","",SUMIFS(условия!$110:$110,условия!$1:$1,$G105))</f>
        <v/>
      </c>
      <c r="K105" s="178" t="str">
        <f>IF($G105="","",SUMIFS(условия!$147:$147,условия!$1:$1,$G105))</f>
        <v/>
      </c>
      <c r="L105" s="178" t="str">
        <f>IF($G105="","",SUMIFS(условия!$59:$59,условия!$1:$1,$G105)+SUMIFS(условия!$106:$106,условия!$1:$1,$G105)+SUMIFS(условия!$143:$143,условия!$1:$1,$G105))</f>
        <v/>
      </c>
      <c r="M105" s="181" t="str">
        <f t="shared" si="0"/>
        <v/>
      </c>
      <c r="N105" s="1"/>
      <c r="O105" s="1"/>
      <c r="P105" s="1"/>
      <c r="Q105" s="1"/>
      <c r="R105" s="1"/>
      <c r="S105" s="105"/>
      <c r="T105" s="1"/>
    </row>
    <row r="106" spans="1:20" x14ac:dyDescent="0.3">
      <c r="A106" s="1"/>
      <c r="B106" s="1"/>
      <c r="C106" s="1"/>
      <c r="D106" s="105"/>
      <c r="E106" s="1"/>
      <c r="F106" s="139"/>
      <c r="G106" s="182" t="str">
        <f>IF(G105="","",IF(G105+1&gt;условия!$K$14,"",G105+1))</f>
        <v/>
      </c>
      <c r="H106" s="140"/>
      <c r="I106" s="178" t="str">
        <f>IF($G106="","",SUMIFS(условия!$63:$63,условия!$1:$1,$G106))</f>
        <v/>
      </c>
      <c r="J106" s="178" t="str">
        <f>IF($G106="","",SUMIFS(условия!$110:$110,условия!$1:$1,$G106))</f>
        <v/>
      </c>
      <c r="K106" s="178" t="str">
        <f>IF($G106="","",SUMIFS(условия!$147:$147,условия!$1:$1,$G106))</f>
        <v/>
      </c>
      <c r="L106" s="178" t="str">
        <f>IF($G106="","",SUMIFS(условия!$59:$59,условия!$1:$1,$G106)+SUMIFS(условия!$106:$106,условия!$1:$1,$G106)+SUMIFS(условия!$143:$143,условия!$1:$1,$G106))</f>
        <v/>
      </c>
      <c r="M106" s="181" t="str">
        <f t="shared" si="0"/>
        <v/>
      </c>
      <c r="N106" s="1"/>
      <c r="O106" s="1"/>
      <c r="P106" s="1"/>
      <c r="Q106" s="1"/>
      <c r="R106" s="1"/>
      <c r="S106" s="105"/>
      <c r="T106" s="1"/>
    </row>
    <row r="107" spans="1:20" x14ac:dyDescent="0.3">
      <c r="A107" s="1"/>
      <c r="B107" s="1"/>
      <c r="C107" s="1"/>
      <c r="D107" s="105"/>
      <c r="E107" s="1"/>
      <c r="F107" s="139"/>
      <c r="G107" s="182" t="str">
        <f>IF(G106="","",IF(G106+1&gt;условия!$K$14,"",G106+1))</f>
        <v/>
      </c>
      <c r="H107" s="140"/>
      <c r="I107" s="178" t="str">
        <f>IF($G107="","",SUMIFS(условия!$63:$63,условия!$1:$1,$G107))</f>
        <v/>
      </c>
      <c r="J107" s="178" t="str">
        <f>IF($G107="","",SUMIFS(условия!$110:$110,условия!$1:$1,$G107))</f>
        <v/>
      </c>
      <c r="K107" s="178" t="str">
        <f>IF($G107="","",SUMIFS(условия!$147:$147,условия!$1:$1,$G107))</f>
        <v/>
      </c>
      <c r="L107" s="178" t="str">
        <f>IF($G107="","",SUMIFS(условия!$59:$59,условия!$1:$1,$G107)+SUMIFS(условия!$106:$106,условия!$1:$1,$G107)+SUMIFS(условия!$143:$143,условия!$1:$1,$G107))</f>
        <v/>
      </c>
      <c r="M107" s="181" t="str">
        <f t="shared" si="0"/>
        <v/>
      </c>
      <c r="N107" s="1"/>
      <c r="O107" s="1"/>
      <c r="P107" s="1"/>
      <c r="Q107" s="1"/>
      <c r="R107" s="1"/>
      <c r="S107" s="105"/>
      <c r="T107" s="1"/>
    </row>
    <row r="108" spans="1:20" x14ac:dyDescent="0.3">
      <c r="A108" s="1"/>
      <c r="B108" s="1"/>
      <c r="C108" s="1"/>
      <c r="D108" s="105"/>
      <c r="E108" s="1"/>
      <c r="F108" s="139"/>
      <c r="G108" s="182" t="str">
        <f>IF(G107="","",IF(G107+1&gt;условия!$K$14,"",G107+1))</f>
        <v/>
      </c>
      <c r="H108" s="140"/>
      <c r="I108" s="178" t="str">
        <f>IF($G108="","",SUMIFS(условия!$63:$63,условия!$1:$1,$G108))</f>
        <v/>
      </c>
      <c r="J108" s="178" t="str">
        <f>IF($G108="","",SUMIFS(условия!$110:$110,условия!$1:$1,$G108))</f>
        <v/>
      </c>
      <c r="K108" s="178" t="str">
        <f>IF($G108="","",SUMIFS(условия!$147:$147,условия!$1:$1,$G108))</f>
        <v/>
      </c>
      <c r="L108" s="178" t="str">
        <f>IF($G108="","",SUMIFS(условия!$59:$59,условия!$1:$1,$G108)+SUMIFS(условия!$106:$106,условия!$1:$1,$G108)+SUMIFS(условия!$143:$143,условия!$1:$1,$G108))</f>
        <v/>
      </c>
      <c r="M108" s="181" t="str">
        <f t="shared" si="0"/>
        <v/>
      </c>
      <c r="N108" s="1"/>
      <c r="O108" s="1"/>
      <c r="P108" s="1"/>
      <c r="Q108" s="1"/>
      <c r="R108" s="1"/>
      <c r="S108" s="105"/>
      <c r="T108" s="1"/>
    </row>
    <row r="109" spans="1:20" x14ac:dyDescent="0.3">
      <c r="A109" s="1"/>
      <c r="B109" s="1"/>
      <c r="C109" s="1"/>
      <c r="D109" s="105"/>
      <c r="E109" s="1"/>
      <c r="F109" s="139"/>
      <c r="G109" s="182" t="str">
        <f>IF(G108="","",IF(G108+1&gt;условия!$K$14,"",G108+1))</f>
        <v/>
      </c>
      <c r="H109" s="140"/>
      <c r="I109" s="178" t="str">
        <f>IF($G109="","",SUMIFS(условия!$63:$63,условия!$1:$1,$G109))</f>
        <v/>
      </c>
      <c r="J109" s="178" t="str">
        <f>IF($G109="","",SUMIFS(условия!$110:$110,условия!$1:$1,$G109))</f>
        <v/>
      </c>
      <c r="K109" s="178" t="str">
        <f>IF($G109="","",SUMIFS(условия!$147:$147,условия!$1:$1,$G109))</f>
        <v/>
      </c>
      <c r="L109" s="178" t="str">
        <f>IF($G109="","",SUMIFS(условия!$59:$59,условия!$1:$1,$G109)+SUMIFS(условия!$106:$106,условия!$1:$1,$G109)+SUMIFS(условия!$143:$143,условия!$1:$1,$G109))</f>
        <v/>
      </c>
      <c r="M109" s="181" t="str">
        <f t="shared" si="0"/>
        <v/>
      </c>
      <c r="N109" s="1"/>
      <c r="O109" s="1"/>
      <c r="P109" s="1"/>
      <c r="Q109" s="1"/>
      <c r="R109" s="1"/>
      <c r="S109" s="105"/>
      <c r="T109" s="1"/>
    </row>
    <row r="110" spans="1:20" x14ac:dyDescent="0.3">
      <c r="A110" s="1"/>
      <c r="B110" s="1"/>
      <c r="C110" s="1"/>
      <c r="D110" s="105"/>
      <c r="E110" s="1"/>
      <c r="F110" s="139"/>
      <c r="G110" s="182" t="str">
        <f>IF(G109="","",IF(G109+1&gt;условия!$K$14,"",G109+1))</f>
        <v/>
      </c>
      <c r="H110" s="140"/>
      <c r="I110" s="178" t="str">
        <f>IF($G110="","",SUMIFS(условия!$63:$63,условия!$1:$1,$G110))</f>
        <v/>
      </c>
      <c r="J110" s="178" t="str">
        <f>IF($G110="","",SUMIFS(условия!$110:$110,условия!$1:$1,$G110))</f>
        <v/>
      </c>
      <c r="K110" s="178" t="str">
        <f>IF($G110="","",SUMIFS(условия!$147:$147,условия!$1:$1,$G110))</f>
        <v/>
      </c>
      <c r="L110" s="178" t="str">
        <f>IF($G110="","",SUMIFS(условия!$59:$59,условия!$1:$1,$G110)+SUMIFS(условия!$106:$106,условия!$1:$1,$G110)+SUMIFS(условия!$143:$143,условия!$1:$1,$G110))</f>
        <v/>
      </c>
      <c r="M110" s="181" t="str">
        <f t="shared" si="0"/>
        <v/>
      </c>
      <c r="N110" s="1"/>
      <c r="O110" s="1"/>
      <c r="P110" s="1"/>
      <c r="Q110" s="1"/>
      <c r="R110" s="1"/>
      <c r="S110" s="105"/>
      <c r="T110" s="1"/>
    </row>
    <row r="111" spans="1:20" x14ac:dyDescent="0.3">
      <c r="A111" s="1"/>
      <c r="B111" s="1"/>
      <c r="C111" s="1"/>
      <c r="D111" s="105"/>
      <c r="E111" s="1"/>
      <c r="F111" s="139"/>
      <c r="G111" s="182" t="str">
        <f>IF(G110="","",IF(G110+1&gt;условия!$K$14,"",G110+1))</f>
        <v/>
      </c>
      <c r="H111" s="140"/>
      <c r="I111" s="178" t="str">
        <f>IF($G111="","",SUMIFS(условия!$63:$63,условия!$1:$1,$G111))</f>
        <v/>
      </c>
      <c r="J111" s="178" t="str">
        <f>IF($G111="","",SUMIFS(условия!$110:$110,условия!$1:$1,$G111))</f>
        <v/>
      </c>
      <c r="K111" s="178" t="str">
        <f>IF($G111="","",SUMIFS(условия!$147:$147,условия!$1:$1,$G111))</f>
        <v/>
      </c>
      <c r="L111" s="178" t="str">
        <f>IF($G111="","",SUMIFS(условия!$59:$59,условия!$1:$1,$G111)+SUMIFS(условия!$106:$106,условия!$1:$1,$G111)+SUMIFS(условия!$143:$143,условия!$1:$1,$G111))</f>
        <v/>
      </c>
      <c r="M111" s="181" t="str">
        <f t="shared" si="0"/>
        <v/>
      </c>
      <c r="N111" s="1"/>
      <c r="O111" s="1"/>
      <c r="P111" s="1"/>
      <c r="Q111" s="1"/>
      <c r="R111" s="1"/>
      <c r="S111" s="105"/>
      <c r="T111" s="1"/>
    </row>
    <row r="112" spans="1:20" x14ac:dyDescent="0.3">
      <c r="A112" s="1"/>
      <c r="B112" s="1"/>
      <c r="C112" s="1"/>
      <c r="D112" s="105"/>
      <c r="E112" s="1"/>
      <c r="F112" s="139"/>
      <c r="G112" s="182" t="str">
        <f>IF(G111="","",IF(G111+1&gt;условия!$K$14,"",G111+1))</f>
        <v/>
      </c>
      <c r="H112" s="140"/>
      <c r="I112" s="178" t="str">
        <f>IF($G112="","",SUMIFS(условия!$63:$63,условия!$1:$1,$G112))</f>
        <v/>
      </c>
      <c r="J112" s="178" t="str">
        <f>IF($G112="","",SUMIFS(условия!$110:$110,условия!$1:$1,$G112))</f>
        <v/>
      </c>
      <c r="K112" s="178" t="str">
        <f>IF($G112="","",SUMIFS(условия!$147:$147,условия!$1:$1,$G112))</f>
        <v/>
      </c>
      <c r="L112" s="178" t="str">
        <f>IF($G112="","",SUMIFS(условия!$59:$59,условия!$1:$1,$G112)+SUMIFS(условия!$106:$106,условия!$1:$1,$G112)+SUMIFS(условия!$143:$143,условия!$1:$1,$G112))</f>
        <v/>
      </c>
      <c r="M112" s="181" t="str">
        <f t="shared" si="0"/>
        <v/>
      </c>
      <c r="N112" s="1"/>
      <c r="O112" s="1"/>
      <c r="P112" s="1"/>
      <c r="Q112" s="1"/>
      <c r="R112" s="1"/>
      <c r="S112" s="105"/>
      <c r="T112" s="1"/>
    </row>
    <row r="113" spans="1:20" x14ac:dyDescent="0.3">
      <c r="A113" s="1"/>
      <c r="B113" s="1"/>
      <c r="C113" s="1"/>
      <c r="D113" s="105"/>
      <c r="E113" s="1"/>
      <c r="F113" s="139"/>
      <c r="G113" s="182" t="str">
        <f>IF(G112="","",IF(G112+1&gt;условия!$K$14,"",G112+1))</f>
        <v/>
      </c>
      <c r="H113" s="140"/>
      <c r="I113" s="178" t="str">
        <f>IF($G113="","",SUMIFS(условия!$63:$63,условия!$1:$1,$G113))</f>
        <v/>
      </c>
      <c r="J113" s="178" t="str">
        <f>IF($G113="","",SUMIFS(условия!$110:$110,условия!$1:$1,$G113))</f>
        <v/>
      </c>
      <c r="K113" s="178" t="str">
        <f>IF($G113="","",SUMIFS(условия!$147:$147,условия!$1:$1,$G113))</f>
        <v/>
      </c>
      <c r="L113" s="178" t="str">
        <f>IF($G113="","",SUMIFS(условия!$59:$59,условия!$1:$1,$G113)+SUMIFS(условия!$106:$106,условия!$1:$1,$G113)+SUMIFS(условия!$143:$143,условия!$1:$1,$G113))</f>
        <v/>
      </c>
      <c r="M113" s="181" t="str">
        <f t="shared" si="0"/>
        <v/>
      </c>
      <c r="N113" s="1"/>
      <c r="O113" s="1"/>
      <c r="P113" s="1"/>
      <c r="Q113" s="1"/>
      <c r="R113" s="1"/>
      <c r="S113" s="105"/>
      <c r="T113" s="1"/>
    </row>
    <row r="114" spans="1:20" x14ac:dyDescent="0.3">
      <c r="A114" s="1"/>
      <c r="B114" s="1"/>
      <c r="C114" s="1"/>
      <c r="D114" s="105"/>
      <c r="E114" s="1"/>
      <c r="F114" s="139"/>
      <c r="G114" s="182" t="str">
        <f>IF(G113="","",IF(G113+1&gt;условия!$K$14,"",G113+1))</f>
        <v/>
      </c>
      <c r="H114" s="140"/>
      <c r="I114" s="178" t="str">
        <f>IF($G114="","",SUMIFS(условия!$63:$63,условия!$1:$1,$G114))</f>
        <v/>
      </c>
      <c r="J114" s="178" t="str">
        <f>IF($G114="","",SUMIFS(условия!$110:$110,условия!$1:$1,$G114))</f>
        <v/>
      </c>
      <c r="K114" s="178" t="str">
        <f>IF($G114="","",SUMIFS(условия!$147:$147,условия!$1:$1,$G114))</f>
        <v/>
      </c>
      <c r="L114" s="178" t="str">
        <f>IF($G114="","",SUMIFS(условия!$59:$59,условия!$1:$1,$G114)+SUMIFS(условия!$106:$106,условия!$1:$1,$G114)+SUMIFS(условия!$143:$143,условия!$1:$1,$G114))</f>
        <v/>
      </c>
      <c r="M114" s="181" t="str">
        <f t="shared" si="0"/>
        <v/>
      </c>
      <c r="N114" s="1"/>
      <c r="O114" s="1"/>
      <c r="P114" s="1"/>
      <c r="Q114" s="1"/>
      <c r="R114" s="1"/>
      <c r="S114" s="105"/>
      <c r="T114" s="1"/>
    </row>
    <row r="115" spans="1:20" x14ac:dyDescent="0.3">
      <c r="A115" s="1"/>
      <c r="B115" s="1"/>
      <c r="C115" s="1"/>
      <c r="D115" s="105"/>
      <c r="E115" s="1"/>
      <c r="F115" s="139"/>
      <c r="G115" s="182" t="str">
        <f>IF(G114="","",IF(G114+1&gt;условия!$K$14,"",G114+1))</f>
        <v/>
      </c>
      <c r="H115" s="140"/>
      <c r="I115" s="178" t="str">
        <f>IF($G115="","",SUMIFS(условия!$63:$63,условия!$1:$1,$G115))</f>
        <v/>
      </c>
      <c r="J115" s="178" t="str">
        <f>IF($G115="","",SUMIFS(условия!$110:$110,условия!$1:$1,$G115))</f>
        <v/>
      </c>
      <c r="K115" s="178" t="str">
        <f>IF($G115="","",SUMIFS(условия!$147:$147,условия!$1:$1,$G115))</f>
        <v/>
      </c>
      <c r="L115" s="178" t="str">
        <f>IF($G115="","",SUMIFS(условия!$59:$59,условия!$1:$1,$G115)+SUMIFS(условия!$106:$106,условия!$1:$1,$G115)+SUMIFS(условия!$143:$143,условия!$1:$1,$G115))</f>
        <v/>
      </c>
      <c r="M115" s="181" t="str">
        <f t="shared" si="0"/>
        <v/>
      </c>
      <c r="N115" s="1"/>
      <c r="O115" s="1"/>
      <c r="P115" s="1"/>
      <c r="Q115" s="1"/>
      <c r="R115" s="1"/>
      <c r="S115" s="105"/>
      <c r="T115" s="1"/>
    </row>
    <row r="116" spans="1:20" x14ac:dyDescent="0.3">
      <c r="A116" s="1"/>
      <c r="B116" s="1"/>
      <c r="C116" s="1"/>
      <c r="D116" s="105"/>
      <c r="E116" s="1"/>
      <c r="F116" s="139"/>
      <c r="G116" s="182" t="str">
        <f>IF(G115="","",IF(G115+1&gt;условия!$K$14,"",G115+1))</f>
        <v/>
      </c>
      <c r="H116" s="140"/>
      <c r="I116" s="178" t="str">
        <f>IF($G116="","",SUMIFS(условия!$63:$63,условия!$1:$1,$G116))</f>
        <v/>
      </c>
      <c r="J116" s="178" t="str">
        <f>IF($G116="","",SUMIFS(условия!$110:$110,условия!$1:$1,$G116))</f>
        <v/>
      </c>
      <c r="K116" s="178" t="str">
        <f>IF($G116="","",SUMIFS(условия!$147:$147,условия!$1:$1,$G116))</f>
        <v/>
      </c>
      <c r="L116" s="178" t="str">
        <f>IF($G116="","",SUMIFS(условия!$59:$59,условия!$1:$1,$G116)+SUMIFS(условия!$106:$106,условия!$1:$1,$G116)+SUMIFS(условия!$143:$143,условия!$1:$1,$G116))</f>
        <v/>
      </c>
      <c r="M116" s="181" t="str">
        <f t="shared" si="0"/>
        <v/>
      </c>
      <c r="N116" s="1"/>
      <c r="O116" s="1"/>
      <c r="P116" s="1"/>
      <c r="Q116" s="1"/>
      <c r="R116" s="1"/>
      <c r="S116" s="105"/>
      <c r="T116" s="1"/>
    </row>
    <row r="117" spans="1:20" x14ac:dyDescent="0.3">
      <c r="A117" s="1"/>
      <c r="B117" s="1"/>
      <c r="C117" s="1"/>
      <c r="D117" s="105"/>
      <c r="E117" s="1"/>
      <c r="F117" s="139"/>
      <c r="G117" s="182" t="str">
        <f>IF(G116="","",IF(G116+1&gt;условия!$K$14,"",G116+1))</f>
        <v/>
      </c>
      <c r="H117" s="140"/>
      <c r="I117" s="178" t="str">
        <f>IF($G117="","",SUMIFS(условия!$63:$63,условия!$1:$1,$G117))</f>
        <v/>
      </c>
      <c r="J117" s="178" t="str">
        <f>IF($G117="","",SUMIFS(условия!$110:$110,условия!$1:$1,$G117))</f>
        <v/>
      </c>
      <c r="K117" s="178" t="str">
        <f>IF($G117="","",SUMIFS(условия!$147:$147,условия!$1:$1,$G117))</f>
        <v/>
      </c>
      <c r="L117" s="178" t="str">
        <f>IF($G117="","",SUMIFS(условия!$59:$59,условия!$1:$1,$G117)+SUMIFS(условия!$106:$106,условия!$1:$1,$G117)+SUMIFS(условия!$143:$143,условия!$1:$1,$G117))</f>
        <v/>
      </c>
      <c r="M117" s="181" t="str">
        <f t="shared" si="0"/>
        <v/>
      </c>
      <c r="N117" s="1"/>
      <c r="O117" s="1"/>
      <c r="P117" s="1"/>
      <c r="Q117" s="1"/>
      <c r="R117" s="1"/>
      <c r="S117" s="105"/>
      <c r="T117" s="1"/>
    </row>
    <row r="118" spans="1:20" x14ac:dyDescent="0.3">
      <c r="A118" s="1"/>
      <c r="B118" s="1"/>
      <c r="C118" s="1"/>
      <c r="D118" s="105"/>
      <c r="E118" s="1"/>
      <c r="F118" s="139"/>
      <c r="G118" s="182" t="str">
        <f>IF(G117="","",IF(G117+1&gt;условия!$K$14,"",G117+1))</f>
        <v/>
      </c>
      <c r="H118" s="140"/>
      <c r="I118" s="178" t="str">
        <f>IF($G118="","",SUMIFS(условия!$63:$63,условия!$1:$1,$G118))</f>
        <v/>
      </c>
      <c r="J118" s="178" t="str">
        <f>IF($G118="","",SUMIFS(условия!$110:$110,условия!$1:$1,$G118))</f>
        <v/>
      </c>
      <c r="K118" s="178" t="str">
        <f>IF($G118="","",SUMIFS(условия!$147:$147,условия!$1:$1,$G118))</f>
        <v/>
      </c>
      <c r="L118" s="178" t="str">
        <f>IF($G118="","",SUMIFS(условия!$59:$59,условия!$1:$1,$G118)+SUMIFS(условия!$106:$106,условия!$1:$1,$G118)+SUMIFS(условия!$143:$143,условия!$1:$1,$G118))</f>
        <v/>
      </c>
      <c r="M118" s="181" t="str">
        <f t="shared" si="0"/>
        <v/>
      </c>
      <c r="N118" s="1"/>
      <c r="O118" s="1"/>
      <c r="P118" s="1"/>
      <c r="Q118" s="1"/>
      <c r="R118" s="1"/>
      <c r="S118" s="105"/>
      <c r="T118" s="1"/>
    </row>
    <row r="119" spans="1:20" x14ac:dyDescent="0.3">
      <c r="A119" s="1"/>
      <c r="B119" s="1"/>
      <c r="C119" s="1"/>
      <c r="D119" s="105"/>
      <c r="E119" s="1"/>
      <c r="F119" s="139"/>
      <c r="G119" s="182" t="str">
        <f>IF(G118="","",IF(G118+1&gt;условия!$K$14,"",G118+1))</f>
        <v/>
      </c>
      <c r="H119" s="140"/>
      <c r="I119" s="178" t="str">
        <f>IF($G119="","",SUMIFS(условия!$63:$63,условия!$1:$1,$G119))</f>
        <v/>
      </c>
      <c r="J119" s="178" t="str">
        <f>IF($G119="","",SUMIFS(условия!$110:$110,условия!$1:$1,$G119))</f>
        <v/>
      </c>
      <c r="K119" s="178" t="str">
        <f>IF($G119="","",SUMIFS(условия!$147:$147,условия!$1:$1,$G119))</f>
        <v/>
      </c>
      <c r="L119" s="178" t="str">
        <f>IF($G119="","",SUMIFS(условия!$59:$59,условия!$1:$1,$G119)+SUMIFS(условия!$106:$106,условия!$1:$1,$G119)+SUMIFS(условия!$143:$143,условия!$1:$1,$G119))</f>
        <v/>
      </c>
      <c r="M119" s="181" t="str">
        <f t="shared" si="0"/>
        <v/>
      </c>
      <c r="N119" s="1"/>
      <c r="O119" s="1"/>
      <c r="P119" s="1"/>
      <c r="Q119" s="1"/>
      <c r="R119" s="1"/>
      <c r="S119" s="105"/>
      <c r="T119" s="1"/>
    </row>
    <row r="120" spans="1:20" x14ac:dyDescent="0.3">
      <c r="A120" s="1"/>
      <c r="B120" s="1"/>
      <c r="C120" s="1"/>
      <c r="D120" s="105"/>
      <c r="E120" s="1"/>
      <c r="F120" s="139"/>
      <c r="G120" s="182" t="str">
        <f>IF(G119="","",IF(G119+1&gt;условия!$K$14,"",G119+1))</f>
        <v/>
      </c>
      <c r="H120" s="140"/>
      <c r="I120" s="178" t="str">
        <f>IF($G120="","",SUMIFS(условия!$63:$63,условия!$1:$1,$G120))</f>
        <v/>
      </c>
      <c r="J120" s="178" t="str">
        <f>IF($G120="","",SUMIFS(условия!$110:$110,условия!$1:$1,$G120))</f>
        <v/>
      </c>
      <c r="K120" s="178" t="str">
        <f>IF($G120="","",SUMIFS(условия!$147:$147,условия!$1:$1,$G120))</f>
        <v/>
      </c>
      <c r="L120" s="178" t="str">
        <f>IF($G120="","",SUMIFS(условия!$59:$59,условия!$1:$1,$G120)+SUMIFS(условия!$106:$106,условия!$1:$1,$G120)+SUMIFS(условия!$143:$143,условия!$1:$1,$G120))</f>
        <v/>
      </c>
      <c r="M120" s="181" t="str">
        <f t="shared" si="0"/>
        <v/>
      </c>
      <c r="N120" s="1"/>
      <c r="O120" s="1"/>
      <c r="P120" s="1"/>
      <c r="Q120" s="1"/>
      <c r="R120" s="1"/>
      <c r="S120" s="105"/>
      <c r="T120" s="1"/>
    </row>
    <row r="121" spans="1:20" x14ac:dyDescent="0.3">
      <c r="A121" s="1"/>
      <c r="B121" s="1"/>
      <c r="C121" s="1"/>
      <c r="D121" s="105"/>
      <c r="E121" s="1"/>
      <c r="F121" s="139"/>
      <c r="G121" s="182" t="str">
        <f>IF(G120="","",IF(G120+1&gt;условия!$K$14,"",G120+1))</f>
        <v/>
      </c>
      <c r="H121" s="140"/>
      <c r="I121" s="178" t="str">
        <f>IF($G121="","",SUMIFS(условия!$63:$63,условия!$1:$1,$G121))</f>
        <v/>
      </c>
      <c r="J121" s="178" t="str">
        <f>IF($G121="","",SUMIFS(условия!$110:$110,условия!$1:$1,$G121))</f>
        <v/>
      </c>
      <c r="K121" s="178" t="str">
        <f>IF($G121="","",SUMIFS(условия!$147:$147,условия!$1:$1,$G121))</f>
        <v/>
      </c>
      <c r="L121" s="178" t="str">
        <f>IF($G121="","",SUMIFS(условия!$59:$59,условия!$1:$1,$G121)+SUMIFS(условия!$106:$106,условия!$1:$1,$G121)+SUMIFS(условия!$143:$143,условия!$1:$1,$G121))</f>
        <v/>
      </c>
      <c r="M121" s="181" t="str">
        <f t="shared" si="0"/>
        <v/>
      </c>
      <c r="N121" s="1"/>
      <c r="O121" s="1"/>
      <c r="P121" s="1"/>
      <c r="Q121" s="1"/>
      <c r="R121" s="1"/>
      <c r="S121" s="105"/>
      <c r="T121" s="1"/>
    </row>
    <row r="122" spans="1:20" x14ac:dyDescent="0.3">
      <c r="A122" s="1"/>
      <c r="B122" s="1"/>
      <c r="C122" s="1"/>
      <c r="D122" s="105"/>
      <c r="E122" s="1"/>
      <c r="F122" s="139"/>
      <c r="G122" s="182" t="str">
        <f>IF(G121="","",IF(G121+1&gt;условия!$K$14,"",G121+1))</f>
        <v/>
      </c>
      <c r="H122" s="140"/>
      <c r="I122" s="178" t="str">
        <f>IF($G122="","",SUMIFS(условия!$63:$63,условия!$1:$1,$G122))</f>
        <v/>
      </c>
      <c r="J122" s="178" t="str">
        <f>IF($G122="","",SUMIFS(условия!$110:$110,условия!$1:$1,$G122))</f>
        <v/>
      </c>
      <c r="K122" s="178" t="str">
        <f>IF($G122="","",SUMIFS(условия!$147:$147,условия!$1:$1,$G122))</f>
        <v/>
      </c>
      <c r="L122" s="178" t="str">
        <f>IF($G122="","",SUMIFS(условия!$59:$59,условия!$1:$1,$G122)+SUMIFS(условия!$106:$106,условия!$1:$1,$G122)+SUMIFS(условия!$143:$143,условия!$1:$1,$G122))</f>
        <v/>
      </c>
      <c r="M122" s="181" t="str">
        <f t="shared" si="0"/>
        <v/>
      </c>
      <c r="N122" s="1"/>
      <c r="O122" s="1"/>
      <c r="P122" s="1"/>
      <c r="Q122" s="1"/>
      <c r="R122" s="1"/>
      <c r="S122" s="105"/>
      <c r="T122" s="1"/>
    </row>
    <row r="123" spans="1:20" x14ac:dyDescent="0.3">
      <c r="A123" s="1"/>
      <c r="B123" s="1"/>
      <c r="C123" s="1"/>
      <c r="D123" s="105"/>
      <c r="E123" s="1"/>
      <c r="F123" s="139"/>
      <c r="G123" s="182" t="str">
        <f>IF(G122="","",IF(G122+1&gt;условия!$K$14,"",G122+1))</f>
        <v/>
      </c>
      <c r="H123" s="140"/>
      <c r="I123" s="178" t="str">
        <f>IF($G123="","",SUMIFS(условия!$63:$63,условия!$1:$1,$G123))</f>
        <v/>
      </c>
      <c r="J123" s="178" t="str">
        <f>IF($G123="","",SUMIFS(условия!$110:$110,условия!$1:$1,$G123))</f>
        <v/>
      </c>
      <c r="K123" s="178" t="str">
        <f>IF($G123="","",SUMIFS(условия!$147:$147,условия!$1:$1,$G123))</f>
        <v/>
      </c>
      <c r="L123" s="178" t="str">
        <f>IF($G123="","",SUMIFS(условия!$59:$59,условия!$1:$1,$G123)+SUMIFS(условия!$106:$106,условия!$1:$1,$G123)+SUMIFS(условия!$143:$143,условия!$1:$1,$G123))</f>
        <v/>
      </c>
      <c r="M123" s="181" t="str">
        <f t="shared" si="0"/>
        <v/>
      </c>
      <c r="N123" s="1"/>
      <c r="O123" s="1"/>
      <c r="P123" s="1"/>
      <c r="Q123" s="1"/>
      <c r="R123" s="1"/>
      <c r="S123" s="105"/>
      <c r="T123" s="1"/>
    </row>
    <row r="124" spans="1:20" x14ac:dyDescent="0.3">
      <c r="A124" s="1"/>
      <c r="B124" s="1"/>
      <c r="C124" s="1"/>
      <c r="D124" s="105"/>
      <c r="E124" s="1"/>
      <c r="F124" s="139"/>
      <c r="G124" s="182" t="str">
        <f>IF(G123="","",IF(G123+1&gt;условия!$K$14,"",G123+1))</f>
        <v/>
      </c>
      <c r="H124" s="140"/>
      <c r="I124" s="178" t="str">
        <f>IF($G124="","",SUMIFS(условия!$63:$63,условия!$1:$1,$G124))</f>
        <v/>
      </c>
      <c r="J124" s="178" t="str">
        <f>IF($G124="","",SUMIFS(условия!$110:$110,условия!$1:$1,$G124))</f>
        <v/>
      </c>
      <c r="K124" s="178" t="str">
        <f>IF($G124="","",SUMIFS(условия!$147:$147,условия!$1:$1,$G124))</f>
        <v/>
      </c>
      <c r="L124" s="178" t="str">
        <f>IF($G124="","",SUMIFS(условия!$59:$59,условия!$1:$1,$G124)+SUMIFS(условия!$106:$106,условия!$1:$1,$G124)+SUMIFS(условия!$143:$143,условия!$1:$1,$G124))</f>
        <v/>
      </c>
      <c r="M124" s="181" t="str">
        <f t="shared" si="0"/>
        <v/>
      </c>
      <c r="N124" s="1"/>
      <c r="O124" s="1"/>
      <c r="P124" s="1"/>
      <c r="Q124" s="1"/>
      <c r="R124" s="1"/>
      <c r="S124" s="105"/>
      <c r="T124" s="1"/>
    </row>
    <row r="125" spans="1:20" x14ac:dyDescent="0.3">
      <c r="A125" s="1"/>
      <c r="B125" s="1"/>
      <c r="C125" s="1"/>
      <c r="D125" s="105"/>
      <c r="E125" s="1"/>
      <c r="F125" s="139"/>
      <c r="G125" s="182" t="str">
        <f>IF(G124="","",IF(G124+1&gt;условия!$K$14,"",G124+1))</f>
        <v/>
      </c>
      <c r="H125" s="140"/>
      <c r="I125" s="178" t="str">
        <f>IF($G125="","",SUMIFS(условия!$63:$63,условия!$1:$1,$G125))</f>
        <v/>
      </c>
      <c r="J125" s="178" t="str">
        <f>IF($G125="","",SUMIFS(условия!$110:$110,условия!$1:$1,$G125))</f>
        <v/>
      </c>
      <c r="K125" s="178" t="str">
        <f>IF($G125="","",SUMIFS(условия!$147:$147,условия!$1:$1,$G125))</f>
        <v/>
      </c>
      <c r="L125" s="178" t="str">
        <f>IF($G125="","",SUMIFS(условия!$59:$59,условия!$1:$1,$G125)+SUMIFS(условия!$106:$106,условия!$1:$1,$G125)+SUMIFS(условия!$143:$143,условия!$1:$1,$G125))</f>
        <v/>
      </c>
      <c r="M125" s="181" t="str">
        <f t="shared" si="0"/>
        <v/>
      </c>
      <c r="N125" s="1"/>
      <c r="O125" s="1"/>
      <c r="P125" s="1"/>
      <c r="Q125" s="1"/>
      <c r="R125" s="1"/>
      <c r="S125" s="105"/>
      <c r="T125" s="1"/>
    </row>
    <row r="126" spans="1:20" x14ac:dyDescent="0.3">
      <c r="A126" s="1"/>
      <c r="B126" s="1"/>
      <c r="C126" s="1"/>
      <c r="D126" s="105"/>
      <c r="E126" s="1"/>
      <c r="F126" s="139"/>
      <c r="G126" s="182" t="str">
        <f>IF(G125="","",IF(G125+1&gt;условия!$K$14,"",G125+1))</f>
        <v/>
      </c>
      <c r="H126" s="140"/>
      <c r="I126" s="178" t="str">
        <f>IF($G126="","",SUMIFS(условия!$63:$63,условия!$1:$1,$G126))</f>
        <v/>
      </c>
      <c r="J126" s="178" t="str">
        <f>IF($G126="","",SUMIFS(условия!$110:$110,условия!$1:$1,$G126))</f>
        <v/>
      </c>
      <c r="K126" s="178" t="str">
        <f>IF($G126="","",SUMIFS(условия!$147:$147,условия!$1:$1,$G126))</f>
        <v/>
      </c>
      <c r="L126" s="178" t="str">
        <f>IF($G126="","",SUMIFS(условия!$59:$59,условия!$1:$1,$G126)+SUMIFS(условия!$106:$106,условия!$1:$1,$G126)+SUMIFS(условия!$143:$143,условия!$1:$1,$G126))</f>
        <v/>
      </c>
      <c r="M126" s="181" t="str">
        <f t="shared" si="0"/>
        <v/>
      </c>
      <c r="N126" s="1"/>
      <c r="O126" s="1"/>
      <c r="P126" s="1"/>
      <c r="Q126" s="1"/>
      <c r="R126" s="1"/>
      <c r="S126" s="105"/>
      <c r="T126" s="1"/>
    </row>
    <row r="127" spans="1:20" x14ac:dyDescent="0.3">
      <c r="A127" s="1"/>
      <c r="B127" s="1"/>
      <c r="C127" s="1"/>
      <c r="D127" s="105"/>
      <c r="E127" s="1"/>
      <c r="F127" s="139"/>
      <c r="G127" s="182" t="str">
        <f>IF(G126="","",IF(G126+1&gt;условия!$K$14,"",G126+1))</f>
        <v/>
      </c>
      <c r="H127" s="140"/>
      <c r="I127" s="178" t="str">
        <f>IF($G127="","",SUMIFS(условия!$63:$63,условия!$1:$1,$G127))</f>
        <v/>
      </c>
      <c r="J127" s="178" t="str">
        <f>IF($G127="","",SUMIFS(условия!$110:$110,условия!$1:$1,$G127))</f>
        <v/>
      </c>
      <c r="K127" s="178" t="str">
        <f>IF($G127="","",SUMIFS(условия!$147:$147,условия!$1:$1,$G127))</f>
        <v/>
      </c>
      <c r="L127" s="178" t="str">
        <f>IF($G127="","",SUMIFS(условия!$59:$59,условия!$1:$1,$G127)+SUMIFS(условия!$106:$106,условия!$1:$1,$G127)+SUMIFS(условия!$143:$143,условия!$1:$1,$G127))</f>
        <v/>
      </c>
      <c r="M127" s="181" t="str">
        <f t="shared" si="0"/>
        <v/>
      </c>
      <c r="N127" s="1"/>
      <c r="O127" s="1"/>
      <c r="P127" s="1"/>
      <c r="Q127" s="1"/>
      <c r="R127" s="1"/>
      <c r="S127" s="105"/>
      <c r="T127" s="1"/>
    </row>
    <row r="128" spans="1:20" x14ac:dyDescent="0.3">
      <c r="A128" s="1"/>
      <c r="B128" s="1"/>
      <c r="C128" s="1"/>
      <c r="D128" s="105"/>
      <c r="E128" s="1"/>
      <c r="F128" s="139"/>
      <c r="G128" s="182" t="str">
        <f>IF(G127="","",IF(G127+1&gt;условия!$K$14,"",G127+1))</f>
        <v/>
      </c>
      <c r="H128" s="140"/>
      <c r="I128" s="178" t="str">
        <f>IF($G128="","",SUMIFS(условия!$63:$63,условия!$1:$1,$G128))</f>
        <v/>
      </c>
      <c r="J128" s="178" t="str">
        <f>IF($G128="","",SUMIFS(условия!$110:$110,условия!$1:$1,$G128))</f>
        <v/>
      </c>
      <c r="K128" s="178" t="str">
        <f>IF($G128="","",SUMIFS(условия!$147:$147,условия!$1:$1,$G128))</f>
        <v/>
      </c>
      <c r="L128" s="178" t="str">
        <f>IF($G128="","",SUMIFS(условия!$59:$59,условия!$1:$1,$G128)+SUMIFS(условия!$106:$106,условия!$1:$1,$G128)+SUMIFS(условия!$143:$143,условия!$1:$1,$G128))</f>
        <v/>
      </c>
      <c r="M128" s="181" t="str">
        <f t="shared" ref="M128:M184" si="1">IF($G128="","",SUM(I128:L128))</f>
        <v/>
      </c>
      <c r="N128" s="1"/>
      <c r="O128" s="1"/>
      <c r="P128" s="1"/>
      <c r="Q128" s="1"/>
      <c r="R128" s="1"/>
      <c r="S128" s="105"/>
      <c r="T128" s="1"/>
    </row>
    <row r="129" spans="1:20" x14ac:dyDescent="0.3">
      <c r="A129" s="1"/>
      <c r="B129" s="1"/>
      <c r="C129" s="1"/>
      <c r="D129" s="105"/>
      <c r="E129" s="1"/>
      <c r="F129" s="139"/>
      <c r="G129" s="182" t="str">
        <f>IF(G128="","",IF(G128+1&gt;условия!$K$14,"",G128+1))</f>
        <v/>
      </c>
      <c r="H129" s="140"/>
      <c r="I129" s="178" t="str">
        <f>IF($G129="","",SUMIFS(условия!$63:$63,условия!$1:$1,$G129))</f>
        <v/>
      </c>
      <c r="J129" s="178" t="str">
        <f>IF($G129="","",SUMIFS(условия!$110:$110,условия!$1:$1,$G129))</f>
        <v/>
      </c>
      <c r="K129" s="178" t="str">
        <f>IF($G129="","",SUMIFS(условия!$147:$147,условия!$1:$1,$G129))</f>
        <v/>
      </c>
      <c r="L129" s="178" t="str">
        <f>IF($G129="","",SUMIFS(условия!$59:$59,условия!$1:$1,$G129)+SUMIFS(условия!$106:$106,условия!$1:$1,$G129)+SUMIFS(условия!$143:$143,условия!$1:$1,$G129))</f>
        <v/>
      </c>
      <c r="M129" s="181" t="str">
        <f t="shared" si="1"/>
        <v/>
      </c>
      <c r="N129" s="1"/>
      <c r="O129" s="1"/>
      <c r="P129" s="1"/>
      <c r="Q129" s="1"/>
      <c r="R129" s="1"/>
      <c r="S129" s="105"/>
      <c r="T129" s="1"/>
    </row>
    <row r="130" spans="1:20" x14ac:dyDescent="0.3">
      <c r="A130" s="1"/>
      <c r="B130" s="1"/>
      <c r="C130" s="1"/>
      <c r="D130" s="105"/>
      <c r="E130" s="1"/>
      <c r="F130" s="139"/>
      <c r="G130" s="182" t="str">
        <f>IF(G129="","",IF(G129+1&gt;условия!$K$14,"",G129+1))</f>
        <v/>
      </c>
      <c r="H130" s="140"/>
      <c r="I130" s="178" t="str">
        <f>IF($G130="","",SUMIFS(условия!$63:$63,условия!$1:$1,$G130))</f>
        <v/>
      </c>
      <c r="J130" s="178" t="str">
        <f>IF($G130="","",SUMIFS(условия!$110:$110,условия!$1:$1,$G130))</f>
        <v/>
      </c>
      <c r="K130" s="178" t="str">
        <f>IF($G130="","",SUMIFS(условия!$147:$147,условия!$1:$1,$G130))</f>
        <v/>
      </c>
      <c r="L130" s="178" t="str">
        <f>IF($G130="","",SUMIFS(условия!$59:$59,условия!$1:$1,$G130)+SUMIFS(условия!$106:$106,условия!$1:$1,$G130)+SUMIFS(условия!$143:$143,условия!$1:$1,$G130))</f>
        <v/>
      </c>
      <c r="M130" s="181" t="str">
        <f t="shared" si="1"/>
        <v/>
      </c>
      <c r="N130" s="1"/>
      <c r="O130" s="1"/>
      <c r="P130" s="1"/>
      <c r="Q130" s="1"/>
      <c r="R130" s="1"/>
      <c r="S130" s="105"/>
      <c r="T130" s="1"/>
    </row>
    <row r="131" spans="1:20" x14ac:dyDescent="0.3">
      <c r="A131" s="1"/>
      <c r="B131" s="1"/>
      <c r="C131" s="1"/>
      <c r="D131" s="105"/>
      <c r="E131" s="1"/>
      <c r="F131" s="139"/>
      <c r="G131" s="182" t="str">
        <f>IF(G130="","",IF(G130+1&gt;условия!$K$14,"",G130+1))</f>
        <v/>
      </c>
      <c r="H131" s="140"/>
      <c r="I131" s="178" t="str">
        <f>IF($G131="","",SUMIFS(условия!$63:$63,условия!$1:$1,$G131))</f>
        <v/>
      </c>
      <c r="J131" s="178" t="str">
        <f>IF($G131="","",SUMIFS(условия!$110:$110,условия!$1:$1,$G131))</f>
        <v/>
      </c>
      <c r="K131" s="178" t="str">
        <f>IF($G131="","",SUMIFS(условия!$147:$147,условия!$1:$1,$G131))</f>
        <v/>
      </c>
      <c r="L131" s="178" t="str">
        <f>IF($G131="","",SUMIFS(условия!$59:$59,условия!$1:$1,$G131)+SUMIFS(условия!$106:$106,условия!$1:$1,$G131)+SUMIFS(условия!$143:$143,условия!$1:$1,$G131))</f>
        <v/>
      </c>
      <c r="M131" s="181" t="str">
        <f t="shared" si="1"/>
        <v/>
      </c>
      <c r="N131" s="1"/>
      <c r="O131" s="1"/>
      <c r="P131" s="1"/>
      <c r="Q131" s="1"/>
      <c r="R131" s="1"/>
      <c r="S131" s="105"/>
      <c r="T131" s="1"/>
    </row>
    <row r="132" spans="1:20" x14ac:dyDescent="0.3">
      <c r="A132" s="1"/>
      <c r="B132" s="1"/>
      <c r="C132" s="1"/>
      <c r="D132" s="105"/>
      <c r="E132" s="1"/>
      <c r="F132" s="139"/>
      <c r="G132" s="182" t="str">
        <f>IF(G131="","",IF(G131+1&gt;условия!$K$14,"",G131+1))</f>
        <v/>
      </c>
      <c r="H132" s="140"/>
      <c r="I132" s="178" t="str">
        <f>IF($G132="","",SUMIFS(условия!$63:$63,условия!$1:$1,$G132))</f>
        <v/>
      </c>
      <c r="J132" s="178" t="str">
        <f>IF($G132="","",SUMIFS(условия!$110:$110,условия!$1:$1,$G132))</f>
        <v/>
      </c>
      <c r="K132" s="178" t="str">
        <f>IF($G132="","",SUMIFS(условия!$147:$147,условия!$1:$1,$G132))</f>
        <v/>
      </c>
      <c r="L132" s="178" t="str">
        <f>IF($G132="","",SUMIFS(условия!$59:$59,условия!$1:$1,$G132)+SUMIFS(условия!$106:$106,условия!$1:$1,$G132)+SUMIFS(условия!$143:$143,условия!$1:$1,$G132))</f>
        <v/>
      </c>
      <c r="M132" s="181" t="str">
        <f t="shared" si="1"/>
        <v/>
      </c>
      <c r="N132" s="1"/>
      <c r="O132" s="1"/>
      <c r="P132" s="1"/>
      <c r="Q132" s="1"/>
      <c r="R132" s="1"/>
      <c r="S132" s="105"/>
      <c r="T132" s="1"/>
    </row>
    <row r="133" spans="1:20" x14ac:dyDescent="0.3">
      <c r="A133" s="1"/>
      <c r="B133" s="1"/>
      <c r="C133" s="1"/>
      <c r="D133" s="105"/>
      <c r="E133" s="1"/>
      <c r="F133" s="139"/>
      <c r="G133" s="182" t="str">
        <f>IF(G132="","",IF(G132+1&gt;условия!$K$14,"",G132+1))</f>
        <v/>
      </c>
      <c r="H133" s="140"/>
      <c r="I133" s="178" t="str">
        <f>IF($G133="","",SUMIFS(условия!$63:$63,условия!$1:$1,$G133))</f>
        <v/>
      </c>
      <c r="J133" s="178" t="str">
        <f>IF($G133="","",SUMIFS(условия!$110:$110,условия!$1:$1,$G133))</f>
        <v/>
      </c>
      <c r="K133" s="178" t="str">
        <f>IF($G133="","",SUMIFS(условия!$147:$147,условия!$1:$1,$G133))</f>
        <v/>
      </c>
      <c r="L133" s="178" t="str">
        <f>IF($G133="","",SUMIFS(условия!$59:$59,условия!$1:$1,$G133)+SUMIFS(условия!$106:$106,условия!$1:$1,$G133)+SUMIFS(условия!$143:$143,условия!$1:$1,$G133))</f>
        <v/>
      </c>
      <c r="M133" s="181" t="str">
        <f t="shared" si="1"/>
        <v/>
      </c>
      <c r="N133" s="1"/>
      <c r="O133" s="1"/>
      <c r="P133" s="1"/>
      <c r="Q133" s="1"/>
      <c r="R133" s="1"/>
      <c r="S133" s="105"/>
      <c r="T133" s="1"/>
    </row>
    <row r="134" spans="1:20" x14ac:dyDescent="0.3">
      <c r="A134" s="1"/>
      <c r="B134" s="1"/>
      <c r="C134" s="1"/>
      <c r="D134" s="105"/>
      <c r="E134" s="1"/>
      <c r="F134" s="139"/>
      <c r="G134" s="182" t="str">
        <f>IF(G133="","",IF(G133+1&gt;условия!$K$14,"",G133+1))</f>
        <v/>
      </c>
      <c r="H134" s="140"/>
      <c r="I134" s="178" t="str">
        <f>IF($G134="","",SUMIFS(условия!$63:$63,условия!$1:$1,$G134))</f>
        <v/>
      </c>
      <c r="J134" s="178" t="str">
        <f>IF($G134="","",SUMIFS(условия!$110:$110,условия!$1:$1,$G134))</f>
        <v/>
      </c>
      <c r="K134" s="178" t="str">
        <f>IF($G134="","",SUMIFS(условия!$147:$147,условия!$1:$1,$G134))</f>
        <v/>
      </c>
      <c r="L134" s="178" t="str">
        <f>IF($G134="","",SUMIFS(условия!$59:$59,условия!$1:$1,$G134)+SUMIFS(условия!$106:$106,условия!$1:$1,$G134)+SUMIFS(условия!$143:$143,условия!$1:$1,$G134))</f>
        <v/>
      </c>
      <c r="M134" s="181" t="str">
        <f t="shared" si="1"/>
        <v/>
      </c>
      <c r="N134" s="1"/>
      <c r="O134" s="1"/>
      <c r="P134" s="1"/>
      <c r="Q134" s="1"/>
      <c r="R134" s="1"/>
      <c r="S134" s="105"/>
      <c r="T134" s="1"/>
    </row>
    <row r="135" spans="1:20" x14ac:dyDescent="0.3">
      <c r="A135" s="1"/>
      <c r="B135" s="1"/>
      <c r="C135" s="1"/>
      <c r="D135" s="105"/>
      <c r="E135" s="1"/>
      <c r="F135" s="139"/>
      <c r="G135" s="182" t="str">
        <f>IF(G134="","",IF(G134+1&gt;условия!$K$14,"",G134+1))</f>
        <v/>
      </c>
      <c r="H135" s="140"/>
      <c r="I135" s="178" t="str">
        <f>IF($G135="","",SUMIFS(условия!$63:$63,условия!$1:$1,$G135))</f>
        <v/>
      </c>
      <c r="J135" s="178" t="str">
        <f>IF($G135="","",SUMIFS(условия!$110:$110,условия!$1:$1,$G135))</f>
        <v/>
      </c>
      <c r="K135" s="178" t="str">
        <f>IF($G135="","",SUMIFS(условия!$147:$147,условия!$1:$1,$G135))</f>
        <v/>
      </c>
      <c r="L135" s="178" t="str">
        <f>IF($G135="","",SUMIFS(условия!$59:$59,условия!$1:$1,$G135)+SUMIFS(условия!$106:$106,условия!$1:$1,$G135)+SUMIFS(условия!$143:$143,условия!$1:$1,$G135))</f>
        <v/>
      </c>
      <c r="M135" s="181" t="str">
        <f t="shared" si="1"/>
        <v/>
      </c>
      <c r="N135" s="1"/>
      <c r="O135" s="1"/>
      <c r="P135" s="1"/>
      <c r="Q135" s="1"/>
      <c r="R135" s="1"/>
      <c r="S135" s="105"/>
      <c r="T135" s="1"/>
    </row>
    <row r="136" spans="1:20" x14ac:dyDescent="0.3">
      <c r="A136" s="1"/>
      <c r="B136" s="1"/>
      <c r="C136" s="1"/>
      <c r="D136" s="105"/>
      <c r="E136" s="1"/>
      <c r="F136" s="139"/>
      <c r="G136" s="182" t="str">
        <f>IF(G135="","",IF(G135+1&gt;условия!$K$14,"",G135+1))</f>
        <v/>
      </c>
      <c r="H136" s="140"/>
      <c r="I136" s="178" t="str">
        <f>IF($G136="","",SUMIFS(условия!$63:$63,условия!$1:$1,$G136))</f>
        <v/>
      </c>
      <c r="J136" s="178" t="str">
        <f>IF($G136="","",SUMIFS(условия!$110:$110,условия!$1:$1,$G136))</f>
        <v/>
      </c>
      <c r="K136" s="178" t="str">
        <f>IF($G136="","",SUMIFS(условия!$147:$147,условия!$1:$1,$G136))</f>
        <v/>
      </c>
      <c r="L136" s="178" t="str">
        <f>IF($G136="","",SUMIFS(условия!$59:$59,условия!$1:$1,$G136)+SUMIFS(условия!$106:$106,условия!$1:$1,$G136)+SUMIFS(условия!$143:$143,условия!$1:$1,$G136))</f>
        <v/>
      </c>
      <c r="M136" s="181" t="str">
        <f t="shared" si="1"/>
        <v/>
      </c>
      <c r="N136" s="1"/>
      <c r="O136" s="1"/>
      <c r="P136" s="1"/>
      <c r="Q136" s="1"/>
      <c r="R136" s="1"/>
      <c r="S136" s="105"/>
      <c r="T136" s="1"/>
    </row>
    <row r="137" spans="1:20" x14ac:dyDescent="0.3">
      <c r="A137" s="1"/>
      <c r="B137" s="1"/>
      <c r="C137" s="1"/>
      <c r="D137" s="105"/>
      <c r="E137" s="1"/>
      <c r="F137" s="139"/>
      <c r="G137" s="182" t="str">
        <f>IF(G136="","",IF(G136+1&gt;условия!$K$14,"",G136+1))</f>
        <v/>
      </c>
      <c r="H137" s="140"/>
      <c r="I137" s="178" t="str">
        <f>IF($G137="","",SUMIFS(условия!$63:$63,условия!$1:$1,$G137))</f>
        <v/>
      </c>
      <c r="J137" s="178" t="str">
        <f>IF($G137="","",SUMIFS(условия!$110:$110,условия!$1:$1,$G137))</f>
        <v/>
      </c>
      <c r="K137" s="178" t="str">
        <f>IF($G137="","",SUMIFS(условия!$147:$147,условия!$1:$1,$G137))</f>
        <v/>
      </c>
      <c r="L137" s="178" t="str">
        <f>IF($G137="","",SUMIFS(условия!$59:$59,условия!$1:$1,$G137)+SUMIFS(условия!$106:$106,условия!$1:$1,$G137)+SUMIFS(условия!$143:$143,условия!$1:$1,$G137))</f>
        <v/>
      </c>
      <c r="M137" s="181" t="str">
        <f t="shared" si="1"/>
        <v/>
      </c>
      <c r="N137" s="1"/>
      <c r="O137" s="1"/>
      <c r="P137" s="1"/>
      <c r="Q137" s="1"/>
      <c r="R137" s="1"/>
      <c r="S137" s="105"/>
      <c r="T137" s="1"/>
    </row>
    <row r="138" spans="1:20" x14ac:dyDescent="0.3">
      <c r="A138" s="1"/>
      <c r="B138" s="1"/>
      <c r="C138" s="1"/>
      <c r="D138" s="105"/>
      <c r="E138" s="1"/>
      <c r="F138" s="139"/>
      <c r="G138" s="182" t="str">
        <f>IF(G137="","",IF(G137+1&gt;условия!$K$14,"",G137+1))</f>
        <v/>
      </c>
      <c r="H138" s="140"/>
      <c r="I138" s="178" t="str">
        <f>IF($G138="","",SUMIFS(условия!$63:$63,условия!$1:$1,$G138))</f>
        <v/>
      </c>
      <c r="J138" s="178" t="str">
        <f>IF($G138="","",SUMIFS(условия!$110:$110,условия!$1:$1,$G138))</f>
        <v/>
      </c>
      <c r="K138" s="178" t="str">
        <f>IF($G138="","",SUMIFS(условия!$147:$147,условия!$1:$1,$G138))</f>
        <v/>
      </c>
      <c r="L138" s="178" t="str">
        <f>IF($G138="","",SUMIFS(условия!$59:$59,условия!$1:$1,$G138)+SUMIFS(условия!$106:$106,условия!$1:$1,$G138)+SUMIFS(условия!$143:$143,условия!$1:$1,$G138))</f>
        <v/>
      </c>
      <c r="M138" s="181" t="str">
        <f t="shared" si="1"/>
        <v/>
      </c>
      <c r="N138" s="1"/>
      <c r="O138" s="1"/>
      <c r="P138" s="1"/>
      <c r="Q138" s="1"/>
      <c r="R138" s="1"/>
      <c r="S138" s="105"/>
      <c r="T138" s="1"/>
    </row>
    <row r="139" spans="1:20" x14ac:dyDescent="0.3">
      <c r="A139" s="1"/>
      <c r="B139" s="1"/>
      <c r="C139" s="1"/>
      <c r="D139" s="105"/>
      <c r="E139" s="1"/>
      <c r="F139" s="139"/>
      <c r="G139" s="182" t="str">
        <f>IF(G138="","",IF(G138+1&gt;условия!$K$14,"",G138+1))</f>
        <v/>
      </c>
      <c r="H139" s="140"/>
      <c r="I139" s="178" t="str">
        <f>IF($G139="","",SUMIFS(условия!$63:$63,условия!$1:$1,$G139))</f>
        <v/>
      </c>
      <c r="J139" s="178" t="str">
        <f>IF($G139="","",SUMIFS(условия!$110:$110,условия!$1:$1,$G139))</f>
        <v/>
      </c>
      <c r="K139" s="178" t="str">
        <f>IF($G139="","",SUMIFS(условия!$147:$147,условия!$1:$1,$G139))</f>
        <v/>
      </c>
      <c r="L139" s="178" t="str">
        <f>IF($G139="","",SUMIFS(условия!$59:$59,условия!$1:$1,$G139)+SUMIFS(условия!$106:$106,условия!$1:$1,$G139)+SUMIFS(условия!$143:$143,условия!$1:$1,$G139))</f>
        <v/>
      </c>
      <c r="M139" s="181" t="str">
        <f t="shared" si="1"/>
        <v/>
      </c>
      <c r="N139" s="1"/>
      <c r="O139" s="1"/>
      <c r="P139" s="1"/>
      <c r="Q139" s="1"/>
      <c r="R139" s="1"/>
      <c r="S139" s="105"/>
      <c r="T139" s="1"/>
    </row>
    <row r="140" spans="1:20" x14ac:dyDescent="0.3">
      <c r="A140" s="1"/>
      <c r="B140" s="1"/>
      <c r="C140" s="1"/>
      <c r="D140" s="105"/>
      <c r="E140" s="1"/>
      <c r="F140" s="139"/>
      <c r="G140" s="182" t="str">
        <f>IF(G139="","",IF(G139+1&gt;условия!$K$14,"",G139+1))</f>
        <v/>
      </c>
      <c r="H140" s="140"/>
      <c r="I140" s="178" t="str">
        <f>IF($G140="","",SUMIFS(условия!$63:$63,условия!$1:$1,$G140))</f>
        <v/>
      </c>
      <c r="J140" s="178" t="str">
        <f>IF($G140="","",SUMIFS(условия!$110:$110,условия!$1:$1,$G140))</f>
        <v/>
      </c>
      <c r="K140" s="178" t="str">
        <f>IF($G140="","",SUMIFS(условия!$147:$147,условия!$1:$1,$G140))</f>
        <v/>
      </c>
      <c r="L140" s="178" t="str">
        <f>IF($G140="","",SUMIFS(условия!$59:$59,условия!$1:$1,$G140)+SUMIFS(условия!$106:$106,условия!$1:$1,$G140)+SUMIFS(условия!$143:$143,условия!$1:$1,$G140))</f>
        <v/>
      </c>
      <c r="M140" s="181" t="str">
        <f t="shared" si="1"/>
        <v/>
      </c>
      <c r="N140" s="1"/>
      <c r="O140" s="1"/>
      <c r="P140" s="1"/>
      <c r="Q140" s="1"/>
      <c r="R140" s="1"/>
      <c r="S140" s="105"/>
      <c r="T140" s="1"/>
    </row>
    <row r="141" spans="1:20" x14ac:dyDescent="0.3">
      <c r="A141" s="1"/>
      <c r="B141" s="1"/>
      <c r="C141" s="1"/>
      <c r="D141" s="105"/>
      <c r="E141" s="1"/>
      <c r="F141" s="139"/>
      <c r="G141" s="182" t="str">
        <f>IF(G140="","",IF(G140+1&gt;условия!$K$14,"",G140+1))</f>
        <v/>
      </c>
      <c r="H141" s="140"/>
      <c r="I141" s="178" t="str">
        <f>IF($G141="","",SUMIFS(условия!$63:$63,условия!$1:$1,$G141))</f>
        <v/>
      </c>
      <c r="J141" s="178" t="str">
        <f>IF($G141="","",SUMIFS(условия!$110:$110,условия!$1:$1,$G141))</f>
        <v/>
      </c>
      <c r="K141" s="178" t="str">
        <f>IF($G141="","",SUMIFS(условия!$147:$147,условия!$1:$1,$G141))</f>
        <v/>
      </c>
      <c r="L141" s="178" t="str">
        <f>IF($G141="","",SUMIFS(условия!$59:$59,условия!$1:$1,$G141)+SUMIFS(условия!$106:$106,условия!$1:$1,$G141)+SUMIFS(условия!$143:$143,условия!$1:$1,$G141))</f>
        <v/>
      </c>
      <c r="M141" s="181" t="str">
        <f t="shared" si="1"/>
        <v/>
      </c>
      <c r="N141" s="1"/>
      <c r="O141" s="1"/>
      <c r="P141" s="1"/>
      <c r="Q141" s="1"/>
      <c r="R141" s="1"/>
      <c r="S141" s="105"/>
      <c r="T141" s="1"/>
    </row>
    <row r="142" spans="1:20" x14ac:dyDescent="0.3">
      <c r="A142" s="1"/>
      <c r="B142" s="1"/>
      <c r="C142" s="1"/>
      <c r="D142" s="105"/>
      <c r="E142" s="1"/>
      <c r="F142" s="139"/>
      <c r="G142" s="182" t="str">
        <f>IF(G141="","",IF(G141+1&gt;условия!$K$14,"",G141+1))</f>
        <v/>
      </c>
      <c r="H142" s="140"/>
      <c r="I142" s="178" t="str">
        <f>IF($G142="","",SUMIFS(условия!$63:$63,условия!$1:$1,$G142))</f>
        <v/>
      </c>
      <c r="J142" s="178" t="str">
        <f>IF($G142="","",SUMIFS(условия!$110:$110,условия!$1:$1,$G142))</f>
        <v/>
      </c>
      <c r="K142" s="178" t="str">
        <f>IF($G142="","",SUMIFS(условия!$147:$147,условия!$1:$1,$G142))</f>
        <v/>
      </c>
      <c r="L142" s="178" t="str">
        <f>IF($G142="","",SUMIFS(условия!$59:$59,условия!$1:$1,$G142)+SUMIFS(условия!$106:$106,условия!$1:$1,$G142)+SUMIFS(условия!$143:$143,условия!$1:$1,$G142))</f>
        <v/>
      </c>
      <c r="M142" s="181" t="str">
        <f t="shared" si="1"/>
        <v/>
      </c>
      <c r="N142" s="1"/>
      <c r="O142" s="1"/>
      <c r="P142" s="1"/>
      <c r="Q142" s="1"/>
      <c r="R142" s="1"/>
      <c r="S142" s="105"/>
      <c r="T142" s="1"/>
    </row>
    <row r="143" spans="1:20" x14ac:dyDescent="0.3">
      <c r="A143" s="1"/>
      <c r="B143" s="1"/>
      <c r="C143" s="1"/>
      <c r="D143" s="105"/>
      <c r="E143" s="1"/>
      <c r="F143" s="139"/>
      <c r="G143" s="182" t="str">
        <f>IF(G142="","",IF(G142+1&gt;условия!$K$14,"",G142+1))</f>
        <v/>
      </c>
      <c r="H143" s="140"/>
      <c r="I143" s="178" t="str">
        <f>IF($G143="","",SUMIFS(условия!$63:$63,условия!$1:$1,$G143))</f>
        <v/>
      </c>
      <c r="J143" s="178" t="str">
        <f>IF($G143="","",SUMIFS(условия!$110:$110,условия!$1:$1,$G143))</f>
        <v/>
      </c>
      <c r="K143" s="178" t="str">
        <f>IF($G143="","",SUMIFS(условия!$147:$147,условия!$1:$1,$G143))</f>
        <v/>
      </c>
      <c r="L143" s="178" t="str">
        <f>IF($G143="","",SUMIFS(условия!$59:$59,условия!$1:$1,$G143)+SUMIFS(условия!$106:$106,условия!$1:$1,$G143)+SUMIFS(условия!$143:$143,условия!$1:$1,$G143))</f>
        <v/>
      </c>
      <c r="M143" s="181" t="str">
        <f t="shared" si="1"/>
        <v/>
      </c>
      <c r="N143" s="1"/>
      <c r="O143" s="1"/>
      <c r="P143" s="1"/>
      <c r="Q143" s="1"/>
      <c r="R143" s="1"/>
      <c r="S143" s="105"/>
      <c r="T143" s="1"/>
    </row>
    <row r="144" spans="1:20" x14ac:dyDescent="0.3">
      <c r="A144" s="1"/>
      <c r="B144" s="1"/>
      <c r="C144" s="1"/>
      <c r="D144" s="105"/>
      <c r="E144" s="1"/>
      <c r="F144" s="139"/>
      <c r="G144" s="182" t="str">
        <f>IF(G143="","",IF(G143+1&gt;условия!$K$14,"",G143+1))</f>
        <v/>
      </c>
      <c r="H144" s="140"/>
      <c r="I144" s="178" t="str">
        <f>IF($G144="","",SUMIFS(условия!$63:$63,условия!$1:$1,$G144))</f>
        <v/>
      </c>
      <c r="J144" s="178" t="str">
        <f>IF($G144="","",SUMIFS(условия!$110:$110,условия!$1:$1,$G144))</f>
        <v/>
      </c>
      <c r="K144" s="178" t="str">
        <f>IF($G144="","",SUMIFS(условия!$147:$147,условия!$1:$1,$G144))</f>
        <v/>
      </c>
      <c r="L144" s="178" t="str">
        <f>IF($G144="","",SUMIFS(условия!$59:$59,условия!$1:$1,$G144)+SUMIFS(условия!$106:$106,условия!$1:$1,$G144)+SUMIFS(условия!$143:$143,условия!$1:$1,$G144))</f>
        <v/>
      </c>
      <c r="M144" s="181" t="str">
        <f t="shared" si="1"/>
        <v/>
      </c>
      <c r="N144" s="1"/>
      <c r="O144" s="1"/>
      <c r="P144" s="1"/>
      <c r="Q144" s="1"/>
      <c r="R144" s="1"/>
      <c r="S144" s="105"/>
      <c r="T144" s="1"/>
    </row>
    <row r="145" spans="1:20" x14ac:dyDescent="0.3">
      <c r="A145" s="1"/>
      <c r="B145" s="1"/>
      <c r="C145" s="1"/>
      <c r="D145" s="105"/>
      <c r="E145" s="1"/>
      <c r="F145" s="139"/>
      <c r="G145" s="182" t="str">
        <f>IF(G144="","",IF(G144+1&gt;условия!$K$14,"",G144+1))</f>
        <v/>
      </c>
      <c r="H145" s="140"/>
      <c r="I145" s="178" t="str">
        <f>IF($G145="","",SUMIFS(условия!$63:$63,условия!$1:$1,$G145))</f>
        <v/>
      </c>
      <c r="J145" s="178" t="str">
        <f>IF($G145="","",SUMIFS(условия!$110:$110,условия!$1:$1,$G145))</f>
        <v/>
      </c>
      <c r="K145" s="178" t="str">
        <f>IF($G145="","",SUMIFS(условия!$147:$147,условия!$1:$1,$G145))</f>
        <v/>
      </c>
      <c r="L145" s="178" t="str">
        <f>IF($G145="","",SUMIFS(условия!$59:$59,условия!$1:$1,$G145)+SUMIFS(условия!$106:$106,условия!$1:$1,$G145)+SUMIFS(условия!$143:$143,условия!$1:$1,$G145))</f>
        <v/>
      </c>
      <c r="M145" s="181" t="str">
        <f t="shared" si="1"/>
        <v/>
      </c>
      <c r="N145" s="1"/>
      <c r="O145" s="1"/>
      <c r="P145" s="1"/>
      <c r="Q145" s="1"/>
      <c r="R145" s="1"/>
      <c r="S145" s="105"/>
      <c r="T145" s="1"/>
    </row>
    <row r="146" spans="1:20" x14ac:dyDescent="0.3">
      <c r="A146" s="1"/>
      <c r="B146" s="1"/>
      <c r="C146" s="1"/>
      <c r="D146" s="105"/>
      <c r="E146" s="1"/>
      <c r="F146" s="139"/>
      <c r="G146" s="182" t="str">
        <f>IF(G145="","",IF(G145+1&gt;условия!$K$14,"",G145+1))</f>
        <v/>
      </c>
      <c r="H146" s="140"/>
      <c r="I146" s="178" t="str">
        <f>IF($G146="","",SUMIFS(условия!$63:$63,условия!$1:$1,$G146))</f>
        <v/>
      </c>
      <c r="J146" s="178" t="str">
        <f>IF($G146="","",SUMIFS(условия!$110:$110,условия!$1:$1,$G146))</f>
        <v/>
      </c>
      <c r="K146" s="178" t="str">
        <f>IF($G146="","",SUMIFS(условия!$147:$147,условия!$1:$1,$G146))</f>
        <v/>
      </c>
      <c r="L146" s="178" t="str">
        <f>IF($G146="","",SUMIFS(условия!$59:$59,условия!$1:$1,$G146)+SUMIFS(условия!$106:$106,условия!$1:$1,$G146)+SUMIFS(условия!$143:$143,условия!$1:$1,$G146))</f>
        <v/>
      </c>
      <c r="M146" s="181" t="str">
        <f t="shared" si="1"/>
        <v/>
      </c>
      <c r="N146" s="1"/>
      <c r="O146" s="1"/>
      <c r="P146" s="1"/>
      <c r="Q146" s="1"/>
      <c r="R146" s="1"/>
      <c r="S146" s="105"/>
      <c r="T146" s="1"/>
    </row>
    <row r="147" spans="1:20" x14ac:dyDescent="0.3">
      <c r="A147" s="1"/>
      <c r="B147" s="1"/>
      <c r="C147" s="1"/>
      <c r="D147" s="105"/>
      <c r="E147" s="1"/>
      <c r="F147" s="139"/>
      <c r="G147" s="182" t="str">
        <f>IF(G146="","",IF(G146+1&gt;условия!$K$14,"",G146+1))</f>
        <v/>
      </c>
      <c r="H147" s="140"/>
      <c r="I147" s="178" t="str">
        <f>IF($G147="","",SUMIFS(условия!$63:$63,условия!$1:$1,$G147))</f>
        <v/>
      </c>
      <c r="J147" s="178" t="str">
        <f>IF($G147="","",SUMIFS(условия!$110:$110,условия!$1:$1,$G147))</f>
        <v/>
      </c>
      <c r="K147" s="178" t="str">
        <f>IF($G147="","",SUMIFS(условия!$147:$147,условия!$1:$1,$G147))</f>
        <v/>
      </c>
      <c r="L147" s="178" t="str">
        <f>IF($G147="","",SUMIFS(условия!$59:$59,условия!$1:$1,$G147)+SUMIFS(условия!$106:$106,условия!$1:$1,$G147)+SUMIFS(условия!$143:$143,условия!$1:$1,$G147))</f>
        <v/>
      </c>
      <c r="M147" s="181" t="str">
        <f t="shared" si="1"/>
        <v/>
      </c>
      <c r="N147" s="1"/>
      <c r="O147" s="1"/>
      <c r="P147" s="1"/>
      <c r="Q147" s="1"/>
      <c r="R147" s="1"/>
      <c r="S147" s="105"/>
      <c r="T147" s="1"/>
    </row>
    <row r="148" spans="1:20" x14ac:dyDescent="0.3">
      <c r="A148" s="1"/>
      <c r="B148" s="1"/>
      <c r="C148" s="1"/>
      <c r="D148" s="105"/>
      <c r="E148" s="1"/>
      <c r="F148" s="139"/>
      <c r="G148" s="182" t="str">
        <f>IF(G147="","",IF(G147+1&gt;условия!$K$14,"",G147+1))</f>
        <v/>
      </c>
      <c r="H148" s="140"/>
      <c r="I148" s="178" t="str">
        <f>IF($G148="","",SUMIFS(условия!$63:$63,условия!$1:$1,$G148))</f>
        <v/>
      </c>
      <c r="J148" s="178" t="str">
        <f>IF($G148="","",SUMIFS(условия!$110:$110,условия!$1:$1,$G148))</f>
        <v/>
      </c>
      <c r="K148" s="178" t="str">
        <f>IF($G148="","",SUMIFS(условия!$147:$147,условия!$1:$1,$G148))</f>
        <v/>
      </c>
      <c r="L148" s="178" t="str">
        <f>IF($G148="","",SUMIFS(условия!$59:$59,условия!$1:$1,$G148)+SUMIFS(условия!$106:$106,условия!$1:$1,$G148)+SUMIFS(условия!$143:$143,условия!$1:$1,$G148))</f>
        <v/>
      </c>
      <c r="M148" s="181" t="str">
        <f t="shared" si="1"/>
        <v/>
      </c>
      <c r="N148" s="1"/>
      <c r="O148" s="1"/>
      <c r="P148" s="1"/>
      <c r="Q148" s="1"/>
      <c r="R148" s="1"/>
      <c r="S148" s="105"/>
      <c r="T148" s="1"/>
    </row>
    <row r="149" spans="1:20" x14ac:dyDescent="0.3">
      <c r="A149" s="1"/>
      <c r="B149" s="1"/>
      <c r="C149" s="1"/>
      <c r="D149" s="105"/>
      <c r="E149" s="1"/>
      <c r="F149" s="139"/>
      <c r="G149" s="182" t="str">
        <f>IF(G148="","",IF(G148+1&gt;условия!$K$14,"",G148+1))</f>
        <v/>
      </c>
      <c r="H149" s="140"/>
      <c r="I149" s="178" t="str">
        <f>IF($G149="","",SUMIFS(условия!$63:$63,условия!$1:$1,$G149))</f>
        <v/>
      </c>
      <c r="J149" s="178" t="str">
        <f>IF($G149="","",SUMIFS(условия!$110:$110,условия!$1:$1,$G149))</f>
        <v/>
      </c>
      <c r="K149" s="178" t="str">
        <f>IF($G149="","",SUMIFS(условия!$147:$147,условия!$1:$1,$G149))</f>
        <v/>
      </c>
      <c r="L149" s="178" t="str">
        <f>IF($G149="","",SUMIFS(условия!$59:$59,условия!$1:$1,$G149)+SUMIFS(условия!$106:$106,условия!$1:$1,$G149)+SUMIFS(условия!$143:$143,условия!$1:$1,$G149))</f>
        <v/>
      </c>
      <c r="M149" s="181" t="str">
        <f t="shared" si="1"/>
        <v/>
      </c>
      <c r="N149" s="1"/>
      <c r="O149" s="1"/>
      <c r="P149" s="1"/>
      <c r="Q149" s="1"/>
      <c r="R149" s="1"/>
      <c r="S149" s="105"/>
      <c r="T149" s="1"/>
    </row>
    <row r="150" spans="1:20" x14ac:dyDescent="0.3">
      <c r="A150" s="1"/>
      <c r="B150" s="1"/>
      <c r="C150" s="1"/>
      <c r="D150" s="105"/>
      <c r="E150" s="1"/>
      <c r="F150" s="139"/>
      <c r="G150" s="182" t="str">
        <f>IF(G149="","",IF(G149+1&gt;условия!$K$14,"",G149+1))</f>
        <v/>
      </c>
      <c r="H150" s="140"/>
      <c r="I150" s="178" t="str">
        <f>IF($G150="","",SUMIFS(условия!$63:$63,условия!$1:$1,$G150))</f>
        <v/>
      </c>
      <c r="J150" s="178" t="str">
        <f>IF($G150="","",SUMIFS(условия!$110:$110,условия!$1:$1,$G150))</f>
        <v/>
      </c>
      <c r="K150" s="178" t="str">
        <f>IF($G150="","",SUMIFS(условия!$147:$147,условия!$1:$1,$G150))</f>
        <v/>
      </c>
      <c r="L150" s="178" t="str">
        <f>IF($G150="","",SUMIFS(условия!$59:$59,условия!$1:$1,$G150)+SUMIFS(условия!$106:$106,условия!$1:$1,$G150)+SUMIFS(условия!$143:$143,условия!$1:$1,$G150))</f>
        <v/>
      </c>
      <c r="M150" s="181" t="str">
        <f t="shared" si="1"/>
        <v/>
      </c>
      <c r="N150" s="1"/>
      <c r="O150" s="1"/>
      <c r="P150" s="1"/>
      <c r="Q150" s="1"/>
      <c r="R150" s="1"/>
      <c r="S150" s="105"/>
      <c r="T150" s="1"/>
    </row>
    <row r="151" spans="1:20" x14ac:dyDescent="0.3">
      <c r="A151" s="1"/>
      <c r="B151" s="1"/>
      <c r="C151" s="1"/>
      <c r="D151" s="105"/>
      <c r="E151" s="1"/>
      <c r="F151" s="139"/>
      <c r="G151" s="182" t="str">
        <f>IF(G150="","",IF(G150+1&gt;условия!$K$14,"",G150+1))</f>
        <v/>
      </c>
      <c r="H151" s="140"/>
      <c r="I151" s="178" t="str">
        <f>IF($G151="","",SUMIFS(условия!$63:$63,условия!$1:$1,$G151))</f>
        <v/>
      </c>
      <c r="J151" s="178" t="str">
        <f>IF($G151="","",SUMIFS(условия!$110:$110,условия!$1:$1,$G151))</f>
        <v/>
      </c>
      <c r="K151" s="178" t="str">
        <f>IF($G151="","",SUMIFS(условия!$147:$147,условия!$1:$1,$G151))</f>
        <v/>
      </c>
      <c r="L151" s="178" t="str">
        <f>IF($G151="","",SUMIFS(условия!$59:$59,условия!$1:$1,$G151)+SUMIFS(условия!$106:$106,условия!$1:$1,$G151)+SUMIFS(условия!$143:$143,условия!$1:$1,$G151))</f>
        <v/>
      </c>
      <c r="M151" s="181" t="str">
        <f t="shared" si="1"/>
        <v/>
      </c>
      <c r="N151" s="1"/>
      <c r="O151" s="1"/>
      <c r="P151" s="1"/>
      <c r="Q151" s="1"/>
      <c r="R151" s="1"/>
      <c r="S151" s="105"/>
      <c r="T151" s="1"/>
    </row>
    <row r="152" spans="1:20" x14ac:dyDescent="0.3">
      <c r="A152" s="1"/>
      <c r="B152" s="1"/>
      <c r="C152" s="1"/>
      <c r="D152" s="105"/>
      <c r="E152" s="1"/>
      <c r="F152" s="139"/>
      <c r="G152" s="182" t="str">
        <f>IF(G151="","",IF(G151+1&gt;условия!$K$14,"",G151+1))</f>
        <v/>
      </c>
      <c r="H152" s="140"/>
      <c r="I152" s="178" t="str">
        <f>IF($G152="","",SUMIFS(условия!$63:$63,условия!$1:$1,$G152))</f>
        <v/>
      </c>
      <c r="J152" s="178" t="str">
        <f>IF($G152="","",SUMIFS(условия!$110:$110,условия!$1:$1,$G152))</f>
        <v/>
      </c>
      <c r="K152" s="178" t="str">
        <f>IF($G152="","",SUMIFS(условия!$147:$147,условия!$1:$1,$G152))</f>
        <v/>
      </c>
      <c r="L152" s="178" t="str">
        <f>IF($G152="","",SUMIFS(условия!$59:$59,условия!$1:$1,$G152)+SUMIFS(условия!$106:$106,условия!$1:$1,$G152)+SUMIFS(условия!$143:$143,условия!$1:$1,$G152))</f>
        <v/>
      </c>
      <c r="M152" s="181" t="str">
        <f t="shared" si="1"/>
        <v/>
      </c>
      <c r="N152" s="1"/>
      <c r="O152" s="1"/>
      <c r="P152" s="1"/>
      <c r="Q152" s="1"/>
      <c r="R152" s="1"/>
      <c r="S152" s="105"/>
      <c r="T152" s="1"/>
    </row>
    <row r="153" spans="1:20" x14ac:dyDescent="0.3">
      <c r="A153" s="1"/>
      <c r="B153" s="1"/>
      <c r="C153" s="1"/>
      <c r="D153" s="105"/>
      <c r="E153" s="1"/>
      <c r="F153" s="139"/>
      <c r="G153" s="182" t="str">
        <f>IF(G152="","",IF(G152+1&gt;условия!$K$14,"",G152+1))</f>
        <v/>
      </c>
      <c r="H153" s="140"/>
      <c r="I153" s="178" t="str">
        <f>IF($G153="","",SUMIFS(условия!$63:$63,условия!$1:$1,$G153))</f>
        <v/>
      </c>
      <c r="J153" s="178" t="str">
        <f>IF($G153="","",SUMIFS(условия!$110:$110,условия!$1:$1,$G153))</f>
        <v/>
      </c>
      <c r="K153" s="178" t="str">
        <f>IF($G153="","",SUMIFS(условия!$147:$147,условия!$1:$1,$G153))</f>
        <v/>
      </c>
      <c r="L153" s="178" t="str">
        <f>IF($G153="","",SUMIFS(условия!$59:$59,условия!$1:$1,$G153)+SUMIFS(условия!$106:$106,условия!$1:$1,$G153)+SUMIFS(условия!$143:$143,условия!$1:$1,$G153))</f>
        <v/>
      </c>
      <c r="M153" s="181" t="str">
        <f t="shared" si="1"/>
        <v/>
      </c>
      <c r="N153" s="1"/>
      <c r="O153" s="1"/>
      <c r="P153" s="1"/>
      <c r="Q153" s="1"/>
      <c r="R153" s="1"/>
      <c r="S153" s="105"/>
      <c r="T153" s="1"/>
    </row>
    <row r="154" spans="1:20" x14ac:dyDescent="0.3">
      <c r="A154" s="1"/>
      <c r="B154" s="1"/>
      <c r="C154" s="1"/>
      <c r="D154" s="105"/>
      <c r="E154" s="1"/>
      <c r="F154" s="139"/>
      <c r="G154" s="182" t="str">
        <f>IF(G153="","",IF(G153+1&gt;условия!$K$14,"",G153+1))</f>
        <v/>
      </c>
      <c r="H154" s="140"/>
      <c r="I154" s="178" t="str">
        <f>IF($G154="","",SUMIFS(условия!$63:$63,условия!$1:$1,$G154))</f>
        <v/>
      </c>
      <c r="J154" s="178" t="str">
        <f>IF($G154="","",SUMIFS(условия!$110:$110,условия!$1:$1,$G154))</f>
        <v/>
      </c>
      <c r="K154" s="178" t="str">
        <f>IF($G154="","",SUMIFS(условия!$147:$147,условия!$1:$1,$G154))</f>
        <v/>
      </c>
      <c r="L154" s="178" t="str">
        <f>IF($G154="","",SUMIFS(условия!$59:$59,условия!$1:$1,$G154)+SUMIFS(условия!$106:$106,условия!$1:$1,$G154)+SUMIFS(условия!$143:$143,условия!$1:$1,$G154))</f>
        <v/>
      </c>
      <c r="M154" s="181" t="str">
        <f t="shared" si="1"/>
        <v/>
      </c>
      <c r="N154" s="1"/>
      <c r="O154" s="1"/>
      <c r="P154" s="1"/>
      <c r="Q154" s="1"/>
      <c r="R154" s="1"/>
      <c r="S154" s="105"/>
      <c r="T154" s="1"/>
    </row>
    <row r="155" spans="1:20" x14ac:dyDescent="0.3">
      <c r="A155" s="1"/>
      <c r="B155" s="1"/>
      <c r="C155" s="1"/>
      <c r="D155" s="105"/>
      <c r="E155" s="1"/>
      <c r="F155" s="139"/>
      <c r="G155" s="182" t="str">
        <f>IF(G154="","",IF(G154+1&gt;условия!$K$14,"",G154+1))</f>
        <v/>
      </c>
      <c r="H155" s="140"/>
      <c r="I155" s="178" t="str">
        <f>IF($G155="","",SUMIFS(условия!$63:$63,условия!$1:$1,$G155))</f>
        <v/>
      </c>
      <c r="J155" s="178" t="str">
        <f>IF($G155="","",SUMIFS(условия!$110:$110,условия!$1:$1,$G155))</f>
        <v/>
      </c>
      <c r="K155" s="178" t="str">
        <f>IF($G155="","",SUMIFS(условия!$147:$147,условия!$1:$1,$G155))</f>
        <v/>
      </c>
      <c r="L155" s="178" t="str">
        <f>IF($G155="","",SUMIFS(условия!$59:$59,условия!$1:$1,$G155)+SUMIFS(условия!$106:$106,условия!$1:$1,$G155)+SUMIFS(условия!$143:$143,условия!$1:$1,$G155))</f>
        <v/>
      </c>
      <c r="M155" s="181" t="str">
        <f t="shared" si="1"/>
        <v/>
      </c>
      <c r="N155" s="1"/>
      <c r="O155" s="1"/>
      <c r="P155" s="1"/>
      <c r="Q155" s="1"/>
      <c r="R155" s="1"/>
      <c r="S155" s="105"/>
      <c r="T155" s="1"/>
    </row>
    <row r="156" spans="1:20" x14ac:dyDescent="0.3">
      <c r="A156" s="1"/>
      <c r="B156" s="1"/>
      <c r="C156" s="1"/>
      <c r="D156" s="105"/>
      <c r="E156" s="1"/>
      <c r="F156" s="139"/>
      <c r="G156" s="182" t="str">
        <f>IF(G155="","",IF(G155+1&gt;условия!$K$14,"",G155+1))</f>
        <v/>
      </c>
      <c r="H156" s="140"/>
      <c r="I156" s="178" t="str">
        <f>IF($G156="","",SUMIFS(условия!$63:$63,условия!$1:$1,$G156))</f>
        <v/>
      </c>
      <c r="J156" s="178" t="str">
        <f>IF($G156="","",SUMIFS(условия!$110:$110,условия!$1:$1,$G156))</f>
        <v/>
      </c>
      <c r="K156" s="178" t="str">
        <f>IF($G156="","",SUMIFS(условия!$147:$147,условия!$1:$1,$G156))</f>
        <v/>
      </c>
      <c r="L156" s="178" t="str">
        <f>IF($G156="","",SUMIFS(условия!$59:$59,условия!$1:$1,$G156)+SUMIFS(условия!$106:$106,условия!$1:$1,$G156)+SUMIFS(условия!$143:$143,условия!$1:$1,$G156))</f>
        <v/>
      </c>
      <c r="M156" s="181" t="str">
        <f t="shared" si="1"/>
        <v/>
      </c>
      <c r="N156" s="1"/>
      <c r="O156" s="1"/>
      <c r="P156" s="1"/>
      <c r="Q156" s="1"/>
      <c r="R156" s="1"/>
      <c r="S156" s="105"/>
      <c r="T156" s="1"/>
    </row>
    <row r="157" spans="1:20" x14ac:dyDescent="0.3">
      <c r="A157" s="1"/>
      <c r="B157" s="1"/>
      <c r="C157" s="1"/>
      <c r="D157" s="105"/>
      <c r="E157" s="1"/>
      <c r="F157" s="139"/>
      <c r="G157" s="182" t="str">
        <f>IF(G156="","",IF(G156+1&gt;условия!$K$14,"",G156+1))</f>
        <v/>
      </c>
      <c r="H157" s="140"/>
      <c r="I157" s="178" t="str">
        <f>IF($G157="","",SUMIFS(условия!$63:$63,условия!$1:$1,$G157))</f>
        <v/>
      </c>
      <c r="J157" s="178" t="str">
        <f>IF($G157="","",SUMIFS(условия!$110:$110,условия!$1:$1,$G157))</f>
        <v/>
      </c>
      <c r="K157" s="178" t="str">
        <f>IF($G157="","",SUMIFS(условия!$147:$147,условия!$1:$1,$G157))</f>
        <v/>
      </c>
      <c r="L157" s="178" t="str">
        <f>IF($G157="","",SUMIFS(условия!$59:$59,условия!$1:$1,$G157)+SUMIFS(условия!$106:$106,условия!$1:$1,$G157)+SUMIFS(условия!$143:$143,условия!$1:$1,$G157))</f>
        <v/>
      </c>
      <c r="M157" s="181" t="str">
        <f t="shared" si="1"/>
        <v/>
      </c>
      <c r="N157" s="1"/>
      <c r="O157" s="1"/>
      <c r="P157" s="1"/>
      <c r="Q157" s="1"/>
      <c r="R157" s="1"/>
      <c r="S157" s="105"/>
      <c r="T157" s="1"/>
    </row>
    <row r="158" spans="1:20" x14ac:dyDescent="0.3">
      <c r="A158" s="1"/>
      <c r="B158" s="1"/>
      <c r="C158" s="1"/>
      <c r="D158" s="105"/>
      <c r="E158" s="1"/>
      <c r="F158" s="139"/>
      <c r="G158" s="182" t="str">
        <f>IF(G157="","",IF(G157+1&gt;условия!$K$14,"",G157+1))</f>
        <v/>
      </c>
      <c r="H158" s="140"/>
      <c r="I158" s="178" t="str">
        <f>IF($G158="","",SUMIFS(условия!$63:$63,условия!$1:$1,$G158))</f>
        <v/>
      </c>
      <c r="J158" s="178" t="str">
        <f>IF($G158="","",SUMIFS(условия!$110:$110,условия!$1:$1,$G158))</f>
        <v/>
      </c>
      <c r="K158" s="178" t="str">
        <f>IF($G158="","",SUMIFS(условия!$147:$147,условия!$1:$1,$G158))</f>
        <v/>
      </c>
      <c r="L158" s="178" t="str">
        <f>IF($G158="","",SUMIFS(условия!$59:$59,условия!$1:$1,$G158)+SUMIFS(условия!$106:$106,условия!$1:$1,$G158)+SUMIFS(условия!$143:$143,условия!$1:$1,$G158))</f>
        <v/>
      </c>
      <c r="M158" s="181" t="str">
        <f t="shared" si="1"/>
        <v/>
      </c>
      <c r="N158" s="1"/>
      <c r="O158" s="1"/>
      <c r="P158" s="1"/>
      <c r="Q158" s="1"/>
      <c r="R158" s="1"/>
      <c r="S158" s="105"/>
      <c r="T158" s="1"/>
    </row>
    <row r="159" spans="1:20" x14ac:dyDescent="0.3">
      <c r="A159" s="1"/>
      <c r="B159" s="1"/>
      <c r="C159" s="1"/>
      <c r="D159" s="105"/>
      <c r="E159" s="1"/>
      <c r="F159" s="139"/>
      <c r="G159" s="182" t="str">
        <f>IF(G158="","",IF(G158+1&gt;условия!$K$14,"",G158+1))</f>
        <v/>
      </c>
      <c r="H159" s="140"/>
      <c r="I159" s="178" t="str">
        <f>IF($G159="","",SUMIFS(условия!$63:$63,условия!$1:$1,$G159))</f>
        <v/>
      </c>
      <c r="J159" s="178" t="str">
        <f>IF($G159="","",SUMIFS(условия!$110:$110,условия!$1:$1,$G159))</f>
        <v/>
      </c>
      <c r="K159" s="178" t="str">
        <f>IF($G159="","",SUMIFS(условия!$147:$147,условия!$1:$1,$G159))</f>
        <v/>
      </c>
      <c r="L159" s="178" t="str">
        <f>IF($G159="","",SUMIFS(условия!$59:$59,условия!$1:$1,$G159)+SUMIFS(условия!$106:$106,условия!$1:$1,$G159)+SUMIFS(условия!$143:$143,условия!$1:$1,$G159))</f>
        <v/>
      </c>
      <c r="M159" s="181" t="str">
        <f t="shared" si="1"/>
        <v/>
      </c>
      <c r="N159" s="1"/>
      <c r="O159" s="1"/>
      <c r="P159" s="1"/>
      <c r="Q159" s="1"/>
      <c r="R159" s="1"/>
      <c r="S159" s="105"/>
      <c r="T159" s="1"/>
    </row>
    <row r="160" spans="1:20" x14ac:dyDescent="0.3">
      <c r="A160" s="1"/>
      <c r="B160" s="1"/>
      <c r="C160" s="1"/>
      <c r="D160" s="105"/>
      <c r="E160" s="1"/>
      <c r="F160" s="139"/>
      <c r="G160" s="182" t="str">
        <f>IF(G159="","",IF(G159+1&gt;условия!$K$14,"",G159+1))</f>
        <v/>
      </c>
      <c r="H160" s="140"/>
      <c r="I160" s="178" t="str">
        <f>IF($G160="","",SUMIFS(условия!$63:$63,условия!$1:$1,$G160))</f>
        <v/>
      </c>
      <c r="J160" s="178" t="str">
        <f>IF($G160="","",SUMIFS(условия!$110:$110,условия!$1:$1,$G160))</f>
        <v/>
      </c>
      <c r="K160" s="178" t="str">
        <f>IF($G160="","",SUMIFS(условия!$147:$147,условия!$1:$1,$G160))</f>
        <v/>
      </c>
      <c r="L160" s="178" t="str">
        <f>IF($G160="","",SUMIFS(условия!$59:$59,условия!$1:$1,$G160)+SUMIFS(условия!$106:$106,условия!$1:$1,$G160)+SUMIFS(условия!$143:$143,условия!$1:$1,$G160))</f>
        <v/>
      </c>
      <c r="M160" s="181" t="str">
        <f t="shared" si="1"/>
        <v/>
      </c>
      <c r="N160" s="1"/>
      <c r="O160" s="1"/>
      <c r="P160" s="1"/>
      <c r="Q160" s="1"/>
      <c r="R160" s="1"/>
      <c r="S160" s="105"/>
      <c r="T160" s="1"/>
    </row>
    <row r="161" spans="1:20" x14ac:dyDescent="0.3">
      <c r="A161" s="1"/>
      <c r="B161" s="1"/>
      <c r="C161" s="1"/>
      <c r="D161" s="105"/>
      <c r="E161" s="1"/>
      <c r="F161" s="139"/>
      <c r="G161" s="182" t="str">
        <f>IF(G160="","",IF(G160+1&gt;условия!$K$14,"",G160+1))</f>
        <v/>
      </c>
      <c r="H161" s="140"/>
      <c r="I161" s="178" t="str">
        <f>IF($G161="","",SUMIFS(условия!$63:$63,условия!$1:$1,$G161))</f>
        <v/>
      </c>
      <c r="J161" s="178" t="str">
        <f>IF($G161="","",SUMIFS(условия!$110:$110,условия!$1:$1,$G161))</f>
        <v/>
      </c>
      <c r="K161" s="178" t="str">
        <f>IF($G161="","",SUMIFS(условия!$147:$147,условия!$1:$1,$G161))</f>
        <v/>
      </c>
      <c r="L161" s="178" t="str">
        <f>IF($G161="","",SUMIFS(условия!$59:$59,условия!$1:$1,$G161)+SUMIFS(условия!$106:$106,условия!$1:$1,$G161)+SUMIFS(условия!$143:$143,условия!$1:$1,$G161))</f>
        <v/>
      </c>
      <c r="M161" s="181" t="str">
        <f t="shared" si="1"/>
        <v/>
      </c>
      <c r="N161" s="1"/>
      <c r="O161" s="1"/>
      <c r="P161" s="1"/>
      <c r="Q161" s="1"/>
      <c r="R161" s="1"/>
      <c r="S161" s="105"/>
      <c r="T161" s="1"/>
    </row>
    <row r="162" spans="1:20" x14ac:dyDescent="0.3">
      <c r="A162" s="1"/>
      <c r="B162" s="1"/>
      <c r="C162" s="1"/>
      <c r="D162" s="105"/>
      <c r="E162" s="1"/>
      <c r="F162" s="139"/>
      <c r="G162" s="182" t="str">
        <f>IF(G161="","",IF(G161+1&gt;условия!$K$14,"",G161+1))</f>
        <v/>
      </c>
      <c r="H162" s="140"/>
      <c r="I162" s="178" t="str">
        <f>IF($G162="","",SUMIFS(условия!$63:$63,условия!$1:$1,$G162))</f>
        <v/>
      </c>
      <c r="J162" s="178" t="str">
        <f>IF($G162="","",SUMIFS(условия!$110:$110,условия!$1:$1,$G162))</f>
        <v/>
      </c>
      <c r="K162" s="178" t="str">
        <f>IF($G162="","",SUMIFS(условия!$147:$147,условия!$1:$1,$G162))</f>
        <v/>
      </c>
      <c r="L162" s="178" t="str">
        <f>IF($G162="","",SUMIFS(условия!$59:$59,условия!$1:$1,$G162)+SUMIFS(условия!$106:$106,условия!$1:$1,$G162)+SUMIFS(условия!$143:$143,условия!$1:$1,$G162))</f>
        <v/>
      </c>
      <c r="M162" s="181" t="str">
        <f t="shared" si="1"/>
        <v/>
      </c>
      <c r="N162" s="1"/>
      <c r="O162" s="1"/>
      <c r="P162" s="1"/>
      <c r="Q162" s="1"/>
      <c r="R162" s="1"/>
      <c r="S162" s="105"/>
      <c r="T162" s="1"/>
    </row>
    <row r="163" spans="1:20" x14ac:dyDescent="0.3">
      <c r="A163" s="1"/>
      <c r="B163" s="1"/>
      <c r="C163" s="1"/>
      <c r="D163" s="105"/>
      <c r="E163" s="1"/>
      <c r="F163" s="139"/>
      <c r="G163" s="182" t="str">
        <f>IF(G162="","",IF(G162+1&gt;условия!$K$14,"",G162+1))</f>
        <v/>
      </c>
      <c r="H163" s="140"/>
      <c r="I163" s="178" t="str">
        <f>IF($G163="","",SUMIFS(условия!$63:$63,условия!$1:$1,$G163))</f>
        <v/>
      </c>
      <c r="J163" s="178" t="str">
        <f>IF($G163="","",SUMIFS(условия!$110:$110,условия!$1:$1,$G163))</f>
        <v/>
      </c>
      <c r="K163" s="178" t="str">
        <f>IF($G163="","",SUMIFS(условия!$147:$147,условия!$1:$1,$G163))</f>
        <v/>
      </c>
      <c r="L163" s="178" t="str">
        <f>IF($G163="","",SUMIFS(условия!$59:$59,условия!$1:$1,$G163)+SUMIFS(условия!$106:$106,условия!$1:$1,$G163)+SUMIFS(условия!$143:$143,условия!$1:$1,$G163))</f>
        <v/>
      </c>
      <c r="M163" s="181" t="str">
        <f t="shared" si="1"/>
        <v/>
      </c>
      <c r="N163" s="1"/>
      <c r="O163" s="1"/>
      <c r="P163" s="1"/>
      <c r="Q163" s="1"/>
      <c r="R163" s="1"/>
      <c r="S163" s="105"/>
      <c r="T163" s="1"/>
    </row>
    <row r="164" spans="1:20" x14ac:dyDescent="0.3">
      <c r="A164" s="1"/>
      <c r="B164" s="1"/>
      <c r="C164" s="1"/>
      <c r="D164" s="105"/>
      <c r="E164" s="1"/>
      <c r="F164" s="139"/>
      <c r="G164" s="182" t="str">
        <f>IF(G163="","",IF(G163+1&gt;условия!$K$14,"",G163+1))</f>
        <v/>
      </c>
      <c r="H164" s="140"/>
      <c r="I164" s="178" t="str">
        <f>IF($G164="","",SUMIFS(условия!$63:$63,условия!$1:$1,$G164))</f>
        <v/>
      </c>
      <c r="J164" s="178" t="str">
        <f>IF($G164="","",SUMIFS(условия!$110:$110,условия!$1:$1,$G164))</f>
        <v/>
      </c>
      <c r="K164" s="178" t="str">
        <f>IF($G164="","",SUMIFS(условия!$147:$147,условия!$1:$1,$G164))</f>
        <v/>
      </c>
      <c r="L164" s="178" t="str">
        <f>IF($G164="","",SUMIFS(условия!$59:$59,условия!$1:$1,$G164)+SUMIFS(условия!$106:$106,условия!$1:$1,$G164)+SUMIFS(условия!$143:$143,условия!$1:$1,$G164))</f>
        <v/>
      </c>
      <c r="M164" s="181" t="str">
        <f t="shared" si="1"/>
        <v/>
      </c>
      <c r="N164" s="1"/>
      <c r="O164" s="1"/>
      <c r="P164" s="1"/>
      <c r="Q164" s="1"/>
      <c r="R164" s="1"/>
      <c r="S164" s="105"/>
      <c r="T164" s="1"/>
    </row>
    <row r="165" spans="1:20" x14ac:dyDescent="0.3">
      <c r="A165" s="1"/>
      <c r="B165" s="1"/>
      <c r="C165" s="1"/>
      <c r="D165" s="105"/>
      <c r="E165" s="1"/>
      <c r="F165" s="139"/>
      <c r="G165" s="182" t="str">
        <f>IF(G164="","",IF(G164+1&gt;условия!$K$14,"",G164+1))</f>
        <v/>
      </c>
      <c r="H165" s="140"/>
      <c r="I165" s="178" t="str">
        <f>IF($G165="","",SUMIFS(условия!$63:$63,условия!$1:$1,$G165))</f>
        <v/>
      </c>
      <c r="J165" s="178" t="str">
        <f>IF($G165="","",SUMIFS(условия!$110:$110,условия!$1:$1,$G165))</f>
        <v/>
      </c>
      <c r="K165" s="178" t="str">
        <f>IF($G165="","",SUMIFS(условия!$147:$147,условия!$1:$1,$G165))</f>
        <v/>
      </c>
      <c r="L165" s="178" t="str">
        <f>IF($G165="","",SUMIFS(условия!$59:$59,условия!$1:$1,$G165)+SUMIFS(условия!$106:$106,условия!$1:$1,$G165)+SUMIFS(условия!$143:$143,условия!$1:$1,$G165))</f>
        <v/>
      </c>
      <c r="M165" s="181" t="str">
        <f t="shared" si="1"/>
        <v/>
      </c>
      <c r="N165" s="1"/>
      <c r="O165" s="1"/>
      <c r="P165" s="1"/>
      <c r="Q165" s="1"/>
      <c r="R165" s="1"/>
      <c r="S165" s="105"/>
      <c r="T165" s="1"/>
    </row>
    <row r="166" spans="1:20" x14ac:dyDescent="0.3">
      <c r="A166" s="1"/>
      <c r="B166" s="1"/>
      <c r="C166" s="1"/>
      <c r="D166" s="105"/>
      <c r="E166" s="1"/>
      <c r="F166" s="139"/>
      <c r="G166" s="182" t="str">
        <f>IF(G165="","",IF(G165+1&gt;условия!$K$14,"",G165+1))</f>
        <v/>
      </c>
      <c r="H166" s="140"/>
      <c r="I166" s="178" t="str">
        <f>IF($G166="","",SUMIFS(условия!$63:$63,условия!$1:$1,$G166))</f>
        <v/>
      </c>
      <c r="J166" s="178" t="str">
        <f>IF($G166="","",SUMIFS(условия!$110:$110,условия!$1:$1,$G166))</f>
        <v/>
      </c>
      <c r="K166" s="178" t="str">
        <f>IF($G166="","",SUMIFS(условия!$147:$147,условия!$1:$1,$G166))</f>
        <v/>
      </c>
      <c r="L166" s="178" t="str">
        <f>IF($G166="","",SUMIFS(условия!$59:$59,условия!$1:$1,$G166)+SUMIFS(условия!$106:$106,условия!$1:$1,$G166)+SUMIFS(условия!$143:$143,условия!$1:$1,$G166))</f>
        <v/>
      </c>
      <c r="M166" s="181" t="str">
        <f t="shared" si="1"/>
        <v/>
      </c>
      <c r="N166" s="1"/>
      <c r="O166" s="1"/>
      <c r="P166" s="1"/>
      <c r="Q166" s="1"/>
      <c r="R166" s="1"/>
      <c r="S166" s="105"/>
      <c r="T166" s="1"/>
    </row>
    <row r="167" spans="1:20" x14ac:dyDescent="0.3">
      <c r="A167" s="1"/>
      <c r="B167" s="1"/>
      <c r="C167" s="1"/>
      <c r="D167" s="105"/>
      <c r="E167" s="1"/>
      <c r="F167" s="139"/>
      <c r="G167" s="182" t="str">
        <f>IF(G166="","",IF(G166+1&gt;условия!$K$14,"",G166+1))</f>
        <v/>
      </c>
      <c r="H167" s="140"/>
      <c r="I167" s="178" t="str">
        <f>IF($G167="","",SUMIFS(условия!$63:$63,условия!$1:$1,$G167))</f>
        <v/>
      </c>
      <c r="J167" s="178" t="str">
        <f>IF($G167="","",SUMIFS(условия!$110:$110,условия!$1:$1,$G167))</f>
        <v/>
      </c>
      <c r="K167" s="178" t="str">
        <f>IF($G167="","",SUMIFS(условия!$147:$147,условия!$1:$1,$G167))</f>
        <v/>
      </c>
      <c r="L167" s="178" t="str">
        <f>IF($G167="","",SUMIFS(условия!$59:$59,условия!$1:$1,$G167)+SUMIFS(условия!$106:$106,условия!$1:$1,$G167)+SUMIFS(условия!$143:$143,условия!$1:$1,$G167))</f>
        <v/>
      </c>
      <c r="M167" s="181" t="str">
        <f t="shared" si="1"/>
        <v/>
      </c>
      <c r="N167" s="1"/>
      <c r="O167" s="1"/>
      <c r="P167" s="1"/>
      <c r="Q167" s="1"/>
      <c r="R167" s="1"/>
      <c r="S167" s="105"/>
      <c r="T167" s="1"/>
    </row>
    <row r="168" spans="1:20" x14ac:dyDescent="0.3">
      <c r="A168" s="1"/>
      <c r="B168" s="1"/>
      <c r="C168" s="1"/>
      <c r="D168" s="105"/>
      <c r="E168" s="1"/>
      <c r="F168" s="139"/>
      <c r="G168" s="182" t="str">
        <f>IF(G167="","",IF(G167+1&gt;условия!$K$14,"",G167+1))</f>
        <v/>
      </c>
      <c r="H168" s="140"/>
      <c r="I168" s="178" t="str">
        <f>IF($G168="","",SUMIFS(условия!$63:$63,условия!$1:$1,$G168))</f>
        <v/>
      </c>
      <c r="J168" s="178" t="str">
        <f>IF($G168="","",SUMIFS(условия!$110:$110,условия!$1:$1,$G168))</f>
        <v/>
      </c>
      <c r="K168" s="178" t="str">
        <f>IF($G168="","",SUMIFS(условия!$147:$147,условия!$1:$1,$G168))</f>
        <v/>
      </c>
      <c r="L168" s="178" t="str">
        <f>IF($G168="","",SUMIFS(условия!$59:$59,условия!$1:$1,$G168)+SUMIFS(условия!$106:$106,условия!$1:$1,$G168)+SUMIFS(условия!$143:$143,условия!$1:$1,$G168))</f>
        <v/>
      </c>
      <c r="M168" s="181" t="str">
        <f t="shared" si="1"/>
        <v/>
      </c>
      <c r="N168" s="1"/>
      <c r="O168" s="1"/>
      <c r="P168" s="1"/>
      <c r="Q168" s="1"/>
      <c r="R168" s="1"/>
      <c r="S168" s="105"/>
      <c r="T168" s="1"/>
    </row>
    <row r="169" spans="1:20" x14ac:dyDescent="0.3">
      <c r="A169" s="1"/>
      <c r="B169" s="1"/>
      <c r="C169" s="1"/>
      <c r="D169" s="105"/>
      <c r="E169" s="1"/>
      <c r="F169" s="139"/>
      <c r="G169" s="182" t="str">
        <f>IF(G168="","",IF(G168+1&gt;условия!$K$14,"",G168+1))</f>
        <v/>
      </c>
      <c r="H169" s="140"/>
      <c r="I169" s="178" t="str">
        <f>IF($G169="","",SUMIFS(условия!$63:$63,условия!$1:$1,$G169))</f>
        <v/>
      </c>
      <c r="J169" s="178" t="str">
        <f>IF($G169="","",SUMIFS(условия!$110:$110,условия!$1:$1,$G169))</f>
        <v/>
      </c>
      <c r="K169" s="178" t="str">
        <f>IF($G169="","",SUMIFS(условия!$147:$147,условия!$1:$1,$G169))</f>
        <v/>
      </c>
      <c r="L169" s="178" t="str">
        <f>IF($G169="","",SUMIFS(условия!$59:$59,условия!$1:$1,$G169)+SUMIFS(условия!$106:$106,условия!$1:$1,$G169)+SUMIFS(условия!$143:$143,условия!$1:$1,$G169))</f>
        <v/>
      </c>
      <c r="M169" s="181" t="str">
        <f t="shared" si="1"/>
        <v/>
      </c>
      <c r="N169" s="1"/>
      <c r="O169" s="1"/>
      <c r="P169" s="1"/>
      <c r="Q169" s="1"/>
      <c r="R169" s="1"/>
      <c r="S169" s="105"/>
      <c r="T169" s="1"/>
    </row>
    <row r="170" spans="1:20" x14ac:dyDescent="0.3">
      <c r="A170" s="1"/>
      <c r="B170" s="1"/>
      <c r="C170" s="1"/>
      <c r="D170" s="105"/>
      <c r="E170" s="1"/>
      <c r="F170" s="139"/>
      <c r="G170" s="182" t="str">
        <f>IF(G169="","",IF(G169+1&gt;условия!$K$14,"",G169+1))</f>
        <v/>
      </c>
      <c r="H170" s="140"/>
      <c r="I170" s="178" t="str">
        <f>IF($G170="","",SUMIFS(условия!$63:$63,условия!$1:$1,$G170))</f>
        <v/>
      </c>
      <c r="J170" s="178" t="str">
        <f>IF($G170="","",SUMIFS(условия!$110:$110,условия!$1:$1,$G170))</f>
        <v/>
      </c>
      <c r="K170" s="178" t="str">
        <f>IF($G170="","",SUMIFS(условия!$147:$147,условия!$1:$1,$G170))</f>
        <v/>
      </c>
      <c r="L170" s="178" t="str">
        <f>IF($G170="","",SUMIFS(условия!$59:$59,условия!$1:$1,$G170)+SUMIFS(условия!$106:$106,условия!$1:$1,$G170)+SUMIFS(условия!$143:$143,условия!$1:$1,$G170))</f>
        <v/>
      </c>
      <c r="M170" s="181" t="str">
        <f t="shared" si="1"/>
        <v/>
      </c>
      <c r="N170" s="1"/>
      <c r="O170" s="1"/>
      <c r="P170" s="1"/>
      <c r="Q170" s="1"/>
      <c r="R170" s="1"/>
      <c r="S170" s="105"/>
      <c r="T170" s="1"/>
    </row>
    <row r="171" spans="1:20" x14ac:dyDescent="0.3">
      <c r="A171" s="1"/>
      <c r="B171" s="1"/>
      <c r="C171" s="1"/>
      <c r="D171" s="105"/>
      <c r="E171" s="1"/>
      <c r="F171" s="139"/>
      <c r="G171" s="182" t="str">
        <f>IF(G170="","",IF(G170+1&gt;условия!$K$14,"",G170+1))</f>
        <v/>
      </c>
      <c r="H171" s="140"/>
      <c r="I171" s="178" t="str">
        <f>IF($G171="","",SUMIFS(условия!$63:$63,условия!$1:$1,$G171))</f>
        <v/>
      </c>
      <c r="J171" s="178" t="str">
        <f>IF($G171="","",SUMIFS(условия!$110:$110,условия!$1:$1,$G171))</f>
        <v/>
      </c>
      <c r="K171" s="178" t="str">
        <f>IF($G171="","",SUMIFS(условия!$147:$147,условия!$1:$1,$G171))</f>
        <v/>
      </c>
      <c r="L171" s="178" t="str">
        <f>IF($G171="","",SUMIFS(условия!$59:$59,условия!$1:$1,$G171)+SUMIFS(условия!$106:$106,условия!$1:$1,$G171)+SUMIFS(условия!$143:$143,условия!$1:$1,$G171))</f>
        <v/>
      </c>
      <c r="M171" s="181" t="str">
        <f t="shared" si="1"/>
        <v/>
      </c>
      <c r="N171" s="1"/>
      <c r="O171" s="1"/>
      <c r="P171" s="1"/>
      <c r="Q171" s="1"/>
      <c r="R171" s="1"/>
      <c r="S171" s="105"/>
      <c r="T171" s="1"/>
    </row>
    <row r="172" spans="1:20" x14ac:dyDescent="0.3">
      <c r="A172" s="1"/>
      <c r="B172" s="1"/>
      <c r="C172" s="1"/>
      <c r="D172" s="105"/>
      <c r="E172" s="1"/>
      <c r="F172" s="139"/>
      <c r="G172" s="182" t="str">
        <f>IF(G171="","",IF(G171+1&gt;условия!$K$14,"",G171+1))</f>
        <v/>
      </c>
      <c r="H172" s="140"/>
      <c r="I172" s="178" t="str">
        <f>IF($G172="","",SUMIFS(условия!$63:$63,условия!$1:$1,$G172))</f>
        <v/>
      </c>
      <c r="J172" s="178" t="str">
        <f>IF($G172="","",SUMIFS(условия!$110:$110,условия!$1:$1,$G172))</f>
        <v/>
      </c>
      <c r="K172" s="178" t="str">
        <f>IF($G172="","",SUMIFS(условия!$147:$147,условия!$1:$1,$G172))</f>
        <v/>
      </c>
      <c r="L172" s="178" t="str">
        <f>IF($G172="","",SUMIFS(условия!$59:$59,условия!$1:$1,$G172)+SUMIFS(условия!$106:$106,условия!$1:$1,$G172)+SUMIFS(условия!$143:$143,условия!$1:$1,$G172))</f>
        <v/>
      </c>
      <c r="M172" s="181" t="str">
        <f t="shared" si="1"/>
        <v/>
      </c>
      <c r="N172" s="1"/>
      <c r="O172" s="1"/>
      <c r="P172" s="1"/>
      <c r="Q172" s="1"/>
      <c r="R172" s="1"/>
      <c r="S172" s="105"/>
      <c r="T172" s="1"/>
    </row>
    <row r="173" spans="1:20" x14ac:dyDescent="0.3">
      <c r="A173" s="1"/>
      <c r="B173" s="1"/>
      <c r="C173" s="1"/>
      <c r="D173" s="105"/>
      <c r="E173" s="1"/>
      <c r="F173" s="139"/>
      <c r="G173" s="182" t="str">
        <f>IF(G172="","",IF(G172+1&gt;условия!$K$14,"",G172+1))</f>
        <v/>
      </c>
      <c r="H173" s="140"/>
      <c r="I173" s="178" t="str">
        <f>IF($G173="","",SUMIFS(условия!$63:$63,условия!$1:$1,$G173))</f>
        <v/>
      </c>
      <c r="J173" s="178" t="str">
        <f>IF($G173="","",SUMIFS(условия!$110:$110,условия!$1:$1,$G173))</f>
        <v/>
      </c>
      <c r="K173" s="178" t="str">
        <f>IF($G173="","",SUMIFS(условия!$147:$147,условия!$1:$1,$G173))</f>
        <v/>
      </c>
      <c r="L173" s="178" t="str">
        <f>IF($G173="","",SUMIFS(условия!$59:$59,условия!$1:$1,$G173)+SUMIFS(условия!$106:$106,условия!$1:$1,$G173)+SUMIFS(условия!$143:$143,условия!$1:$1,$G173))</f>
        <v/>
      </c>
      <c r="M173" s="181" t="str">
        <f t="shared" si="1"/>
        <v/>
      </c>
      <c r="N173" s="1"/>
      <c r="O173" s="1"/>
      <c r="P173" s="1"/>
      <c r="Q173" s="1"/>
      <c r="R173" s="1"/>
      <c r="S173" s="105"/>
      <c r="T173" s="1"/>
    </row>
    <row r="174" spans="1:20" x14ac:dyDescent="0.3">
      <c r="A174" s="1"/>
      <c r="B174" s="1"/>
      <c r="C174" s="1"/>
      <c r="D174" s="105"/>
      <c r="E174" s="1"/>
      <c r="F174" s="139"/>
      <c r="G174" s="182" t="str">
        <f>IF(G173="","",IF(G173+1&gt;условия!$K$14,"",G173+1))</f>
        <v/>
      </c>
      <c r="H174" s="140"/>
      <c r="I174" s="178" t="str">
        <f>IF($G174="","",SUMIFS(условия!$63:$63,условия!$1:$1,$G174))</f>
        <v/>
      </c>
      <c r="J174" s="178" t="str">
        <f>IF($G174="","",SUMIFS(условия!$110:$110,условия!$1:$1,$G174))</f>
        <v/>
      </c>
      <c r="K174" s="178" t="str">
        <f>IF($G174="","",SUMIFS(условия!$147:$147,условия!$1:$1,$G174))</f>
        <v/>
      </c>
      <c r="L174" s="178" t="str">
        <f>IF($G174="","",SUMIFS(условия!$59:$59,условия!$1:$1,$G174)+SUMIFS(условия!$106:$106,условия!$1:$1,$G174)+SUMIFS(условия!$143:$143,условия!$1:$1,$G174))</f>
        <v/>
      </c>
      <c r="M174" s="181" t="str">
        <f t="shared" si="1"/>
        <v/>
      </c>
      <c r="N174" s="1"/>
      <c r="O174" s="1"/>
      <c r="P174" s="1"/>
      <c r="Q174" s="1"/>
      <c r="R174" s="1"/>
      <c r="S174" s="105"/>
      <c r="T174" s="1"/>
    </row>
    <row r="175" spans="1:20" x14ac:dyDescent="0.3">
      <c r="A175" s="1"/>
      <c r="B175" s="1"/>
      <c r="C175" s="1"/>
      <c r="D175" s="105"/>
      <c r="E175" s="1"/>
      <c r="F175" s="139"/>
      <c r="G175" s="182" t="str">
        <f>IF(G174="","",IF(G174+1&gt;условия!$K$14,"",G174+1))</f>
        <v/>
      </c>
      <c r="H175" s="140"/>
      <c r="I175" s="178" t="str">
        <f>IF($G175="","",SUMIFS(условия!$63:$63,условия!$1:$1,$G175))</f>
        <v/>
      </c>
      <c r="J175" s="178" t="str">
        <f>IF($G175="","",SUMIFS(условия!$110:$110,условия!$1:$1,$G175))</f>
        <v/>
      </c>
      <c r="K175" s="178" t="str">
        <f>IF($G175="","",SUMIFS(условия!$147:$147,условия!$1:$1,$G175))</f>
        <v/>
      </c>
      <c r="L175" s="178" t="str">
        <f>IF($G175="","",SUMIFS(условия!$59:$59,условия!$1:$1,$G175)+SUMIFS(условия!$106:$106,условия!$1:$1,$G175)+SUMIFS(условия!$143:$143,условия!$1:$1,$G175))</f>
        <v/>
      </c>
      <c r="M175" s="181" t="str">
        <f t="shared" si="1"/>
        <v/>
      </c>
      <c r="N175" s="1"/>
      <c r="O175" s="1"/>
      <c r="P175" s="1"/>
      <c r="Q175" s="1"/>
      <c r="R175" s="1"/>
      <c r="S175" s="105"/>
      <c r="T175" s="1"/>
    </row>
    <row r="176" spans="1:20" x14ac:dyDescent="0.3">
      <c r="A176" s="1"/>
      <c r="B176" s="1"/>
      <c r="C176" s="1"/>
      <c r="D176" s="105"/>
      <c r="E176" s="1"/>
      <c r="F176" s="139"/>
      <c r="G176" s="182" t="str">
        <f>IF(G175="","",IF(G175+1&gt;условия!$K$14,"",G175+1))</f>
        <v/>
      </c>
      <c r="H176" s="140"/>
      <c r="I176" s="178" t="str">
        <f>IF($G176="","",SUMIFS(условия!$63:$63,условия!$1:$1,$G176))</f>
        <v/>
      </c>
      <c r="J176" s="178" t="str">
        <f>IF($G176="","",SUMIFS(условия!$110:$110,условия!$1:$1,$G176))</f>
        <v/>
      </c>
      <c r="K176" s="178" t="str">
        <f>IF($G176="","",SUMIFS(условия!$147:$147,условия!$1:$1,$G176))</f>
        <v/>
      </c>
      <c r="L176" s="178" t="str">
        <f>IF($G176="","",SUMIFS(условия!$59:$59,условия!$1:$1,$G176)+SUMIFS(условия!$106:$106,условия!$1:$1,$G176)+SUMIFS(условия!$143:$143,условия!$1:$1,$G176))</f>
        <v/>
      </c>
      <c r="M176" s="181" t="str">
        <f t="shared" si="1"/>
        <v/>
      </c>
      <c r="N176" s="1"/>
      <c r="O176" s="1"/>
      <c r="P176" s="1"/>
      <c r="Q176" s="1"/>
      <c r="R176" s="1"/>
      <c r="S176" s="105"/>
      <c r="T176" s="1"/>
    </row>
    <row r="177" spans="1:20" x14ac:dyDescent="0.3">
      <c r="A177" s="1"/>
      <c r="B177" s="1"/>
      <c r="C177" s="1"/>
      <c r="D177" s="105"/>
      <c r="E177" s="1"/>
      <c r="F177" s="139"/>
      <c r="G177" s="182" t="str">
        <f>IF(G176="","",IF(G176+1&gt;условия!$K$14,"",G176+1))</f>
        <v/>
      </c>
      <c r="H177" s="140"/>
      <c r="I177" s="178" t="str">
        <f>IF($G177="","",SUMIFS(условия!$63:$63,условия!$1:$1,$G177))</f>
        <v/>
      </c>
      <c r="J177" s="178" t="str">
        <f>IF($G177="","",SUMIFS(условия!$110:$110,условия!$1:$1,$G177))</f>
        <v/>
      </c>
      <c r="K177" s="178" t="str">
        <f>IF($G177="","",SUMIFS(условия!$147:$147,условия!$1:$1,$G177))</f>
        <v/>
      </c>
      <c r="L177" s="178" t="str">
        <f>IF($G177="","",SUMIFS(условия!$59:$59,условия!$1:$1,$G177)+SUMIFS(условия!$106:$106,условия!$1:$1,$G177)+SUMIFS(условия!$143:$143,условия!$1:$1,$G177))</f>
        <v/>
      </c>
      <c r="M177" s="181" t="str">
        <f t="shared" si="1"/>
        <v/>
      </c>
      <c r="N177" s="1"/>
      <c r="O177" s="1"/>
      <c r="P177" s="1"/>
      <c r="Q177" s="1"/>
      <c r="R177" s="1"/>
      <c r="S177" s="105"/>
      <c r="T177" s="1"/>
    </row>
    <row r="178" spans="1:20" x14ac:dyDescent="0.3">
      <c r="A178" s="1"/>
      <c r="B178" s="1"/>
      <c r="C178" s="1"/>
      <c r="D178" s="105"/>
      <c r="E178" s="1"/>
      <c r="F178" s="139"/>
      <c r="G178" s="182" t="str">
        <f>IF(G177="","",IF(G177+1&gt;условия!$K$14,"",G177+1))</f>
        <v/>
      </c>
      <c r="H178" s="140"/>
      <c r="I178" s="178" t="str">
        <f>IF($G178="","",SUMIFS(условия!$63:$63,условия!$1:$1,$G178))</f>
        <v/>
      </c>
      <c r="J178" s="178" t="str">
        <f>IF($G178="","",SUMIFS(условия!$110:$110,условия!$1:$1,$G178))</f>
        <v/>
      </c>
      <c r="K178" s="178" t="str">
        <f>IF($G178="","",SUMIFS(условия!$147:$147,условия!$1:$1,$G178))</f>
        <v/>
      </c>
      <c r="L178" s="178" t="str">
        <f>IF($G178="","",SUMIFS(условия!$59:$59,условия!$1:$1,$G178)+SUMIFS(условия!$106:$106,условия!$1:$1,$G178)+SUMIFS(условия!$143:$143,условия!$1:$1,$G178))</f>
        <v/>
      </c>
      <c r="M178" s="181" t="str">
        <f t="shared" si="1"/>
        <v/>
      </c>
      <c r="N178" s="1"/>
      <c r="O178" s="1"/>
      <c r="P178" s="1"/>
      <c r="Q178" s="1"/>
      <c r="R178" s="1"/>
      <c r="S178" s="105"/>
      <c r="T178" s="1"/>
    </row>
    <row r="179" spans="1:20" x14ac:dyDescent="0.3">
      <c r="A179" s="1"/>
      <c r="B179" s="1"/>
      <c r="C179" s="1"/>
      <c r="D179" s="105"/>
      <c r="E179" s="1"/>
      <c r="F179" s="139"/>
      <c r="G179" s="182" t="str">
        <f>IF(G178="","",IF(G178+1&gt;условия!$K$14,"",G178+1))</f>
        <v/>
      </c>
      <c r="H179" s="140"/>
      <c r="I179" s="178" t="str">
        <f>IF($G179="","",SUMIFS(условия!$63:$63,условия!$1:$1,$G179))</f>
        <v/>
      </c>
      <c r="J179" s="178" t="str">
        <f>IF($G179="","",SUMIFS(условия!$110:$110,условия!$1:$1,$G179))</f>
        <v/>
      </c>
      <c r="K179" s="178" t="str">
        <f>IF($G179="","",SUMIFS(условия!$147:$147,условия!$1:$1,$G179))</f>
        <v/>
      </c>
      <c r="L179" s="178" t="str">
        <f>IF($G179="","",SUMIFS(условия!$59:$59,условия!$1:$1,$G179)+SUMIFS(условия!$106:$106,условия!$1:$1,$G179)+SUMIFS(условия!$143:$143,условия!$1:$1,$G179))</f>
        <v/>
      </c>
      <c r="M179" s="181" t="str">
        <f t="shared" si="1"/>
        <v/>
      </c>
      <c r="N179" s="1"/>
      <c r="O179" s="1"/>
      <c r="P179" s="1"/>
      <c r="Q179" s="1"/>
      <c r="R179" s="1"/>
      <c r="S179" s="105"/>
      <c r="T179" s="1"/>
    </row>
    <row r="180" spans="1:20" x14ac:dyDescent="0.3">
      <c r="A180" s="1"/>
      <c r="B180" s="1"/>
      <c r="C180" s="1"/>
      <c r="D180" s="105"/>
      <c r="E180" s="1"/>
      <c r="F180" s="139"/>
      <c r="G180" s="182" t="str">
        <f>IF(G179="","",IF(G179+1&gt;условия!$K$14,"",G179+1))</f>
        <v/>
      </c>
      <c r="H180" s="140"/>
      <c r="I180" s="178" t="str">
        <f>IF($G180="","",SUMIFS(условия!$63:$63,условия!$1:$1,$G180))</f>
        <v/>
      </c>
      <c r="J180" s="178" t="str">
        <f>IF($G180="","",SUMIFS(условия!$110:$110,условия!$1:$1,$G180))</f>
        <v/>
      </c>
      <c r="K180" s="178" t="str">
        <f>IF($G180="","",SUMIFS(условия!$147:$147,условия!$1:$1,$G180))</f>
        <v/>
      </c>
      <c r="L180" s="178" t="str">
        <f>IF($G180="","",SUMIFS(условия!$59:$59,условия!$1:$1,$G180)+SUMIFS(условия!$106:$106,условия!$1:$1,$G180)+SUMIFS(условия!$143:$143,условия!$1:$1,$G180))</f>
        <v/>
      </c>
      <c r="M180" s="181" t="str">
        <f t="shared" si="1"/>
        <v/>
      </c>
      <c r="N180" s="1"/>
      <c r="O180" s="1"/>
      <c r="P180" s="1"/>
      <c r="Q180" s="1"/>
      <c r="R180" s="1"/>
      <c r="S180" s="105"/>
      <c r="T180" s="1"/>
    </row>
    <row r="181" spans="1:20" x14ac:dyDescent="0.3">
      <c r="A181" s="1"/>
      <c r="B181" s="1"/>
      <c r="C181" s="1"/>
      <c r="D181" s="105"/>
      <c r="E181" s="1"/>
      <c r="F181" s="139"/>
      <c r="G181" s="182" t="str">
        <f>IF(G180="","",IF(G180+1&gt;условия!$K$14,"",G180+1))</f>
        <v/>
      </c>
      <c r="H181" s="140"/>
      <c r="I181" s="178" t="str">
        <f>IF($G181="","",SUMIFS(условия!$63:$63,условия!$1:$1,$G181))</f>
        <v/>
      </c>
      <c r="J181" s="178" t="str">
        <f>IF($G181="","",SUMIFS(условия!$110:$110,условия!$1:$1,$G181))</f>
        <v/>
      </c>
      <c r="K181" s="178" t="str">
        <f>IF($G181="","",SUMIFS(условия!$147:$147,условия!$1:$1,$G181))</f>
        <v/>
      </c>
      <c r="L181" s="178" t="str">
        <f>IF($G181="","",SUMIFS(условия!$59:$59,условия!$1:$1,$G181)+SUMIFS(условия!$106:$106,условия!$1:$1,$G181)+SUMIFS(условия!$143:$143,условия!$1:$1,$G181))</f>
        <v/>
      </c>
      <c r="M181" s="181" t="str">
        <f t="shared" si="1"/>
        <v/>
      </c>
      <c r="N181" s="1"/>
      <c r="O181" s="1"/>
      <c r="P181" s="1"/>
      <c r="Q181" s="1"/>
      <c r="R181" s="1"/>
      <c r="S181" s="105"/>
      <c r="T181" s="1"/>
    </row>
    <row r="182" spans="1:20" x14ac:dyDescent="0.3">
      <c r="A182" s="1"/>
      <c r="B182" s="1"/>
      <c r="C182" s="1"/>
      <c r="D182" s="105"/>
      <c r="E182" s="1"/>
      <c r="F182" s="139"/>
      <c r="G182" s="182" t="str">
        <f>IF(G181="","",IF(G181+1&gt;условия!$K$14,"",G181+1))</f>
        <v/>
      </c>
      <c r="H182" s="140"/>
      <c r="I182" s="178" t="str">
        <f>IF($G182="","",SUMIFS(условия!$63:$63,условия!$1:$1,$G182))</f>
        <v/>
      </c>
      <c r="J182" s="178" t="str">
        <f>IF($G182="","",SUMIFS(условия!$110:$110,условия!$1:$1,$G182))</f>
        <v/>
      </c>
      <c r="K182" s="178" t="str">
        <f>IF($G182="","",SUMIFS(условия!$147:$147,условия!$1:$1,$G182))</f>
        <v/>
      </c>
      <c r="L182" s="178" t="str">
        <f>IF($G182="","",SUMIFS(условия!$59:$59,условия!$1:$1,$G182)+SUMIFS(условия!$106:$106,условия!$1:$1,$G182)+SUMIFS(условия!$143:$143,условия!$1:$1,$G182))</f>
        <v/>
      </c>
      <c r="M182" s="181" t="str">
        <f t="shared" si="1"/>
        <v/>
      </c>
      <c r="N182" s="1"/>
      <c r="O182" s="1"/>
      <c r="P182" s="1"/>
      <c r="Q182" s="1"/>
      <c r="R182" s="1"/>
      <c r="S182" s="105"/>
      <c r="T182" s="1"/>
    </row>
    <row r="183" spans="1:20" x14ac:dyDescent="0.3">
      <c r="A183" s="1"/>
      <c r="B183" s="1"/>
      <c r="C183" s="1"/>
      <c r="D183" s="105"/>
      <c r="E183" s="1"/>
      <c r="F183" s="139"/>
      <c r="G183" s="182" t="str">
        <f>IF(G182="","",IF(G182+1&gt;условия!$K$14,"",G182+1))</f>
        <v/>
      </c>
      <c r="H183" s="140"/>
      <c r="I183" s="178" t="str">
        <f>IF($G183="","",SUMIFS(условия!$63:$63,условия!$1:$1,$G183))</f>
        <v/>
      </c>
      <c r="J183" s="178" t="str">
        <f>IF($G183="","",SUMIFS(условия!$110:$110,условия!$1:$1,$G183))</f>
        <v/>
      </c>
      <c r="K183" s="178" t="str">
        <f>IF($G183="","",SUMIFS(условия!$147:$147,условия!$1:$1,$G183))</f>
        <v/>
      </c>
      <c r="L183" s="178" t="str">
        <f>IF($G183="","",SUMIFS(условия!$59:$59,условия!$1:$1,$G183)+SUMIFS(условия!$106:$106,условия!$1:$1,$G183)+SUMIFS(условия!$143:$143,условия!$1:$1,$G183))</f>
        <v/>
      </c>
      <c r="M183" s="181" t="str">
        <f t="shared" si="1"/>
        <v/>
      </c>
      <c r="N183" s="1"/>
      <c r="O183" s="1"/>
      <c r="P183" s="1"/>
      <c r="Q183" s="1"/>
      <c r="R183" s="1"/>
      <c r="S183" s="105"/>
      <c r="T183" s="1"/>
    </row>
    <row r="184" spans="1:20" x14ac:dyDescent="0.3">
      <c r="A184" s="1"/>
      <c r="B184" s="1"/>
      <c r="C184" s="1"/>
      <c r="D184" s="105"/>
      <c r="E184" s="1"/>
      <c r="F184" s="139"/>
      <c r="G184" s="182" t="str">
        <f>IF(G183="","",IF(G183+1&gt;условия!$K$14,"",G183+1))</f>
        <v/>
      </c>
      <c r="H184" s="140"/>
      <c r="I184" s="178" t="str">
        <f>IF($G184="","",SUMIFS(условия!$63:$63,условия!$1:$1,$G184))</f>
        <v/>
      </c>
      <c r="J184" s="178" t="str">
        <f>IF($G184="","",SUMIFS(условия!$110:$110,условия!$1:$1,$G184))</f>
        <v/>
      </c>
      <c r="K184" s="178" t="str">
        <f>IF($G184="","",SUMIFS(условия!$147:$147,условия!$1:$1,$G184))</f>
        <v/>
      </c>
      <c r="L184" s="178" t="str">
        <f>IF($G184="","",SUMIFS(условия!$59:$59,условия!$1:$1,$G184)+SUMIFS(условия!$106:$106,условия!$1:$1,$G184)+SUMIFS(условия!$143:$143,условия!$1:$1,$G184))</f>
        <v/>
      </c>
      <c r="M184" s="181" t="str">
        <f t="shared" si="1"/>
        <v/>
      </c>
      <c r="N184" s="1"/>
      <c r="O184" s="1"/>
      <c r="P184" s="1"/>
      <c r="Q184" s="1"/>
      <c r="R184" s="1"/>
      <c r="S184" s="105"/>
      <c r="T184" s="1"/>
    </row>
    <row r="185" spans="1:20" x14ac:dyDescent="0.3">
      <c r="A185" s="1"/>
      <c r="B185" s="1"/>
      <c r="C185" s="1"/>
      <c r="D185" s="105"/>
      <c r="E185" s="1"/>
      <c r="F185" s="139"/>
      <c r="G185" s="182" t="str">
        <f>IF(G184="","",IF(G184+1&gt;условия!$K$14,"",G184+1))</f>
        <v/>
      </c>
      <c r="H185" s="140"/>
      <c r="I185" s="178" t="str">
        <f>IF($G185="","",SUMIFS(условия!$63:$63,условия!$1:$1,$G185))</f>
        <v/>
      </c>
      <c r="J185" s="178" t="str">
        <f>IF($G185="","",SUMIFS(условия!$110:$110,условия!$1:$1,$G185))</f>
        <v/>
      </c>
      <c r="K185" s="178" t="str">
        <f>IF($G185="","",SUMIFS(условия!$147:$147,условия!$1:$1,$G185))</f>
        <v/>
      </c>
      <c r="L185" s="178" t="str">
        <f>IF($G185="","",SUMIFS(условия!$59:$59,условия!$1:$1,$G185)+SUMIFS(условия!$106:$106,условия!$1:$1,$G185)+SUMIFS(условия!$143:$143,условия!$1:$1,$G185))</f>
        <v/>
      </c>
      <c r="M185" s="181" t="str">
        <f t="shared" ref="M185:M248" si="2">IF($G185="","",SUM(I185:L185))</f>
        <v/>
      </c>
      <c r="N185" s="1"/>
      <c r="O185" s="1"/>
      <c r="P185" s="1"/>
      <c r="Q185" s="1"/>
      <c r="R185" s="1"/>
      <c r="S185" s="105"/>
      <c r="T185" s="1"/>
    </row>
    <row r="186" spans="1:20" x14ac:dyDescent="0.3">
      <c r="A186" s="1"/>
      <c r="B186" s="1"/>
      <c r="C186" s="1"/>
      <c r="D186" s="105"/>
      <c r="E186" s="1"/>
      <c r="F186" s="139"/>
      <c r="G186" s="182" t="str">
        <f>IF(G185="","",IF(G185+1&gt;условия!$K$14,"",G185+1))</f>
        <v/>
      </c>
      <c r="H186" s="140"/>
      <c r="I186" s="178" t="str">
        <f>IF($G186="","",SUMIFS(условия!$63:$63,условия!$1:$1,$G186))</f>
        <v/>
      </c>
      <c r="J186" s="178" t="str">
        <f>IF($G186="","",SUMIFS(условия!$110:$110,условия!$1:$1,$G186))</f>
        <v/>
      </c>
      <c r="K186" s="178" t="str">
        <f>IF($G186="","",SUMIFS(условия!$147:$147,условия!$1:$1,$G186))</f>
        <v/>
      </c>
      <c r="L186" s="178" t="str">
        <f>IF($G186="","",SUMIFS(условия!$59:$59,условия!$1:$1,$G186)+SUMIFS(условия!$106:$106,условия!$1:$1,$G186)+SUMIFS(условия!$143:$143,условия!$1:$1,$G186))</f>
        <v/>
      </c>
      <c r="M186" s="181" t="str">
        <f t="shared" si="2"/>
        <v/>
      </c>
      <c r="N186" s="1"/>
      <c r="O186" s="1"/>
      <c r="P186" s="1"/>
      <c r="Q186" s="1"/>
      <c r="R186" s="1"/>
      <c r="S186" s="105"/>
      <c r="T186" s="1"/>
    </row>
    <row r="187" spans="1:20" x14ac:dyDescent="0.3">
      <c r="A187" s="1"/>
      <c r="B187" s="1"/>
      <c r="C187" s="1"/>
      <c r="D187" s="105"/>
      <c r="E187" s="1"/>
      <c r="F187" s="139"/>
      <c r="G187" s="182" t="str">
        <f>IF(G186="","",IF(G186+1&gt;условия!$K$14,"",G186+1))</f>
        <v/>
      </c>
      <c r="H187" s="140"/>
      <c r="I187" s="178" t="str">
        <f>IF($G187="","",SUMIFS(условия!$63:$63,условия!$1:$1,$G187))</f>
        <v/>
      </c>
      <c r="J187" s="178" t="str">
        <f>IF($G187="","",SUMIFS(условия!$110:$110,условия!$1:$1,$G187))</f>
        <v/>
      </c>
      <c r="K187" s="178" t="str">
        <f>IF($G187="","",SUMIFS(условия!$147:$147,условия!$1:$1,$G187))</f>
        <v/>
      </c>
      <c r="L187" s="178" t="str">
        <f>IF($G187="","",SUMIFS(условия!$59:$59,условия!$1:$1,$G187)+SUMIFS(условия!$106:$106,условия!$1:$1,$G187)+SUMIFS(условия!$143:$143,условия!$1:$1,$G187))</f>
        <v/>
      </c>
      <c r="M187" s="181" t="str">
        <f t="shared" si="2"/>
        <v/>
      </c>
      <c r="N187" s="1"/>
      <c r="O187" s="1"/>
      <c r="P187" s="1"/>
      <c r="Q187" s="1"/>
      <c r="R187" s="1"/>
      <c r="S187" s="105"/>
      <c r="T187" s="1"/>
    </row>
    <row r="188" spans="1:20" x14ac:dyDescent="0.3">
      <c r="A188" s="1"/>
      <c r="B188" s="1"/>
      <c r="C188" s="1"/>
      <c r="D188" s="105"/>
      <c r="E188" s="1"/>
      <c r="F188" s="139"/>
      <c r="G188" s="182" t="str">
        <f>IF(G187="","",IF(G187+1&gt;условия!$K$14,"",G187+1))</f>
        <v/>
      </c>
      <c r="H188" s="140"/>
      <c r="I188" s="178" t="str">
        <f>IF($G188="","",SUMIFS(условия!$63:$63,условия!$1:$1,$G188))</f>
        <v/>
      </c>
      <c r="J188" s="178" t="str">
        <f>IF($G188="","",SUMIFS(условия!$110:$110,условия!$1:$1,$G188))</f>
        <v/>
      </c>
      <c r="K188" s="178" t="str">
        <f>IF($G188="","",SUMIFS(условия!$147:$147,условия!$1:$1,$G188))</f>
        <v/>
      </c>
      <c r="L188" s="178" t="str">
        <f>IF($G188="","",SUMIFS(условия!$59:$59,условия!$1:$1,$G188)+SUMIFS(условия!$106:$106,условия!$1:$1,$G188)+SUMIFS(условия!$143:$143,условия!$1:$1,$G188))</f>
        <v/>
      </c>
      <c r="M188" s="181" t="str">
        <f t="shared" si="2"/>
        <v/>
      </c>
      <c r="N188" s="1"/>
      <c r="O188" s="1"/>
      <c r="P188" s="1"/>
      <c r="Q188" s="1"/>
      <c r="R188" s="1"/>
      <c r="S188" s="105"/>
      <c r="T188" s="1"/>
    </row>
    <row r="189" spans="1:20" x14ac:dyDescent="0.3">
      <c r="A189" s="1"/>
      <c r="B189" s="1"/>
      <c r="C189" s="1"/>
      <c r="D189" s="105"/>
      <c r="E189" s="1"/>
      <c r="F189" s="139"/>
      <c r="G189" s="182" t="str">
        <f>IF(G188="","",IF(G188+1&gt;условия!$K$14,"",G188+1))</f>
        <v/>
      </c>
      <c r="H189" s="140"/>
      <c r="I189" s="178" t="str">
        <f>IF($G189="","",SUMIFS(условия!$63:$63,условия!$1:$1,$G189))</f>
        <v/>
      </c>
      <c r="J189" s="178" t="str">
        <f>IF($G189="","",SUMIFS(условия!$110:$110,условия!$1:$1,$G189))</f>
        <v/>
      </c>
      <c r="K189" s="178" t="str">
        <f>IF($G189="","",SUMIFS(условия!$147:$147,условия!$1:$1,$G189))</f>
        <v/>
      </c>
      <c r="L189" s="178" t="str">
        <f>IF($G189="","",SUMIFS(условия!$59:$59,условия!$1:$1,$G189)+SUMIFS(условия!$106:$106,условия!$1:$1,$G189)+SUMIFS(условия!$143:$143,условия!$1:$1,$G189))</f>
        <v/>
      </c>
      <c r="M189" s="181" t="str">
        <f t="shared" si="2"/>
        <v/>
      </c>
      <c r="N189" s="1"/>
      <c r="O189" s="1"/>
      <c r="P189" s="1"/>
      <c r="Q189" s="1"/>
      <c r="R189" s="1"/>
      <c r="S189" s="105"/>
      <c r="T189" s="1"/>
    </row>
    <row r="190" spans="1:20" x14ac:dyDescent="0.3">
      <c r="A190" s="1"/>
      <c r="B190" s="1"/>
      <c r="C190" s="1"/>
      <c r="D190" s="105"/>
      <c r="E190" s="1"/>
      <c r="F190" s="139"/>
      <c r="G190" s="182" t="str">
        <f>IF(G189="","",IF(G189+1&gt;условия!$K$14,"",G189+1))</f>
        <v/>
      </c>
      <c r="H190" s="140"/>
      <c r="I190" s="178" t="str">
        <f>IF($G190="","",SUMIFS(условия!$63:$63,условия!$1:$1,$G190))</f>
        <v/>
      </c>
      <c r="J190" s="178" t="str">
        <f>IF($G190="","",SUMIFS(условия!$110:$110,условия!$1:$1,$G190))</f>
        <v/>
      </c>
      <c r="K190" s="178" t="str">
        <f>IF($G190="","",SUMIFS(условия!$147:$147,условия!$1:$1,$G190))</f>
        <v/>
      </c>
      <c r="L190" s="178" t="str">
        <f>IF($G190="","",SUMIFS(условия!$59:$59,условия!$1:$1,$G190)+SUMIFS(условия!$106:$106,условия!$1:$1,$G190)+SUMIFS(условия!$143:$143,условия!$1:$1,$G190))</f>
        <v/>
      </c>
      <c r="M190" s="181" t="str">
        <f t="shared" si="2"/>
        <v/>
      </c>
      <c r="N190" s="1"/>
      <c r="O190" s="1"/>
      <c r="P190" s="1"/>
      <c r="Q190" s="1"/>
      <c r="R190" s="1"/>
      <c r="S190" s="105"/>
      <c r="T190" s="1"/>
    </row>
    <row r="191" spans="1:20" x14ac:dyDescent="0.3">
      <c r="A191" s="1"/>
      <c r="B191" s="1"/>
      <c r="C191" s="1"/>
      <c r="D191" s="105"/>
      <c r="E191" s="1"/>
      <c r="F191" s="139"/>
      <c r="G191" s="182" t="str">
        <f>IF(G190="","",IF(G190+1&gt;условия!$K$14,"",G190+1))</f>
        <v/>
      </c>
      <c r="H191" s="140"/>
      <c r="I191" s="178" t="str">
        <f>IF($G191="","",SUMIFS(условия!$63:$63,условия!$1:$1,$G191))</f>
        <v/>
      </c>
      <c r="J191" s="178" t="str">
        <f>IF($G191="","",SUMIFS(условия!$110:$110,условия!$1:$1,$G191))</f>
        <v/>
      </c>
      <c r="K191" s="178" t="str">
        <f>IF($G191="","",SUMIFS(условия!$147:$147,условия!$1:$1,$G191))</f>
        <v/>
      </c>
      <c r="L191" s="178" t="str">
        <f>IF($G191="","",SUMIFS(условия!$59:$59,условия!$1:$1,$G191)+SUMIFS(условия!$106:$106,условия!$1:$1,$G191)+SUMIFS(условия!$143:$143,условия!$1:$1,$G191))</f>
        <v/>
      </c>
      <c r="M191" s="181" t="str">
        <f t="shared" si="2"/>
        <v/>
      </c>
      <c r="N191" s="1"/>
      <c r="O191" s="1"/>
      <c r="P191" s="1"/>
      <c r="Q191" s="1"/>
      <c r="R191" s="1"/>
      <c r="S191" s="105"/>
      <c r="T191" s="1"/>
    </row>
    <row r="192" spans="1:20" x14ac:dyDescent="0.3">
      <c r="A192" s="1"/>
      <c r="B192" s="1"/>
      <c r="C192" s="1"/>
      <c r="D192" s="105"/>
      <c r="E192" s="1"/>
      <c r="F192" s="139"/>
      <c r="G192" s="182" t="str">
        <f>IF(G191="","",IF(G191+1&gt;условия!$K$14,"",G191+1))</f>
        <v/>
      </c>
      <c r="H192" s="140"/>
      <c r="I192" s="178" t="str">
        <f>IF($G192="","",SUMIFS(условия!$63:$63,условия!$1:$1,$G192))</f>
        <v/>
      </c>
      <c r="J192" s="178" t="str">
        <f>IF($G192="","",SUMIFS(условия!$110:$110,условия!$1:$1,$G192))</f>
        <v/>
      </c>
      <c r="K192" s="178" t="str">
        <f>IF($G192="","",SUMIFS(условия!$147:$147,условия!$1:$1,$G192))</f>
        <v/>
      </c>
      <c r="L192" s="178" t="str">
        <f>IF($G192="","",SUMIFS(условия!$59:$59,условия!$1:$1,$G192)+SUMIFS(условия!$106:$106,условия!$1:$1,$G192)+SUMIFS(условия!$143:$143,условия!$1:$1,$G192))</f>
        <v/>
      </c>
      <c r="M192" s="181" t="str">
        <f t="shared" si="2"/>
        <v/>
      </c>
      <c r="N192" s="1"/>
      <c r="O192" s="1"/>
      <c r="P192" s="1"/>
      <c r="Q192" s="1"/>
      <c r="R192" s="1"/>
      <c r="S192" s="105"/>
      <c r="T192" s="1"/>
    </row>
    <row r="193" spans="1:20" x14ac:dyDescent="0.3">
      <c r="A193" s="1"/>
      <c r="B193" s="1"/>
      <c r="C193" s="1"/>
      <c r="D193" s="105"/>
      <c r="E193" s="1"/>
      <c r="F193" s="139"/>
      <c r="G193" s="182" t="str">
        <f>IF(G192="","",IF(G192+1&gt;условия!$K$14,"",G192+1))</f>
        <v/>
      </c>
      <c r="H193" s="140"/>
      <c r="I193" s="178" t="str">
        <f>IF($G193="","",SUMIFS(условия!$63:$63,условия!$1:$1,$G193))</f>
        <v/>
      </c>
      <c r="J193" s="178" t="str">
        <f>IF($G193="","",SUMIFS(условия!$110:$110,условия!$1:$1,$G193))</f>
        <v/>
      </c>
      <c r="K193" s="178" t="str">
        <f>IF($G193="","",SUMIFS(условия!$147:$147,условия!$1:$1,$G193))</f>
        <v/>
      </c>
      <c r="L193" s="178" t="str">
        <f>IF($G193="","",SUMIFS(условия!$59:$59,условия!$1:$1,$G193)+SUMIFS(условия!$106:$106,условия!$1:$1,$G193)+SUMIFS(условия!$143:$143,условия!$1:$1,$G193))</f>
        <v/>
      </c>
      <c r="M193" s="181" t="str">
        <f t="shared" si="2"/>
        <v/>
      </c>
      <c r="N193" s="1"/>
      <c r="O193" s="1"/>
      <c r="P193" s="1"/>
      <c r="Q193" s="1"/>
      <c r="R193" s="1"/>
      <c r="S193" s="105"/>
      <c r="T193" s="1"/>
    </row>
    <row r="194" spans="1:20" x14ac:dyDescent="0.3">
      <c r="A194" s="1"/>
      <c r="B194" s="1"/>
      <c r="C194" s="1"/>
      <c r="D194" s="105"/>
      <c r="E194" s="1"/>
      <c r="F194" s="139"/>
      <c r="G194" s="182" t="str">
        <f>IF(G193="","",IF(G193+1&gt;условия!$K$14,"",G193+1))</f>
        <v/>
      </c>
      <c r="H194" s="140"/>
      <c r="I194" s="178" t="str">
        <f>IF($G194="","",SUMIFS(условия!$63:$63,условия!$1:$1,$G194))</f>
        <v/>
      </c>
      <c r="J194" s="178" t="str">
        <f>IF($G194="","",SUMIFS(условия!$110:$110,условия!$1:$1,$G194))</f>
        <v/>
      </c>
      <c r="K194" s="178" t="str">
        <f>IF($G194="","",SUMIFS(условия!$147:$147,условия!$1:$1,$G194))</f>
        <v/>
      </c>
      <c r="L194" s="178" t="str">
        <f>IF($G194="","",SUMIFS(условия!$59:$59,условия!$1:$1,$G194)+SUMIFS(условия!$106:$106,условия!$1:$1,$G194)+SUMIFS(условия!$143:$143,условия!$1:$1,$G194))</f>
        <v/>
      </c>
      <c r="M194" s="181" t="str">
        <f t="shared" si="2"/>
        <v/>
      </c>
      <c r="N194" s="1"/>
      <c r="O194" s="1"/>
      <c r="P194" s="1"/>
      <c r="Q194" s="1"/>
      <c r="R194" s="1"/>
      <c r="S194" s="105"/>
      <c r="T194" s="1"/>
    </row>
    <row r="195" spans="1:20" x14ac:dyDescent="0.3">
      <c r="A195" s="1"/>
      <c r="B195" s="1"/>
      <c r="C195" s="1"/>
      <c r="D195" s="105"/>
      <c r="E195" s="1"/>
      <c r="F195" s="139"/>
      <c r="G195" s="182" t="str">
        <f>IF(G194="","",IF(G194+1&gt;условия!$K$14,"",G194+1))</f>
        <v/>
      </c>
      <c r="H195" s="140"/>
      <c r="I195" s="178" t="str">
        <f>IF($G195="","",SUMIFS(условия!$63:$63,условия!$1:$1,$G195))</f>
        <v/>
      </c>
      <c r="J195" s="178" t="str">
        <f>IF($G195="","",SUMIFS(условия!$110:$110,условия!$1:$1,$G195))</f>
        <v/>
      </c>
      <c r="K195" s="178" t="str">
        <f>IF($G195="","",SUMIFS(условия!$147:$147,условия!$1:$1,$G195))</f>
        <v/>
      </c>
      <c r="L195" s="178" t="str">
        <f>IF($G195="","",SUMIFS(условия!$59:$59,условия!$1:$1,$G195)+SUMIFS(условия!$106:$106,условия!$1:$1,$G195)+SUMIFS(условия!$143:$143,условия!$1:$1,$G195))</f>
        <v/>
      </c>
      <c r="M195" s="181" t="str">
        <f t="shared" si="2"/>
        <v/>
      </c>
      <c r="N195" s="1"/>
      <c r="O195" s="1"/>
      <c r="P195" s="1"/>
      <c r="Q195" s="1"/>
      <c r="R195" s="1"/>
      <c r="S195" s="105"/>
      <c r="T195" s="1"/>
    </row>
    <row r="196" spans="1:20" x14ac:dyDescent="0.3">
      <c r="A196" s="1"/>
      <c r="B196" s="1"/>
      <c r="C196" s="1"/>
      <c r="D196" s="105"/>
      <c r="E196" s="1"/>
      <c r="F196" s="139"/>
      <c r="G196" s="182" t="str">
        <f>IF(G195="","",IF(G195+1&gt;условия!$K$14,"",G195+1))</f>
        <v/>
      </c>
      <c r="H196" s="140"/>
      <c r="I196" s="178" t="str">
        <f>IF($G196="","",SUMIFS(условия!$63:$63,условия!$1:$1,$G196))</f>
        <v/>
      </c>
      <c r="J196" s="178" t="str">
        <f>IF($G196="","",SUMIFS(условия!$110:$110,условия!$1:$1,$G196))</f>
        <v/>
      </c>
      <c r="K196" s="178" t="str">
        <f>IF($G196="","",SUMIFS(условия!$147:$147,условия!$1:$1,$G196))</f>
        <v/>
      </c>
      <c r="L196" s="178" t="str">
        <f>IF($G196="","",SUMIFS(условия!$59:$59,условия!$1:$1,$G196)+SUMIFS(условия!$106:$106,условия!$1:$1,$G196)+SUMIFS(условия!$143:$143,условия!$1:$1,$G196))</f>
        <v/>
      </c>
      <c r="M196" s="181" t="str">
        <f t="shared" si="2"/>
        <v/>
      </c>
      <c r="N196" s="1"/>
      <c r="O196" s="1"/>
      <c r="P196" s="1"/>
      <c r="Q196" s="1"/>
      <c r="R196" s="1"/>
      <c r="S196" s="105"/>
      <c r="T196" s="1"/>
    </row>
    <row r="197" spans="1:20" x14ac:dyDescent="0.3">
      <c r="A197" s="1"/>
      <c r="B197" s="1"/>
      <c r="C197" s="1"/>
      <c r="D197" s="105"/>
      <c r="E197" s="1"/>
      <c r="F197" s="139"/>
      <c r="G197" s="182" t="str">
        <f>IF(G196="","",IF(G196+1&gt;условия!$K$14,"",G196+1))</f>
        <v/>
      </c>
      <c r="H197" s="140"/>
      <c r="I197" s="178" t="str">
        <f>IF($G197="","",SUMIFS(условия!$63:$63,условия!$1:$1,$G197))</f>
        <v/>
      </c>
      <c r="J197" s="178" t="str">
        <f>IF($G197="","",SUMIFS(условия!$110:$110,условия!$1:$1,$G197))</f>
        <v/>
      </c>
      <c r="K197" s="178" t="str">
        <f>IF($G197="","",SUMIFS(условия!$147:$147,условия!$1:$1,$G197))</f>
        <v/>
      </c>
      <c r="L197" s="178" t="str">
        <f>IF($G197="","",SUMIFS(условия!$59:$59,условия!$1:$1,$G197)+SUMIFS(условия!$106:$106,условия!$1:$1,$G197)+SUMIFS(условия!$143:$143,условия!$1:$1,$G197))</f>
        <v/>
      </c>
      <c r="M197" s="181" t="str">
        <f t="shared" si="2"/>
        <v/>
      </c>
      <c r="N197" s="1"/>
      <c r="O197" s="1"/>
      <c r="P197" s="1"/>
      <c r="Q197" s="1"/>
      <c r="R197" s="1"/>
      <c r="S197" s="105"/>
      <c r="T197" s="1"/>
    </row>
    <row r="198" spans="1:20" x14ac:dyDescent="0.3">
      <c r="A198" s="1"/>
      <c r="B198" s="1"/>
      <c r="C198" s="1"/>
      <c r="D198" s="105"/>
      <c r="E198" s="1"/>
      <c r="F198" s="139"/>
      <c r="G198" s="182" t="str">
        <f>IF(G197="","",IF(G197+1&gt;условия!$K$14,"",G197+1))</f>
        <v/>
      </c>
      <c r="H198" s="140"/>
      <c r="I198" s="178" t="str">
        <f>IF($G198="","",SUMIFS(условия!$63:$63,условия!$1:$1,$G198))</f>
        <v/>
      </c>
      <c r="J198" s="178" t="str">
        <f>IF($G198="","",SUMIFS(условия!$110:$110,условия!$1:$1,$G198))</f>
        <v/>
      </c>
      <c r="K198" s="178" t="str">
        <f>IF($G198="","",SUMIFS(условия!$147:$147,условия!$1:$1,$G198))</f>
        <v/>
      </c>
      <c r="L198" s="178" t="str">
        <f>IF($G198="","",SUMIFS(условия!$59:$59,условия!$1:$1,$G198)+SUMIFS(условия!$106:$106,условия!$1:$1,$G198)+SUMIFS(условия!$143:$143,условия!$1:$1,$G198))</f>
        <v/>
      </c>
      <c r="M198" s="181" t="str">
        <f t="shared" si="2"/>
        <v/>
      </c>
      <c r="N198" s="1"/>
      <c r="O198" s="1"/>
      <c r="P198" s="1"/>
      <c r="Q198" s="1"/>
      <c r="R198" s="1"/>
      <c r="S198" s="105"/>
      <c r="T198" s="1"/>
    </row>
    <row r="199" spans="1:20" x14ac:dyDescent="0.3">
      <c r="A199" s="1"/>
      <c r="B199" s="1"/>
      <c r="C199" s="1"/>
      <c r="D199" s="105"/>
      <c r="E199" s="1"/>
      <c r="F199" s="139"/>
      <c r="G199" s="182" t="str">
        <f>IF(G198="","",IF(G198+1&gt;условия!$K$14,"",G198+1))</f>
        <v/>
      </c>
      <c r="H199" s="140"/>
      <c r="I199" s="178" t="str">
        <f>IF($G199="","",SUMIFS(условия!$63:$63,условия!$1:$1,$G199))</f>
        <v/>
      </c>
      <c r="J199" s="178" t="str">
        <f>IF($G199="","",SUMIFS(условия!$110:$110,условия!$1:$1,$G199))</f>
        <v/>
      </c>
      <c r="K199" s="178" t="str">
        <f>IF($G199="","",SUMIFS(условия!$147:$147,условия!$1:$1,$G199))</f>
        <v/>
      </c>
      <c r="L199" s="178" t="str">
        <f>IF($G199="","",SUMIFS(условия!$59:$59,условия!$1:$1,$G199)+SUMIFS(условия!$106:$106,условия!$1:$1,$G199)+SUMIFS(условия!$143:$143,условия!$1:$1,$G199))</f>
        <v/>
      </c>
      <c r="M199" s="181" t="str">
        <f t="shared" si="2"/>
        <v/>
      </c>
      <c r="N199" s="1"/>
      <c r="O199" s="1"/>
      <c r="P199" s="1"/>
      <c r="Q199" s="1"/>
      <c r="R199" s="1"/>
      <c r="S199" s="105"/>
      <c r="T199" s="1"/>
    </row>
    <row r="200" spans="1:20" x14ac:dyDescent="0.3">
      <c r="A200" s="1"/>
      <c r="B200" s="1"/>
      <c r="C200" s="1"/>
      <c r="D200" s="105"/>
      <c r="E200" s="1"/>
      <c r="F200" s="139"/>
      <c r="G200" s="182" t="str">
        <f>IF(G199="","",IF(G199+1&gt;условия!$K$14,"",G199+1))</f>
        <v/>
      </c>
      <c r="H200" s="140"/>
      <c r="I200" s="178" t="str">
        <f>IF($G200="","",SUMIFS(условия!$63:$63,условия!$1:$1,$G200))</f>
        <v/>
      </c>
      <c r="J200" s="178" t="str">
        <f>IF($G200="","",SUMIFS(условия!$110:$110,условия!$1:$1,$G200))</f>
        <v/>
      </c>
      <c r="K200" s="178" t="str">
        <f>IF($G200="","",SUMIFS(условия!$147:$147,условия!$1:$1,$G200))</f>
        <v/>
      </c>
      <c r="L200" s="178" t="str">
        <f>IF($G200="","",SUMIFS(условия!$59:$59,условия!$1:$1,$G200)+SUMIFS(условия!$106:$106,условия!$1:$1,$G200)+SUMIFS(условия!$143:$143,условия!$1:$1,$G200))</f>
        <v/>
      </c>
      <c r="M200" s="181" t="str">
        <f t="shared" si="2"/>
        <v/>
      </c>
      <c r="N200" s="1"/>
      <c r="O200" s="1"/>
      <c r="P200" s="1"/>
      <c r="Q200" s="1"/>
      <c r="R200" s="1"/>
      <c r="S200" s="105"/>
      <c r="T200" s="1"/>
    </row>
    <row r="201" spans="1:20" x14ac:dyDescent="0.3">
      <c r="A201" s="1"/>
      <c r="B201" s="1"/>
      <c r="C201" s="1"/>
      <c r="D201" s="105"/>
      <c r="E201" s="1"/>
      <c r="F201" s="139"/>
      <c r="G201" s="182" t="str">
        <f>IF(G200="","",IF(G200+1&gt;условия!$K$14,"",G200+1))</f>
        <v/>
      </c>
      <c r="H201" s="140"/>
      <c r="I201" s="178" t="str">
        <f>IF($G201="","",SUMIFS(условия!$63:$63,условия!$1:$1,$G201))</f>
        <v/>
      </c>
      <c r="J201" s="178" t="str">
        <f>IF($G201="","",SUMIFS(условия!$110:$110,условия!$1:$1,$G201))</f>
        <v/>
      </c>
      <c r="K201" s="178" t="str">
        <f>IF($G201="","",SUMIFS(условия!$147:$147,условия!$1:$1,$G201))</f>
        <v/>
      </c>
      <c r="L201" s="178" t="str">
        <f>IF($G201="","",SUMIFS(условия!$59:$59,условия!$1:$1,$G201)+SUMIFS(условия!$106:$106,условия!$1:$1,$G201)+SUMIFS(условия!$143:$143,условия!$1:$1,$G201))</f>
        <v/>
      </c>
      <c r="M201" s="181" t="str">
        <f t="shared" si="2"/>
        <v/>
      </c>
      <c r="N201" s="1"/>
      <c r="O201" s="1"/>
      <c r="P201" s="1"/>
      <c r="Q201" s="1"/>
      <c r="R201" s="1"/>
      <c r="S201" s="105"/>
      <c r="T201" s="1"/>
    </row>
    <row r="202" spans="1:20" x14ac:dyDescent="0.3">
      <c r="A202" s="1"/>
      <c r="B202" s="1"/>
      <c r="C202" s="1"/>
      <c r="D202" s="105"/>
      <c r="E202" s="1"/>
      <c r="F202" s="139"/>
      <c r="G202" s="182" t="str">
        <f>IF(G201="","",IF(G201+1&gt;условия!$K$14,"",G201+1))</f>
        <v/>
      </c>
      <c r="H202" s="140"/>
      <c r="I202" s="178" t="str">
        <f>IF($G202="","",SUMIFS(условия!$63:$63,условия!$1:$1,$G202))</f>
        <v/>
      </c>
      <c r="J202" s="178" t="str">
        <f>IF($G202="","",SUMIFS(условия!$110:$110,условия!$1:$1,$G202))</f>
        <v/>
      </c>
      <c r="K202" s="178" t="str">
        <f>IF($G202="","",SUMIFS(условия!$147:$147,условия!$1:$1,$G202))</f>
        <v/>
      </c>
      <c r="L202" s="178" t="str">
        <f>IF($G202="","",SUMIFS(условия!$59:$59,условия!$1:$1,$G202)+SUMIFS(условия!$106:$106,условия!$1:$1,$G202)+SUMIFS(условия!$143:$143,условия!$1:$1,$G202))</f>
        <v/>
      </c>
      <c r="M202" s="181" t="str">
        <f t="shared" si="2"/>
        <v/>
      </c>
      <c r="N202" s="1"/>
      <c r="O202" s="1"/>
      <c r="P202" s="1"/>
      <c r="Q202" s="1"/>
      <c r="R202" s="1"/>
      <c r="S202" s="105"/>
      <c r="T202" s="1"/>
    </row>
    <row r="203" spans="1:20" x14ac:dyDescent="0.3">
      <c r="A203" s="1"/>
      <c r="B203" s="1"/>
      <c r="C203" s="1"/>
      <c r="D203" s="105"/>
      <c r="E203" s="1"/>
      <c r="F203" s="139"/>
      <c r="G203" s="182" t="str">
        <f>IF(G202="","",IF(G202+1&gt;условия!$K$14,"",G202+1))</f>
        <v/>
      </c>
      <c r="H203" s="140"/>
      <c r="I203" s="178" t="str">
        <f>IF($G203="","",SUMIFS(условия!$63:$63,условия!$1:$1,$G203))</f>
        <v/>
      </c>
      <c r="J203" s="178" t="str">
        <f>IF($G203="","",SUMIFS(условия!$110:$110,условия!$1:$1,$G203))</f>
        <v/>
      </c>
      <c r="K203" s="178" t="str">
        <f>IF($G203="","",SUMIFS(условия!$147:$147,условия!$1:$1,$G203))</f>
        <v/>
      </c>
      <c r="L203" s="178" t="str">
        <f>IF($G203="","",SUMIFS(условия!$59:$59,условия!$1:$1,$G203)+SUMIFS(условия!$106:$106,условия!$1:$1,$G203)+SUMIFS(условия!$143:$143,условия!$1:$1,$G203))</f>
        <v/>
      </c>
      <c r="M203" s="181" t="str">
        <f t="shared" si="2"/>
        <v/>
      </c>
      <c r="N203" s="1"/>
      <c r="O203" s="1"/>
      <c r="P203" s="1"/>
      <c r="Q203" s="1"/>
      <c r="R203" s="1"/>
      <c r="S203" s="105"/>
      <c r="T203" s="1"/>
    </row>
    <row r="204" spans="1:20" x14ac:dyDescent="0.3">
      <c r="A204" s="1"/>
      <c r="B204" s="1"/>
      <c r="C204" s="1"/>
      <c r="D204" s="105"/>
      <c r="E204" s="1"/>
      <c r="F204" s="139"/>
      <c r="G204" s="182" t="str">
        <f>IF(G203="","",IF(G203+1&gt;условия!$K$14,"",G203+1))</f>
        <v/>
      </c>
      <c r="H204" s="140"/>
      <c r="I204" s="178" t="str">
        <f>IF($G204="","",SUMIFS(условия!$63:$63,условия!$1:$1,$G204))</f>
        <v/>
      </c>
      <c r="J204" s="178" t="str">
        <f>IF($G204="","",SUMIFS(условия!$110:$110,условия!$1:$1,$G204))</f>
        <v/>
      </c>
      <c r="K204" s="178" t="str">
        <f>IF($G204="","",SUMIFS(условия!$147:$147,условия!$1:$1,$G204))</f>
        <v/>
      </c>
      <c r="L204" s="178" t="str">
        <f>IF($G204="","",SUMIFS(условия!$59:$59,условия!$1:$1,$G204)+SUMIFS(условия!$106:$106,условия!$1:$1,$G204)+SUMIFS(условия!$143:$143,условия!$1:$1,$G204))</f>
        <v/>
      </c>
      <c r="M204" s="181" t="str">
        <f t="shared" si="2"/>
        <v/>
      </c>
      <c r="N204" s="1"/>
      <c r="O204" s="1"/>
      <c r="P204" s="1"/>
      <c r="Q204" s="1"/>
      <c r="R204" s="1"/>
      <c r="S204" s="105"/>
      <c r="T204" s="1"/>
    </row>
    <row r="205" spans="1:20" x14ac:dyDescent="0.3">
      <c r="A205" s="1"/>
      <c r="B205" s="1"/>
      <c r="C205" s="1"/>
      <c r="D205" s="105"/>
      <c r="E205" s="1"/>
      <c r="F205" s="139"/>
      <c r="G205" s="182" t="str">
        <f>IF(G204="","",IF(G204+1&gt;условия!$K$14,"",G204+1))</f>
        <v/>
      </c>
      <c r="H205" s="140"/>
      <c r="I205" s="178" t="str">
        <f>IF($G205="","",SUMIFS(условия!$63:$63,условия!$1:$1,$G205))</f>
        <v/>
      </c>
      <c r="J205" s="178" t="str">
        <f>IF($G205="","",SUMIFS(условия!$110:$110,условия!$1:$1,$G205))</f>
        <v/>
      </c>
      <c r="K205" s="178" t="str">
        <f>IF($G205="","",SUMIFS(условия!$147:$147,условия!$1:$1,$G205))</f>
        <v/>
      </c>
      <c r="L205" s="178" t="str">
        <f>IF($G205="","",SUMIFS(условия!$59:$59,условия!$1:$1,$G205)+SUMIFS(условия!$106:$106,условия!$1:$1,$G205)+SUMIFS(условия!$143:$143,условия!$1:$1,$G205))</f>
        <v/>
      </c>
      <c r="M205" s="181" t="str">
        <f t="shared" si="2"/>
        <v/>
      </c>
      <c r="N205" s="1"/>
      <c r="O205" s="1"/>
      <c r="P205" s="1"/>
      <c r="Q205" s="1"/>
      <c r="R205" s="1"/>
      <c r="S205" s="105"/>
      <c r="T205" s="1"/>
    </row>
    <row r="206" spans="1:20" x14ac:dyDescent="0.3">
      <c r="A206" s="1"/>
      <c r="B206" s="1"/>
      <c r="C206" s="1"/>
      <c r="D206" s="105"/>
      <c r="E206" s="1"/>
      <c r="F206" s="139"/>
      <c r="G206" s="182" t="str">
        <f>IF(G205="","",IF(G205+1&gt;условия!$K$14,"",G205+1))</f>
        <v/>
      </c>
      <c r="H206" s="140"/>
      <c r="I206" s="178" t="str">
        <f>IF($G206="","",SUMIFS(условия!$63:$63,условия!$1:$1,$G206))</f>
        <v/>
      </c>
      <c r="J206" s="178" t="str">
        <f>IF($G206="","",SUMIFS(условия!$110:$110,условия!$1:$1,$G206))</f>
        <v/>
      </c>
      <c r="K206" s="178" t="str">
        <f>IF($G206="","",SUMIFS(условия!$147:$147,условия!$1:$1,$G206))</f>
        <v/>
      </c>
      <c r="L206" s="178" t="str">
        <f>IF($G206="","",SUMIFS(условия!$59:$59,условия!$1:$1,$G206)+SUMIFS(условия!$106:$106,условия!$1:$1,$G206)+SUMIFS(условия!$143:$143,условия!$1:$1,$G206))</f>
        <v/>
      </c>
      <c r="M206" s="181" t="str">
        <f t="shared" si="2"/>
        <v/>
      </c>
      <c r="N206" s="1"/>
      <c r="O206" s="1"/>
      <c r="P206" s="1"/>
      <c r="Q206" s="1"/>
      <c r="R206" s="1"/>
      <c r="S206" s="105"/>
      <c r="T206" s="1"/>
    </row>
    <row r="207" spans="1:20" x14ac:dyDescent="0.3">
      <c r="A207" s="1"/>
      <c r="B207" s="1"/>
      <c r="C207" s="1"/>
      <c r="D207" s="105"/>
      <c r="E207" s="1"/>
      <c r="F207" s="139"/>
      <c r="G207" s="182" t="str">
        <f>IF(G206="","",IF(G206+1&gt;условия!$K$14,"",G206+1))</f>
        <v/>
      </c>
      <c r="H207" s="140"/>
      <c r="I207" s="178" t="str">
        <f>IF($G207="","",SUMIFS(условия!$63:$63,условия!$1:$1,$G207))</f>
        <v/>
      </c>
      <c r="J207" s="178" t="str">
        <f>IF($G207="","",SUMIFS(условия!$110:$110,условия!$1:$1,$G207))</f>
        <v/>
      </c>
      <c r="K207" s="178" t="str">
        <f>IF($G207="","",SUMIFS(условия!$147:$147,условия!$1:$1,$G207))</f>
        <v/>
      </c>
      <c r="L207" s="178" t="str">
        <f>IF($G207="","",SUMIFS(условия!$59:$59,условия!$1:$1,$G207)+SUMIFS(условия!$106:$106,условия!$1:$1,$G207)+SUMIFS(условия!$143:$143,условия!$1:$1,$G207))</f>
        <v/>
      </c>
      <c r="M207" s="181" t="str">
        <f t="shared" si="2"/>
        <v/>
      </c>
      <c r="N207" s="1"/>
      <c r="O207" s="1"/>
      <c r="P207" s="1"/>
      <c r="Q207" s="1"/>
      <c r="R207" s="1"/>
      <c r="S207" s="105"/>
      <c r="T207" s="1"/>
    </row>
    <row r="208" spans="1:20" x14ac:dyDescent="0.3">
      <c r="A208" s="1"/>
      <c r="B208" s="1"/>
      <c r="C208" s="1"/>
      <c r="D208" s="105"/>
      <c r="E208" s="1"/>
      <c r="F208" s="139"/>
      <c r="G208" s="182" t="str">
        <f>IF(G207="","",IF(G207+1&gt;условия!$K$14,"",G207+1))</f>
        <v/>
      </c>
      <c r="H208" s="140"/>
      <c r="I208" s="178" t="str">
        <f>IF($G208="","",SUMIFS(условия!$63:$63,условия!$1:$1,$G208))</f>
        <v/>
      </c>
      <c r="J208" s="178" t="str">
        <f>IF($G208="","",SUMIFS(условия!$110:$110,условия!$1:$1,$G208))</f>
        <v/>
      </c>
      <c r="K208" s="178" t="str">
        <f>IF($G208="","",SUMIFS(условия!$147:$147,условия!$1:$1,$G208))</f>
        <v/>
      </c>
      <c r="L208" s="178" t="str">
        <f>IF($G208="","",SUMIFS(условия!$59:$59,условия!$1:$1,$G208)+SUMIFS(условия!$106:$106,условия!$1:$1,$G208)+SUMIFS(условия!$143:$143,условия!$1:$1,$G208))</f>
        <v/>
      </c>
      <c r="M208" s="181" t="str">
        <f t="shared" si="2"/>
        <v/>
      </c>
      <c r="N208" s="1"/>
      <c r="O208" s="1"/>
      <c r="P208" s="1"/>
      <c r="Q208" s="1"/>
      <c r="R208" s="1"/>
      <c r="S208" s="105"/>
      <c r="T208" s="1"/>
    </row>
    <row r="209" spans="1:20" x14ac:dyDescent="0.3">
      <c r="A209" s="1"/>
      <c r="B209" s="1"/>
      <c r="C209" s="1"/>
      <c r="D209" s="105"/>
      <c r="E209" s="1"/>
      <c r="F209" s="139"/>
      <c r="G209" s="182" t="str">
        <f>IF(G208="","",IF(G208+1&gt;условия!$K$14,"",G208+1))</f>
        <v/>
      </c>
      <c r="H209" s="140"/>
      <c r="I209" s="178" t="str">
        <f>IF($G209="","",SUMIFS(условия!$63:$63,условия!$1:$1,$G209))</f>
        <v/>
      </c>
      <c r="J209" s="178" t="str">
        <f>IF($G209="","",SUMIFS(условия!$110:$110,условия!$1:$1,$G209))</f>
        <v/>
      </c>
      <c r="K209" s="178" t="str">
        <f>IF($G209="","",SUMIFS(условия!$147:$147,условия!$1:$1,$G209))</f>
        <v/>
      </c>
      <c r="L209" s="178" t="str">
        <f>IF($G209="","",SUMIFS(условия!$59:$59,условия!$1:$1,$G209)+SUMIFS(условия!$106:$106,условия!$1:$1,$G209)+SUMIFS(условия!$143:$143,условия!$1:$1,$G209))</f>
        <v/>
      </c>
      <c r="M209" s="181" t="str">
        <f t="shared" si="2"/>
        <v/>
      </c>
      <c r="N209" s="1"/>
      <c r="O209" s="1"/>
      <c r="P209" s="1"/>
      <c r="Q209" s="1"/>
      <c r="R209" s="1"/>
      <c r="S209" s="105"/>
      <c r="T209" s="1"/>
    </row>
    <row r="210" spans="1:20" x14ac:dyDescent="0.3">
      <c r="A210" s="1"/>
      <c r="B210" s="1"/>
      <c r="C210" s="1"/>
      <c r="D210" s="105"/>
      <c r="E210" s="1"/>
      <c r="F210" s="139"/>
      <c r="G210" s="182" t="str">
        <f>IF(G209="","",IF(G209+1&gt;условия!$K$14,"",G209+1))</f>
        <v/>
      </c>
      <c r="H210" s="140"/>
      <c r="I210" s="178" t="str">
        <f>IF($G210="","",SUMIFS(условия!$63:$63,условия!$1:$1,$G210))</f>
        <v/>
      </c>
      <c r="J210" s="178" t="str">
        <f>IF($G210="","",SUMIFS(условия!$110:$110,условия!$1:$1,$G210))</f>
        <v/>
      </c>
      <c r="K210" s="178" t="str">
        <f>IF($G210="","",SUMIFS(условия!$147:$147,условия!$1:$1,$G210))</f>
        <v/>
      </c>
      <c r="L210" s="178" t="str">
        <f>IF($G210="","",SUMIFS(условия!$59:$59,условия!$1:$1,$G210)+SUMIFS(условия!$106:$106,условия!$1:$1,$G210)+SUMIFS(условия!$143:$143,условия!$1:$1,$G210))</f>
        <v/>
      </c>
      <c r="M210" s="181" t="str">
        <f t="shared" si="2"/>
        <v/>
      </c>
      <c r="N210" s="1"/>
      <c r="O210" s="1"/>
      <c r="P210" s="1"/>
      <c r="Q210" s="1"/>
      <c r="R210" s="1"/>
      <c r="S210" s="105"/>
      <c r="T210" s="1"/>
    </row>
    <row r="211" spans="1:20" x14ac:dyDescent="0.3">
      <c r="A211" s="1"/>
      <c r="B211" s="1"/>
      <c r="C211" s="1"/>
      <c r="D211" s="105"/>
      <c r="E211" s="1"/>
      <c r="F211" s="139"/>
      <c r="G211" s="182" t="str">
        <f>IF(G210="","",IF(G210+1&gt;условия!$K$14,"",G210+1))</f>
        <v/>
      </c>
      <c r="H211" s="140"/>
      <c r="I211" s="178" t="str">
        <f>IF($G211="","",SUMIFS(условия!$63:$63,условия!$1:$1,$G211))</f>
        <v/>
      </c>
      <c r="J211" s="178" t="str">
        <f>IF($G211="","",SUMIFS(условия!$110:$110,условия!$1:$1,$G211))</f>
        <v/>
      </c>
      <c r="K211" s="178" t="str">
        <f>IF($G211="","",SUMIFS(условия!$147:$147,условия!$1:$1,$G211))</f>
        <v/>
      </c>
      <c r="L211" s="178" t="str">
        <f>IF($G211="","",SUMIFS(условия!$59:$59,условия!$1:$1,$G211)+SUMIFS(условия!$106:$106,условия!$1:$1,$G211)+SUMIFS(условия!$143:$143,условия!$1:$1,$G211))</f>
        <v/>
      </c>
      <c r="M211" s="181" t="str">
        <f t="shared" si="2"/>
        <v/>
      </c>
      <c r="N211" s="1"/>
      <c r="O211" s="1"/>
      <c r="P211" s="1"/>
      <c r="Q211" s="1"/>
      <c r="R211" s="1"/>
      <c r="S211" s="105"/>
      <c r="T211" s="1"/>
    </row>
    <row r="212" spans="1:20" x14ac:dyDescent="0.3">
      <c r="A212" s="1"/>
      <c r="B212" s="1"/>
      <c r="C212" s="1"/>
      <c r="D212" s="105"/>
      <c r="E212" s="1"/>
      <c r="F212" s="139"/>
      <c r="G212" s="182" t="str">
        <f>IF(G211="","",IF(G211+1&gt;условия!$K$14,"",G211+1))</f>
        <v/>
      </c>
      <c r="H212" s="140"/>
      <c r="I212" s="178" t="str">
        <f>IF($G212="","",SUMIFS(условия!$63:$63,условия!$1:$1,$G212))</f>
        <v/>
      </c>
      <c r="J212" s="178" t="str">
        <f>IF($G212="","",SUMIFS(условия!$110:$110,условия!$1:$1,$G212))</f>
        <v/>
      </c>
      <c r="K212" s="178" t="str">
        <f>IF($G212="","",SUMIFS(условия!$147:$147,условия!$1:$1,$G212))</f>
        <v/>
      </c>
      <c r="L212" s="178" t="str">
        <f>IF($G212="","",SUMIFS(условия!$59:$59,условия!$1:$1,$G212)+SUMIFS(условия!$106:$106,условия!$1:$1,$G212)+SUMIFS(условия!$143:$143,условия!$1:$1,$G212))</f>
        <v/>
      </c>
      <c r="M212" s="181" t="str">
        <f t="shared" si="2"/>
        <v/>
      </c>
      <c r="N212" s="1"/>
      <c r="O212" s="1"/>
      <c r="P212" s="1"/>
      <c r="Q212" s="1"/>
      <c r="R212" s="1"/>
      <c r="S212" s="105"/>
      <c r="T212" s="1"/>
    </row>
    <row r="213" spans="1:20" x14ac:dyDescent="0.3">
      <c r="A213" s="1"/>
      <c r="B213" s="1"/>
      <c r="C213" s="1"/>
      <c r="D213" s="105"/>
      <c r="E213" s="1"/>
      <c r="F213" s="139"/>
      <c r="G213" s="182" t="str">
        <f>IF(G212="","",IF(G212+1&gt;условия!$K$14,"",G212+1))</f>
        <v/>
      </c>
      <c r="H213" s="140"/>
      <c r="I213" s="178" t="str">
        <f>IF($G213="","",SUMIFS(условия!$63:$63,условия!$1:$1,$G213))</f>
        <v/>
      </c>
      <c r="J213" s="178" t="str">
        <f>IF($G213="","",SUMIFS(условия!$110:$110,условия!$1:$1,$G213))</f>
        <v/>
      </c>
      <c r="K213" s="178" t="str">
        <f>IF($G213="","",SUMIFS(условия!$147:$147,условия!$1:$1,$G213))</f>
        <v/>
      </c>
      <c r="L213" s="178" t="str">
        <f>IF($G213="","",SUMIFS(условия!$59:$59,условия!$1:$1,$G213)+SUMIFS(условия!$106:$106,условия!$1:$1,$G213)+SUMIFS(условия!$143:$143,условия!$1:$1,$G213))</f>
        <v/>
      </c>
      <c r="M213" s="181" t="str">
        <f t="shared" si="2"/>
        <v/>
      </c>
      <c r="N213" s="1"/>
      <c r="O213" s="1"/>
      <c r="P213" s="1"/>
      <c r="Q213" s="1"/>
      <c r="R213" s="1"/>
      <c r="S213" s="105"/>
      <c r="T213" s="1"/>
    </row>
    <row r="214" spans="1:20" x14ac:dyDescent="0.3">
      <c r="A214" s="1"/>
      <c r="B214" s="1"/>
      <c r="C214" s="1"/>
      <c r="D214" s="105"/>
      <c r="E214" s="1"/>
      <c r="F214" s="139"/>
      <c r="G214" s="182" t="str">
        <f>IF(G213="","",IF(G213+1&gt;условия!$K$14,"",G213+1))</f>
        <v/>
      </c>
      <c r="H214" s="140"/>
      <c r="I214" s="178" t="str">
        <f>IF($G214="","",SUMIFS(условия!$63:$63,условия!$1:$1,$G214))</f>
        <v/>
      </c>
      <c r="J214" s="178" t="str">
        <f>IF($G214="","",SUMIFS(условия!$110:$110,условия!$1:$1,$G214))</f>
        <v/>
      </c>
      <c r="K214" s="178" t="str">
        <f>IF($G214="","",SUMIFS(условия!$147:$147,условия!$1:$1,$G214))</f>
        <v/>
      </c>
      <c r="L214" s="178" t="str">
        <f>IF($G214="","",SUMIFS(условия!$59:$59,условия!$1:$1,$G214)+SUMIFS(условия!$106:$106,условия!$1:$1,$G214)+SUMIFS(условия!$143:$143,условия!$1:$1,$G214))</f>
        <v/>
      </c>
      <c r="M214" s="181" t="str">
        <f t="shared" si="2"/>
        <v/>
      </c>
      <c r="N214" s="1"/>
      <c r="O214" s="1"/>
      <c r="P214" s="1"/>
      <c r="Q214" s="1"/>
      <c r="R214" s="1"/>
      <c r="S214" s="105"/>
      <c r="T214" s="1"/>
    </row>
    <row r="215" spans="1:20" x14ac:dyDescent="0.3">
      <c r="A215" s="1"/>
      <c r="B215" s="1"/>
      <c r="C215" s="1"/>
      <c r="D215" s="105"/>
      <c r="E215" s="1"/>
      <c r="F215" s="139"/>
      <c r="G215" s="182" t="str">
        <f>IF(G214="","",IF(G214+1&gt;условия!$K$14,"",G214+1))</f>
        <v/>
      </c>
      <c r="H215" s="140"/>
      <c r="I215" s="178" t="str">
        <f>IF($G215="","",SUMIFS(условия!$63:$63,условия!$1:$1,$G215))</f>
        <v/>
      </c>
      <c r="J215" s="178" t="str">
        <f>IF($G215="","",SUMIFS(условия!$110:$110,условия!$1:$1,$G215))</f>
        <v/>
      </c>
      <c r="K215" s="178" t="str">
        <f>IF($G215="","",SUMIFS(условия!$147:$147,условия!$1:$1,$G215))</f>
        <v/>
      </c>
      <c r="L215" s="178" t="str">
        <f>IF($G215="","",SUMIFS(условия!$59:$59,условия!$1:$1,$G215)+SUMIFS(условия!$106:$106,условия!$1:$1,$G215)+SUMIFS(условия!$143:$143,условия!$1:$1,$G215))</f>
        <v/>
      </c>
      <c r="M215" s="181" t="str">
        <f t="shared" si="2"/>
        <v/>
      </c>
      <c r="N215" s="1"/>
      <c r="O215" s="1"/>
      <c r="P215" s="1"/>
      <c r="Q215" s="1"/>
      <c r="R215" s="1"/>
      <c r="S215" s="105"/>
      <c r="T215" s="1"/>
    </row>
    <row r="216" spans="1:20" x14ac:dyDescent="0.3">
      <c r="A216" s="1"/>
      <c r="B216" s="1"/>
      <c r="C216" s="1"/>
      <c r="D216" s="105"/>
      <c r="E216" s="1"/>
      <c r="F216" s="139"/>
      <c r="G216" s="182" t="str">
        <f>IF(G215="","",IF(G215+1&gt;условия!$K$14,"",G215+1))</f>
        <v/>
      </c>
      <c r="H216" s="140"/>
      <c r="I216" s="178" t="str">
        <f>IF($G216="","",SUMIFS(условия!$63:$63,условия!$1:$1,$G216))</f>
        <v/>
      </c>
      <c r="J216" s="178" t="str">
        <f>IF($G216="","",SUMIFS(условия!$110:$110,условия!$1:$1,$G216))</f>
        <v/>
      </c>
      <c r="K216" s="178" t="str">
        <f>IF($G216="","",SUMIFS(условия!$147:$147,условия!$1:$1,$G216))</f>
        <v/>
      </c>
      <c r="L216" s="178" t="str">
        <f>IF($G216="","",SUMIFS(условия!$59:$59,условия!$1:$1,$G216)+SUMIFS(условия!$106:$106,условия!$1:$1,$G216)+SUMIFS(условия!$143:$143,условия!$1:$1,$G216))</f>
        <v/>
      </c>
      <c r="M216" s="181" t="str">
        <f t="shared" si="2"/>
        <v/>
      </c>
      <c r="N216" s="1"/>
      <c r="O216" s="1"/>
      <c r="P216" s="1"/>
      <c r="Q216" s="1"/>
      <c r="R216" s="1"/>
      <c r="S216" s="105"/>
      <c r="T216" s="1"/>
    </row>
    <row r="217" spans="1:20" x14ac:dyDescent="0.3">
      <c r="A217" s="1"/>
      <c r="B217" s="1"/>
      <c r="C217" s="1"/>
      <c r="D217" s="105"/>
      <c r="E217" s="1"/>
      <c r="F217" s="139"/>
      <c r="G217" s="182" t="str">
        <f>IF(G216="","",IF(G216+1&gt;условия!$K$14,"",G216+1))</f>
        <v/>
      </c>
      <c r="H217" s="140"/>
      <c r="I217" s="178" t="str">
        <f>IF($G217="","",SUMIFS(условия!$63:$63,условия!$1:$1,$G217))</f>
        <v/>
      </c>
      <c r="J217" s="178" t="str">
        <f>IF($G217="","",SUMIFS(условия!$110:$110,условия!$1:$1,$G217))</f>
        <v/>
      </c>
      <c r="K217" s="178" t="str">
        <f>IF($G217="","",SUMIFS(условия!$147:$147,условия!$1:$1,$G217))</f>
        <v/>
      </c>
      <c r="L217" s="178" t="str">
        <f>IF($G217="","",SUMIFS(условия!$59:$59,условия!$1:$1,$G217)+SUMIFS(условия!$106:$106,условия!$1:$1,$G217)+SUMIFS(условия!$143:$143,условия!$1:$1,$G217))</f>
        <v/>
      </c>
      <c r="M217" s="181" t="str">
        <f t="shared" si="2"/>
        <v/>
      </c>
      <c r="N217" s="1"/>
      <c r="O217" s="1"/>
      <c r="P217" s="1"/>
      <c r="Q217" s="1"/>
      <c r="R217" s="1"/>
      <c r="S217" s="105"/>
      <c r="T217" s="1"/>
    </row>
    <row r="218" spans="1:20" x14ac:dyDescent="0.3">
      <c r="A218" s="1"/>
      <c r="B218" s="1"/>
      <c r="C218" s="1"/>
      <c r="D218" s="105"/>
      <c r="E218" s="1"/>
      <c r="F218" s="139"/>
      <c r="G218" s="182" t="str">
        <f>IF(G217="","",IF(G217+1&gt;условия!$K$14,"",G217+1))</f>
        <v/>
      </c>
      <c r="H218" s="140"/>
      <c r="I218" s="178" t="str">
        <f>IF($G218="","",SUMIFS(условия!$63:$63,условия!$1:$1,$G218))</f>
        <v/>
      </c>
      <c r="J218" s="178" t="str">
        <f>IF($G218="","",SUMIFS(условия!$110:$110,условия!$1:$1,$G218))</f>
        <v/>
      </c>
      <c r="K218" s="178" t="str">
        <f>IF($G218="","",SUMIFS(условия!$147:$147,условия!$1:$1,$G218))</f>
        <v/>
      </c>
      <c r="L218" s="178" t="str">
        <f>IF($G218="","",SUMIFS(условия!$59:$59,условия!$1:$1,$G218)+SUMIFS(условия!$106:$106,условия!$1:$1,$G218)+SUMIFS(условия!$143:$143,условия!$1:$1,$G218))</f>
        <v/>
      </c>
      <c r="M218" s="181" t="str">
        <f t="shared" si="2"/>
        <v/>
      </c>
      <c r="N218" s="1"/>
      <c r="O218" s="1"/>
      <c r="P218" s="1"/>
      <c r="Q218" s="1"/>
      <c r="R218" s="1"/>
      <c r="S218" s="105"/>
      <c r="T218" s="1"/>
    </row>
    <row r="219" spans="1:20" x14ac:dyDescent="0.3">
      <c r="A219" s="1"/>
      <c r="B219" s="1"/>
      <c r="C219" s="1"/>
      <c r="D219" s="105"/>
      <c r="E219" s="1"/>
      <c r="F219" s="139"/>
      <c r="G219" s="182" t="str">
        <f>IF(G218="","",IF(G218+1&gt;условия!$K$14,"",G218+1))</f>
        <v/>
      </c>
      <c r="H219" s="140"/>
      <c r="I219" s="178" t="str">
        <f>IF($G219="","",SUMIFS(условия!$63:$63,условия!$1:$1,$G219))</f>
        <v/>
      </c>
      <c r="J219" s="178" t="str">
        <f>IF($G219="","",SUMIFS(условия!$110:$110,условия!$1:$1,$G219))</f>
        <v/>
      </c>
      <c r="K219" s="178" t="str">
        <f>IF($G219="","",SUMIFS(условия!$147:$147,условия!$1:$1,$G219))</f>
        <v/>
      </c>
      <c r="L219" s="178" t="str">
        <f>IF($G219="","",SUMIFS(условия!$59:$59,условия!$1:$1,$G219)+SUMIFS(условия!$106:$106,условия!$1:$1,$G219)+SUMIFS(условия!$143:$143,условия!$1:$1,$G219))</f>
        <v/>
      </c>
      <c r="M219" s="181" t="str">
        <f t="shared" si="2"/>
        <v/>
      </c>
      <c r="N219" s="1"/>
      <c r="O219" s="1"/>
      <c r="P219" s="1"/>
      <c r="Q219" s="1"/>
      <c r="R219" s="1"/>
      <c r="S219" s="105"/>
      <c r="T219" s="1"/>
    </row>
    <row r="220" spans="1:20" x14ac:dyDescent="0.3">
      <c r="A220" s="1"/>
      <c r="B220" s="1"/>
      <c r="C220" s="1"/>
      <c r="D220" s="105"/>
      <c r="E220" s="1"/>
      <c r="F220" s="139"/>
      <c r="G220" s="182" t="str">
        <f>IF(G219="","",IF(G219+1&gt;условия!$K$14,"",G219+1))</f>
        <v/>
      </c>
      <c r="H220" s="140"/>
      <c r="I220" s="178" t="str">
        <f>IF($G220="","",SUMIFS(условия!$63:$63,условия!$1:$1,$G220))</f>
        <v/>
      </c>
      <c r="J220" s="178" t="str">
        <f>IF($G220="","",SUMIFS(условия!$110:$110,условия!$1:$1,$G220))</f>
        <v/>
      </c>
      <c r="K220" s="178" t="str">
        <f>IF($G220="","",SUMIFS(условия!$147:$147,условия!$1:$1,$G220))</f>
        <v/>
      </c>
      <c r="L220" s="178" t="str">
        <f>IF($G220="","",SUMIFS(условия!$59:$59,условия!$1:$1,$G220)+SUMIFS(условия!$106:$106,условия!$1:$1,$G220)+SUMIFS(условия!$143:$143,условия!$1:$1,$G220))</f>
        <v/>
      </c>
      <c r="M220" s="181" t="str">
        <f t="shared" si="2"/>
        <v/>
      </c>
      <c r="N220" s="1"/>
      <c r="O220" s="1"/>
      <c r="P220" s="1"/>
      <c r="Q220" s="1"/>
      <c r="R220" s="1"/>
      <c r="S220" s="105"/>
      <c r="T220" s="1"/>
    </row>
    <row r="221" spans="1:20" x14ac:dyDescent="0.3">
      <c r="A221" s="1"/>
      <c r="B221" s="1"/>
      <c r="C221" s="1"/>
      <c r="D221" s="105"/>
      <c r="E221" s="1"/>
      <c r="F221" s="139"/>
      <c r="G221" s="182" t="str">
        <f>IF(G220="","",IF(G220+1&gt;условия!$K$14,"",G220+1))</f>
        <v/>
      </c>
      <c r="H221" s="140"/>
      <c r="I221" s="178" t="str">
        <f>IF($G221="","",SUMIFS(условия!$63:$63,условия!$1:$1,$G221))</f>
        <v/>
      </c>
      <c r="J221" s="178" t="str">
        <f>IF($G221="","",SUMIFS(условия!$110:$110,условия!$1:$1,$G221))</f>
        <v/>
      </c>
      <c r="K221" s="178" t="str">
        <f>IF($G221="","",SUMIFS(условия!$147:$147,условия!$1:$1,$G221))</f>
        <v/>
      </c>
      <c r="L221" s="178" t="str">
        <f>IF($G221="","",SUMIFS(условия!$59:$59,условия!$1:$1,$G221)+SUMIFS(условия!$106:$106,условия!$1:$1,$G221)+SUMIFS(условия!$143:$143,условия!$1:$1,$G221))</f>
        <v/>
      </c>
      <c r="M221" s="181" t="str">
        <f t="shared" si="2"/>
        <v/>
      </c>
      <c r="N221" s="1"/>
      <c r="O221" s="1"/>
      <c r="P221" s="1"/>
      <c r="Q221" s="1"/>
      <c r="R221" s="1"/>
      <c r="S221" s="105"/>
      <c r="T221" s="1"/>
    </row>
    <row r="222" spans="1:20" x14ac:dyDescent="0.3">
      <c r="A222" s="1"/>
      <c r="B222" s="1"/>
      <c r="C222" s="1"/>
      <c r="D222" s="105"/>
      <c r="E222" s="1"/>
      <c r="F222" s="139"/>
      <c r="G222" s="182" t="str">
        <f>IF(G221="","",IF(G221+1&gt;условия!$K$14,"",G221+1))</f>
        <v/>
      </c>
      <c r="H222" s="140"/>
      <c r="I222" s="178" t="str">
        <f>IF($G222="","",SUMIFS(условия!$63:$63,условия!$1:$1,$G222))</f>
        <v/>
      </c>
      <c r="J222" s="178" t="str">
        <f>IF($G222="","",SUMIFS(условия!$110:$110,условия!$1:$1,$G222))</f>
        <v/>
      </c>
      <c r="K222" s="178" t="str">
        <f>IF($G222="","",SUMIFS(условия!$147:$147,условия!$1:$1,$G222))</f>
        <v/>
      </c>
      <c r="L222" s="178" t="str">
        <f>IF($G222="","",SUMIFS(условия!$59:$59,условия!$1:$1,$G222)+SUMIFS(условия!$106:$106,условия!$1:$1,$G222)+SUMIFS(условия!$143:$143,условия!$1:$1,$G222))</f>
        <v/>
      </c>
      <c r="M222" s="181" t="str">
        <f t="shared" si="2"/>
        <v/>
      </c>
      <c r="N222" s="1"/>
      <c r="O222" s="1"/>
      <c r="P222" s="1"/>
      <c r="Q222" s="1"/>
      <c r="R222" s="1"/>
      <c r="S222" s="105"/>
      <c r="T222" s="1"/>
    </row>
    <row r="223" spans="1:20" x14ac:dyDescent="0.3">
      <c r="A223" s="1"/>
      <c r="B223" s="1"/>
      <c r="C223" s="1"/>
      <c r="D223" s="105"/>
      <c r="E223" s="1"/>
      <c r="F223" s="139"/>
      <c r="G223" s="182" t="str">
        <f>IF(G222="","",IF(G222+1&gt;условия!$K$14,"",G222+1))</f>
        <v/>
      </c>
      <c r="H223" s="140"/>
      <c r="I223" s="178" t="str">
        <f>IF($G223="","",SUMIFS(условия!$63:$63,условия!$1:$1,$G223))</f>
        <v/>
      </c>
      <c r="J223" s="178" t="str">
        <f>IF($G223="","",SUMIFS(условия!$110:$110,условия!$1:$1,$G223))</f>
        <v/>
      </c>
      <c r="K223" s="178" t="str">
        <f>IF($G223="","",SUMIFS(условия!$147:$147,условия!$1:$1,$G223))</f>
        <v/>
      </c>
      <c r="L223" s="178" t="str">
        <f>IF($G223="","",SUMIFS(условия!$59:$59,условия!$1:$1,$G223)+SUMIFS(условия!$106:$106,условия!$1:$1,$G223)+SUMIFS(условия!$143:$143,условия!$1:$1,$G223))</f>
        <v/>
      </c>
      <c r="M223" s="181" t="str">
        <f t="shared" si="2"/>
        <v/>
      </c>
      <c r="N223" s="1"/>
      <c r="O223" s="1"/>
      <c r="P223" s="1"/>
      <c r="Q223" s="1"/>
      <c r="R223" s="1"/>
      <c r="S223" s="105"/>
      <c r="T223" s="1"/>
    </row>
    <row r="224" spans="1:20" x14ac:dyDescent="0.3">
      <c r="A224" s="1"/>
      <c r="B224" s="1"/>
      <c r="C224" s="1"/>
      <c r="D224" s="105"/>
      <c r="E224" s="1"/>
      <c r="F224" s="139"/>
      <c r="G224" s="182" t="str">
        <f>IF(G223="","",IF(G223+1&gt;условия!$K$14,"",G223+1))</f>
        <v/>
      </c>
      <c r="H224" s="140"/>
      <c r="I224" s="178" t="str">
        <f>IF($G224="","",SUMIFS(условия!$63:$63,условия!$1:$1,$G224))</f>
        <v/>
      </c>
      <c r="J224" s="178" t="str">
        <f>IF($G224="","",SUMIFS(условия!$110:$110,условия!$1:$1,$G224))</f>
        <v/>
      </c>
      <c r="K224" s="178" t="str">
        <f>IF($G224="","",SUMIFS(условия!$147:$147,условия!$1:$1,$G224))</f>
        <v/>
      </c>
      <c r="L224" s="178" t="str">
        <f>IF($G224="","",SUMIFS(условия!$59:$59,условия!$1:$1,$G224)+SUMIFS(условия!$106:$106,условия!$1:$1,$G224)+SUMIFS(условия!$143:$143,условия!$1:$1,$G224))</f>
        <v/>
      </c>
      <c r="M224" s="181" t="str">
        <f t="shared" si="2"/>
        <v/>
      </c>
      <c r="N224" s="1"/>
      <c r="O224" s="1"/>
      <c r="P224" s="1"/>
      <c r="Q224" s="1"/>
      <c r="R224" s="1"/>
      <c r="S224" s="105"/>
      <c r="T224" s="1"/>
    </row>
    <row r="225" spans="1:20" x14ac:dyDescent="0.3">
      <c r="A225" s="1"/>
      <c r="B225" s="1"/>
      <c r="C225" s="1"/>
      <c r="D225" s="105"/>
      <c r="E225" s="1"/>
      <c r="F225" s="139"/>
      <c r="G225" s="182" t="str">
        <f>IF(G224="","",IF(G224+1&gt;условия!$K$14,"",G224+1))</f>
        <v/>
      </c>
      <c r="H225" s="140"/>
      <c r="I225" s="178" t="str">
        <f>IF($G225="","",SUMIFS(условия!$63:$63,условия!$1:$1,$G225))</f>
        <v/>
      </c>
      <c r="J225" s="178" t="str">
        <f>IF($G225="","",SUMIFS(условия!$110:$110,условия!$1:$1,$G225))</f>
        <v/>
      </c>
      <c r="K225" s="178" t="str">
        <f>IF($G225="","",SUMIFS(условия!$147:$147,условия!$1:$1,$G225))</f>
        <v/>
      </c>
      <c r="L225" s="178" t="str">
        <f>IF($G225="","",SUMIFS(условия!$59:$59,условия!$1:$1,$G225)+SUMIFS(условия!$106:$106,условия!$1:$1,$G225)+SUMIFS(условия!$143:$143,условия!$1:$1,$G225))</f>
        <v/>
      </c>
      <c r="M225" s="181" t="str">
        <f t="shared" si="2"/>
        <v/>
      </c>
      <c r="N225" s="1"/>
      <c r="O225" s="1"/>
      <c r="P225" s="1"/>
      <c r="Q225" s="1"/>
      <c r="R225" s="1"/>
      <c r="S225" s="105"/>
      <c r="T225" s="1"/>
    </row>
    <row r="226" spans="1:20" x14ac:dyDescent="0.3">
      <c r="A226" s="1"/>
      <c r="B226" s="1"/>
      <c r="C226" s="1"/>
      <c r="D226" s="105"/>
      <c r="E226" s="1"/>
      <c r="F226" s="139"/>
      <c r="G226" s="182" t="str">
        <f>IF(G225="","",IF(G225+1&gt;условия!$K$14,"",G225+1))</f>
        <v/>
      </c>
      <c r="H226" s="140"/>
      <c r="I226" s="178" t="str">
        <f>IF($G226="","",SUMIFS(условия!$63:$63,условия!$1:$1,$G226))</f>
        <v/>
      </c>
      <c r="J226" s="178" t="str">
        <f>IF($G226="","",SUMIFS(условия!$110:$110,условия!$1:$1,$G226))</f>
        <v/>
      </c>
      <c r="K226" s="178" t="str">
        <f>IF($G226="","",SUMIFS(условия!$147:$147,условия!$1:$1,$G226))</f>
        <v/>
      </c>
      <c r="L226" s="178" t="str">
        <f>IF($G226="","",SUMIFS(условия!$59:$59,условия!$1:$1,$G226)+SUMIFS(условия!$106:$106,условия!$1:$1,$G226)+SUMIFS(условия!$143:$143,условия!$1:$1,$G226))</f>
        <v/>
      </c>
      <c r="M226" s="181" t="str">
        <f t="shared" si="2"/>
        <v/>
      </c>
      <c r="N226" s="1"/>
      <c r="O226" s="1"/>
      <c r="P226" s="1"/>
      <c r="Q226" s="1"/>
      <c r="R226" s="1"/>
      <c r="S226" s="105"/>
      <c r="T226" s="1"/>
    </row>
    <row r="227" spans="1:20" x14ac:dyDescent="0.3">
      <c r="A227" s="1"/>
      <c r="B227" s="1"/>
      <c r="C227" s="1"/>
      <c r="D227" s="105"/>
      <c r="E227" s="1"/>
      <c r="F227" s="139"/>
      <c r="G227" s="182" t="str">
        <f>IF(G226="","",IF(G226+1&gt;условия!$K$14,"",G226+1))</f>
        <v/>
      </c>
      <c r="H227" s="140"/>
      <c r="I227" s="178" t="str">
        <f>IF($G227="","",SUMIFS(условия!$63:$63,условия!$1:$1,$G227))</f>
        <v/>
      </c>
      <c r="J227" s="178" t="str">
        <f>IF($G227="","",SUMIFS(условия!$110:$110,условия!$1:$1,$G227))</f>
        <v/>
      </c>
      <c r="K227" s="178" t="str">
        <f>IF($G227="","",SUMIFS(условия!$147:$147,условия!$1:$1,$G227))</f>
        <v/>
      </c>
      <c r="L227" s="178" t="str">
        <f>IF($G227="","",SUMIFS(условия!$59:$59,условия!$1:$1,$G227)+SUMIFS(условия!$106:$106,условия!$1:$1,$G227)+SUMIFS(условия!$143:$143,условия!$1:$1,$G227))</f>
        <v/>
      </c>
      <c r="M227" s="181" t="str">
        <f t="shared" si="2"/>
        <v/>
      </c>
      <c r="N227" s="1"/>
      <c r="O227" s="1"/>
      <c r="P227" s="1"/>
      <c r="Q227" s="1"/>
      <c r="R227" s="1"/>
      <c r="S227" s="105"/>
      <c r="T227" s="1"/>
    </row>
    <row r="228" spans="1:20" x14ac:dyDescent="0.3">
      <c r="A228" s="1"/>
      <c r="B228" s="1"/>
      <c r="C228" s="1"/>
      <c r="D228" s="105"/>
      <c r="E228" s="1"/>
      <c r="F228" s="139"/>
      <c r="G228" s="182" t="str">
        <f>IF(G227="","",IF(G227+1&gt;условия!$K$14,"",G227+1))</f>
        <v/>
      </c>
      <c r="H228" s="140"/>
      <c r="I228" s="178" t="str">
        <f>IF($G228="","",SUMIFS(условия!$63:$63,условия!$1:$1,$G228))</f>
        <v/>
      </c>
      <c r="J228" s="178" t="str">
        <f>IF($G228="","",SUMIFS(условия!$110:$110,условия!$1:$1,$G228))</f>
        <v/>
      </c>
      <c r="K228" s="178" t="str">
        <f>IF($G228="","",SUMIFS(условия!$147:$147,условия!$1:$1,$G228))</f>
        <v/>
      </c>
      <c r="L228" s="178" t="str">
        <f>IF($G228="","",SUMIFS(условия!$59:$59,условия!$1:$1,$G228)+SUMIFS(условия!$106:$106,условия!$1:$1,$G228)+SUMIFS(условия!$143:$143,условия!$1:$1,$G228))</f>
        <v/>
      </c>
      <c r="M228" s="181" t="str">
        <f t="shared" si="2"/>
        <v/>
      </c>
      <c r="N228" s="1"/>
      <c r="O228" s="1"/>
      <c r="P228" s="1"/>
      <c r="Q228" s="1"/>
      <c r="R228" s="1"/>
      <c r="S228" s="105"/>
      <c r="T228" s="1"/>
    </row>
    <row r="229" spans="1:20" x14ac:dyDescent="0.3">
      <c r="A229" s="1"/>
      <c r="B229" s="1"/>
      <c r="C229" s="1"/>
      <c r="D229" s="105"/>
      <c r="E229" s="1"/>
      <c r="F229" s="139"/>
      <c r="G229" s="182" t="str">
        <f>IF(G228="","",IF(G228+1&gt;условия!$K$14,"",G228+1))</f>
        <v/>
      </c>
      <c r="H229" s="140"/>
      <c r="I229" s="178" t="str">
        <f>IF($G229="","",SUMIFS(условия!$63:$63,условия!$1:$1,$G229))</f>
        <v/>
      </c>
      <c r="J229" s="178" t="str">
        <f>IF($G229="","",SUMIFS(условия!$110:$110,условия!$1:$1,$G229))</f>
        <v/>
      </c>
      <c r="K229" s="178" t="str">
        <f>IF($G229="","",SUMIFS(условия!$147:$147,условия!$1:$1,$G229))</f>
        <v/>
      </c>
      <c r="L229" s="178" t="str">
        <f>IF($G229="","",SUMIFS(условия!$59:$59,условия!$1:$1,$G229)+SUMIFS(условия!$106:$106,условия!$1:$1,$G229)+SUMIFS(условия!$143:$143,условия!$1:$1,$G229))</f>
        <v/>
      </c>
      <c r="M229" s="181" t="str">
        <f t="shared" si="2"/>
        <v/>
      </c>
      <c r="N229" s="1"/>
      <c r="O229" s="1"/>
      <c r="P229" s="1"/>
      <c r="Q229" s="1"/>
      <c r="R229" s="1"/>
      <c r="S229" s="105"/>
      <c r="T229" s="1"/>
    </row>
    <row r="230" spans="1:20" x14ac:dyDescent="0.3">
      <c r="A230" s="1"/>
      <c r="B230" s="1"/>
      <c r="C230" s="1"/>
      <c r="D230" s="105"/>
      <c r="E230" s="1"/>
      <c r="F230" s="139"/>
      <c r="G230" s="182" t="str">
        <f>IF(G229="","",IF(G229+1&gt;условия!$K$14,"",G229+1))</f>
        <v/>
      </c>
      <c r="H230" s="140"/>
      <c r="I230" s="178" t="str">
        <f>IF($G230="","",SUMIFS(условия!$63:$63,условия!$1:$1,$G230))</f>
        <v/>
      </c>
      <c r="J230" s="178" t="str">
        <f>IF($G230="","",SUMIFS(условия!$110:$110,условия!$1:$1,$G230))</f>
        <v/>
      </c>
      <c r="K230" s="178" t="str">
        <f>IF($G230="","",SUMIFS(условия!$147:$147,условия!$1:$1,$G230))</f>
        <v/>
      </c>
      <c r="L230" s="178" t="str">
        <f>IF($G230="","",SUMIFS(условия!$59:$59,условия!$1:$1,$G230)+SUMIFS(условия!$106:$106,условия!$1:$1,$G230)+SUMIFS(условия!$143:$143,условия!$1:$1,$G230))</f>
        <v/>
      </c>
      <c r="M230" s="181" t="str">
        <f t="shared" si="2"/>
        <v/>
      </c>
      <c r="N230" s="1"/>
      <c r="O230" s="1"/>
      <c r="P230" s="1"/>
      <c r="Q230" s="1"/>
      <c r="R230" s="1"/>
      <c r="S230" s="105"/>
      <c r="T230" s="1"/>
    </row>
    <row r="231" spans="1:20" x14ac:dyDescent="0.3">
      <c r="A231" s="1"/>
      <c r="B231" s="1"/>
      <c r="C231" s="1"/>
      <c r="D231" s="105"/>
      <c r="E231" s="1"/>
      <c r="F231" s="139"/>
      <c r="G231" s="182" t="str">
        <f>IF(G230="","",IF(G230+1&gt;условия!$K$14,"",G230+1))</f>
        <v/>
      </c>
      <c r="H231" s="140"/>
      <c r="I231" s="178" t="str">
        <f>IF($G231="","",SUMIFS(условия!$63:$63,условия!$1:$1,$G231))</f>
        <v/>
      </c>
      <c r="J231" s="178" t="str">
        <f>IF($G231="","",SUMIFS(условия!$110:$110,условия!$1:$1,$G231))</f>
        <v/>
      </c>
      <c r="K231" s="178" t="str">
        <f>IF($G231="","",SUMIFS(условия!$147:$147,условия!$1:$1,$G231))</f>
        <v/>
      </c>
      <c r="L231" s="178" t="str">
        <f>IF($G231="","",SUMIFS(условия!$59:$59,условия!$1:$1,$G231)+SUMIFS(условия!$106:$106,условия!$1:$1,$G231)+SUMIFS(условия!$143:$143,условия!$1:$1,$G231))</f>
        <v/>
      </c>
      <c r="M231" s="181" t="str">
        <f t="shared" si="2"/>
        <v/>
      </c>
      <c r="N231" s="1"/>
      <c r="O231" s="1"/>
      <c r="P231" s="1"/>
      <c r="Q231" s="1"/>
      <c r="R231" s="1"/>
      <c r="S231" s="105"/>
      <c r="T231" s="1"/>
    </row>
    <row r="232" spans="1:20" x14ac:dyDescent="0.3">
      <c r="A232" s="1"/>
      <c r="B232" s="1"/>
      <c r="C232" s="1"/>
      <c r="D232" s="105"/>
      <c r="E232" s="1"/>
      <c r="F232" s="139"/>
      <c r="G232" s="182" t="str">
        <f>IF(G231="","",IF(G231+1&gt;условия!$K$14,"",G231+1))</f>
        <v/>
      </c>
      <c r="H232" s="140"/>
      <c r="I232" s="178" t="str">
        <f>IF($G232="","",SUMIFS(условия!$63:$63,условия!$1:$1,$G232))</f>
        <v/>
      </c>
      <c r="J232" s="178" t="str">
        <f>IF($G232="","",SUMIFS(условия!$110:$110,условия!$1:$1,$G232))</f>
        <v/>
      </c>
      <c r="K232" s="178" t="str">
        <f>IF($G232="","",SUMIFS(условия!$147:$147,условия!$1:$1,$G232))</f>
        <v/>
      </c>
      <c r="L232" s="178" t="str">
        <f>IF($G232="","",SUMIFS(условия!$59:$59,условия!$1:$1,$G232)+SUMIFS(условия!$106:$106,условия!$1:$1,$G232)+SUMIFS(условия!$143:$143,условия!$1:$1,$G232))</f>
        <v/>
      </c>
      <c r="M232" s="181" t="str">
        <f t="shared" si="2"/>
        <v/>
      </c>
      <c r="N232" s="1"/>
      <c r="O232" s="1"/>
      <c r="P232" s="1"/>
      <c r="Q232" s="1"/>
      <c r="R232" s="1"/>
      <c r="S232" s="105"/>
      <c r="T232" s="1"/>
    </row>
    <row r="233" spans="1:20" x14ac:dyDescent="0.3">
      <c r="A233" s="1"/>
      <c r="B233" s="1"/>
      <c r="C233" s="1"/>
      <c r="D233" s="105"/>
      <c r="E233" s="1"/>
      <c r="F233" s="139"/>
      <c r="G233" s="182" t="str">
        <f>IF(G232="","",IF(G232+1&gt;условия!$K$14,"",G232+1))</f>
        <v/>
      </c>
      <c r="H233" s="140"/>
      <c r="I233" s="178" t="str">
        <f>IF($G233="","",SUMIFS(условия!$63:$63,условия!$1:$1,$G233))</f>
        <v/>
      </c>
      <c r="J233" s="178" t="str">
        <f>IF($G233="","",SUMIFS(условия!$110:$110,условия!$1:$1,$G233))</f>
        <v/>
      </c>
      <c r="K233" s="178" t="str">
        <f>IF($G233="","",SUMIFS(условия!$147:$147,условия!$1:$1,$G233))</f>
        <v/>
      </c>
      <c r="L233" s="178" t="str">
        <f>IF($G233="","",SUMIFS(условия!$59:$59,условия!$1:$1,$G233)+SUMIFS(условия!$106:$106,условия!$1:$1,$G233)+SUMIFS(условия!$143:$143,условия!$1:$1,$G233))</f>
        <v/>
      </c>
      <c r="M233" s="181" t="str">
        <f t="shared" si="2"/>
        <v/>
      </c>
      <c r="N233" s="1"/>
      <c r="O233" s="1"/>
      <c r="P233" s="1"/>
      <c r="Q233" s="1"/>
      <c r="R233" s="1"/>
      <c r="S233" s="105"/>
      <c r="T233" s="1"/>
    </row>
    <row r="234" spans="1:20" x14ac:dyDescent="0.3">
      <c r="A234" s="1"/>
      <c r="B234" s="1"/>
      <c r="C234" s="1"/>
      <c r="D234" s="105"/>
      <c r="E234" s="1"/>
      <c r="F234" s="139"/>
      <c r="G234" s="182" t="str">
        <f>IF(G233="","",IF(G233+1&gt;условия!$K$14,"",G233+1))</f>
        <v/>
      </c>
      <c r="H234" s="140"/>
      <c r="I234" s="178" t="str">
        <f>IF($G234="","",SUMIFS(условия!$63:$63,условия!$1:$1,$G234))</f>
        <v/>
      </c>
      <c r="J234" s="178" t="str">
        <f>IF($G234="","",SUMIFS(условия!$110:$110,условия!$1:$1,$G234))</f>
        <v/>
      </c>
      <c r="K234" s="178" t="str">
        <f>IF($G234="","",SUMIFS(условия!$147:$147,условия!$1:$1,$G234))</f>
        <v/>
      </c>
      <c r="L234" s="178" t="str">
        <f>IF($G234="","",SUMIFS(условия!$59:$59,условия!$1:$1,$G234)+SUMIFS(условия!$106:$106,условия!$1:$1,$G234)+SUMIFS(условия!$143:$143,условия!$1:$1,$G234))</f>
        <v/>
      </c>
      <c r="M234" s="181" t="str">
        <f t="shared" si="2"/>
        <v/>
      </c>
      <c r="N234" s="1"/>
      <c r="O234" s="1"/>
      <c r="P234" s="1"/>
      <c r="Q234" s="1"/>
      <c r="R234" s="1"/>
      <c r="S234" s="105"/>
      <c r="T234" s="1"/>
    </row>
    <row r="235" spans="1:20" x14ac:dyDescent="0.3">
      <c r="A235" s="1"/>
      <c r="B235" s="1"/>
      <c r="C235" s="1"/>
      <c r="D235" s="105"/>
      <c r="E235" s="1"/>
      <c r="F235" s="139"/>
      <c r="G235" s="182" t="str">
        <f>IF(G234="","",IF(G234+1&gt;условия!$K$14,"",G234+1))</f>
        <v/>
      </c>
      <c r="H235" s="140"/>
      <c r="I235" s="178" t="str">
        <f>IF($G235="","",SUMIFS(условия!$63:$63,условия!$1:$1,$G235))</f>
        <v/>
      </c>
      <c r="J235" s="178" t="str">
        <f>IF($G235="","",SUMIFS(условия!$110:$110,условия!$1:$1,$G235))</f>
        <v/>
      </c>
      <c r="K235" s="178" t="str">
        <f>IF($G235="","",SUMIFS(условия!$147:$147,условия!$1:$1,$G235))</f>
        <v/>
      </c>
      <c r="L235" s="178" t="str">
        <f>IF($G235="","",SUMIFS(условия!$59:$59,условия!$1:$1,$G235)+SUMIFS(условия!$106:$106,условия!$1:$1,$G235)+SUMIFS(условия!$143:$143,условия!$1:$1,$G235))</f>
        <v/>
      </c>
      <c r="M235" s="181" t="str">
        <f t="shared" si="2"/>
        <v/>
      </c>
      <c r="N235" s="1"/>
      <c r="O235" s="1"/>
      <c r="P235" s="1"/>
      <c r="Q235" s="1"/>
      <c r="R235" s="1"/>
      <c r="S235" s="105"/>
      <c r="T235" s="1"/>
    </row>
    <row r="236" spans="1:20" x14ac:dyDescent="0.3">
      <c r="A236" s="1"/>
      <c r="B236" s="1"/>
      <c r="C236" s="1"/>
      <c r="D236" s="105"/>
      <c r="E236" s="1"/>
      <c r="F236" s="139"/>
      <c r="G236" s="182" t="str">
        <f>IF(G235="","",IF(G235+1&gt;условия!$K$14,"",G235+1))</f>
        <v/>
      </c>
      <c r="H236" s="140"/>
      <c r="I236" s="178" t="str">
        <f>IF($G236="","",SUMIFS(условия!$63:$63,условия!$1:$1,$G236))</f>
        <v/>
      </c>
      <c r="J236" s="178" t="str">
        <f>IF($G236="","",SUMIFS(условия!$110:$110,условия!$1:$1,$G236))</f>
        <v/>
      </c>
      <c r="K236" s="178" t="str">
        <f>IF($G236="","",SUMIFS(условия!$147:$147,условия!$1:$1,$G236))</f>
        <v/>
      </c>
      <c r="L236" s="178" t="str">
        <f>IF($G236="","",SUMIFS(условия!$59:$59,условия!$1:$1,$G236)+SUMIFS(условия!$106:$106,условия!$1:$1,$G236)+SUMIFS(условия!$143:$143,условия!$1:$1,$G236))</f>
        <v/>
      </c>
      <c r="M236" s="181" t="str">
        <f t="shared" si="2"/>
        <v/>
      </c>
      <c r="N236" s="1"/>
      <c r="O236" s="1"/>
      <c r="P236" s="1"/>
      <c r="Q236" s="1"/>
      <c r="R236" s="1"/>
      <c r="S236" s="105"/>
      <c r="T236" s="1"/>
    </row>
    <row r="237" spans="1:20" x14ac:dyDescent="0.3">
      <c r="A237" s="1"/>
      <c r="B237" s="1"/>
      <c r="C237" s="1"/>
      <c r="D237" s="105"/>
      <c r="E237" s="1"/>
      <c r="F237" s="139"/>
      <c r="G237" s="182" t="str">
        <f>IF(G236="","",IF(G236+1&gt;условия!$K$14,"",G236+1))</f>
        <v/>
      </c>
      <c r="H237" s="140"/>
      <c r="I237" s="178" t="str">
        <f>IF($G237="","",SUMIFS(условия!$63:$63,условия!$1:$1,$G237))</f>
        <v/>
      </c>
      <c r="J237" s="178" t="str">
        <f>IF($G237="","",SUMIFS(условия!$110:$110,условия!$1:$1,$G237))</f>
        <v/>
      </c>
      <c r="K237" s="178" t="str">
        <f>IF($G237="","",SUMIFS(условия!$147:$147,условия!$1:$1,$G237))</f>
        <v/>
      </c>
      <c r="L237" s="178" t="str">
        <f>IF($G237="","",SUMIFS(условия!$59:$59,условия!$1:$1,$G237)+SUMIFS(условия!$106:$106,условия!$1:$1,$G237)+SUMIFS(условия!$143:$143,условия!$1:$1,$G237))</f>
        <v/>
      </c>
      <c r="M237" s="181" t="str">
        <f t="shared" si="2"/>
        <v/>
      </c>
      <c r="N237" s="1"/>
      <c r="O237" s="1"/>
      <c r="P237" s="1"/>
      <c r="Q237" s="1"/>
      <c r="R237" s="1"/>
      <c r="S237" s="105"/>
      <c r="T237" s="1"/>
    </row>
    <row r="238" spans="1:20" x14ac:dyDescent="0.3">
      <c r="A238" s="1"/>
      <c r="B238" s="1"/>
      <c r="C238" s="1"/>
      <c r="D238" s="105"/>
      <c r="E238" s="1"/>
      <c r="F238" s="139"/>
      <c r="G238" s="182" t="str">
        <f>IF(G237="","",IF(G237+1&gt;условия!$K$14,"",G237+1))</f>
        <v/>
      </c>
      <c r="H238" s="140"/>
      <c r="I238" s="178" t="str">
        <f>IF($G238="","",SUMIFS(условия!$63:$63,условия!$1:$1,$G238))</f>
        <v/>
      </c>
      <c r="J238" s="178" t="str">
        <f>IF($G238="","",SUMIFS(условия!$110:$110,условия!$1:$1,$G238))</f>
        <v/>
      </c>
      <c r="K238" s="178" t="str">
        <f>IF($G238="","",SUMIFS(условия!$147:$147,условия!$1:$1,$G238))</f>
        <v/>
      </c>
      <c r="L238" s="178" t="str">
        <f>IF($G238="","",SUMIFS(условия!$59:$59,условия!$1:$1,$G238)+SUMIFS(условия!$106:$106,условия!$1:$1,$G238)+SUMIFS(условия!$143:$143,условия!$1:$1,$G238))</f>
        <v/>
      </c>
      <c r="M238" s="181" t="str">
        <f t="shared" si="2"/>
        <v/>
      </c>
      <c r="N238" s="1"/>
      <c r="O238" s="1"/>
      <c r="P238" s="1"/>
      <c r="Q238" s="1"/>
      <c r="R238" s="1"/>
      <c r="S238" s="105"/>
      <c r="T238" s="1"/>
    </row>
    <row r="239" spans="1:20" x14ac:dyDescent="0.3">
      <c r="A239" s="1"/>
      <c r="B239" s="1"/>
      <c r="C239" s="1"/>
      <c r="D239" s="105"/>
      <c r="E239" s="1"/>
      <c r="F239" s="139"/>
      <c r="G239" s="182" t="str">
        <f>IF(G238="","",IF(G238+1&gt;условия!$K$14,"",G238+1))</f>
        <v/>
      </c>
      <c r="H239" s="140"/>
      <c r="I239" s="178" t="str">
        <f>IF($G239="","",SUMIFS(условия!$63:$63,условия!$1:$1,$G239))</f>
        <v/>
      </c>
      <c r="J239" s="178" t="str">
        <f>IF($G239="","",SUMIFS(условия!$110:$110,условия!$1:$1,$G239))</f>
        <v/>
      </c>
      <c r="K239" s="178" t="str">
        <f>IF($G239="","",SUMIFS(условия!$147:$147,условия!$1:$1,$G239))</f>
        <v/>
      </c>
      <c r="L239" s="178" t="str">
        <f>IF($G239="","",SUMIFS(условия!$59:$59,условия!$1:$1,$G239)+SUMIFS(условия!$106:$106,условия!$1:$1,$G239)+SUMIFS(условия!$143:$143,условия!$1:$1,$G239))</f>
        <v/>
      </c>
      <c r="M239" s="181" t="str">
        <f t="shared" si="2"/>
        <v/>
      </c>
      <c r="N239" s="1"/>
      <c r="O239" s="1"/>
      <c r="P239" s="1"/>
      <c r="Q239" s="1"/>
      <c r="R239" s="1"/>
      <c r="S239" s="105"/>
      <c r="T239" s="1"/>
    </row>
    <row r="240" spans="1:20" x14ac:dyDescent="0.3">
      <c r="A240" s="1"/>
      <c r="B240" s="1"/>
      <c r="C240" s="1"/>
      <c r="D240" s="105"/>
      <c r="E240" s="1"/>
      <c r="F240" s="139"/>
      <c r="G240" s="182" t="str">
        <f>IF(G239="","",IF(G239+1&gt;условия!$K$14,"",G239+1))</f>
        <v/>
      </c>
      <c r="H240" s="140"/>
      <c r="I240" s="178" t="str">
        <f>IF($G240="","",SUMIFS(условия!$63:$63,условия!$1:$1,$G240))</f>
        <v/>
      </c>
      <c r="J240" s="178" t="str">
        <f>IF($G240="","",SUMIFS(условия!$110:$110,условия!$1:$1,$G240))</f>
        <v/>
      </c>
      <c r="K240" s="178" t="str">
        <f>IF($G240="","",SUMIFS(условия!$147:$147,условия!$1:$1,$G240))</f>
        <v/>
      </c>
      <c r="L240" s="178" t="str">
        <f>IF($G240="","",SUMIFS(условия!$59:$59,условия!$1:$1,$G240)+SUMIFS(условия!$106:$106,условия!$1:$1,$G240)+SUMIFS(условия!$143:$143,условия!$1:$1,$G240))</f>
        <v/>
      </c>
      <c r="M240" s="181" t="str">
        <f t="shared" si="2"/>
        <v/>
      </c>
      <c r="N240" s="1"/>
      <c r="O240" s="1"/>
      <c r="P240" s="1"/>
      <c r="Q240" s="1"/>
      <c r="R240" s="1"/>
      <c r="S240" s="105"/>
      <c r="T240" s="1"/>
    </row>
    <row r="241" spans="1:20" x14ac:dyDescent="0.3">
      <c r="A241" s="1"/>
      <c r="B241" s="1"/>
      <c r="C241" s="1"/>
      <c r="D241" s="105"/>
      <c r="E241" s="1"/>
      <c r="F241" s="139"/>
      <c r="G241" s="182" t="str">
        <f>IF(G240="","",IF(G240+1&gt;условия!$K$14,"",G240+1))</f>
        <v/>
      </c>
      <c r="H241" s="140"/>
      <c r="I241" s="178" t="str">
        <f>IF($G241="","",SUMIFS(условия!$63:$63,условия!$1:$1,$G241))</f>
        <v/>
      </c>
      <c r="J241" s="178" t="str">
        <f>IF($G241="","",SUMIFS(условия!$110:$110,условия!$1:$1,$G241))</f>
        <v/>
      </c>
      <c r="K241" s="178" t="str">
        <f>IF($G241="","",SUMIFS(условия!$147:$147,условия!$1:$1,$G241))</f>
        <v/>
      </c>
      <c r="L241" s="178" t="str">
        <f>IF($G241="","",SUMIFS(условия!$59:$59,условия!$1:$1,$G241)+SUMIFS(условия!$106:$106,условия!$1:$1,$G241)+SUMIFS(условия!$143:$143,условия!$1:$1,$G241))</f>
        <v/>
      </c>
      <c r="M241" s="181" t="str">
        <f t="shared" si="2"/>
        <v/>
      </c>
      <c r="N241" s="1"/>
      <c r="O241" s="1"/>
      <c r="P241" s="1"/>
      <c r="Q241" s="1"/>
      <c r="R241" s="1"/>
      <c r="S241" s="105"/>
      <c r="T241" s="1"/>
    </row>
    <row r="242" spans="1:20" x14ac:dyDescent="0.3">
      <c r="A242" s="1"/>
      <c r="B242" s="1"/>
      <c r="C242" s="1"/>
      <c r="D242" s="105"/>
      <c r="E242" s="1"/>
      <c r="F242" s="139"/>
      <c r="G242" s="182" t="str">
        <f>IF(G241="","",IF(G241+1&gt;условия!$K$14,"",G241+1))</f>
        <v/>
      </c>
      <c r="H242" s="140"/>
      <c r="I242" s="178" t="str">
        <f>IF($G242="","",SUMIFS(условия!$63:$63,условия!$1:$1,$G242))</f>
        <v/>
      </c>
      <c r="J242" s="178" t="str">
        <f>IF($G242="","",SUMIFS(условия!$110:$110,условия!$1:$1,$G242))</f>
        <v/>
      </c>
      <c r="K242" s="178" t="str">
        <f>IF($G242="","",SUMIFS(условия!$147:$147,условия!$1:$1,$G242))</f>
        <v/>
      </c>
      <c r="L242" s="178" t="str">
        <f>IF($G242="","",SUMIFS(условия!$59:$59,условия!$1:$1,$G242)+SUMIFS(условия!$106:$106,условия!$1:$1,$G242)+SUMIFS(условия!$143:$143,условия!$1:$1,$G242))</f>
        <v/>
      </c>
      <c r="M242" s="181" t="str">
        <f t="shared" si="2"/>
        <v/>
      </c>
      <c r="N242" s="1"/>
      <c r="O242" s="1"/>
      <c r="P242" s="1"/>
      <c r="Q242" s="1"/>
      <c r="R242" s="1"/>
      <c r="S242" s="105"/>
      <c r="T242" s="1"/>
    </row>
    <row r="243" spans="1:20" x14ac:dyDescent="0.3">
      <c r="A243" s="1"/>
      <c r="B243" s="1"/>
      <c r="C243" s="1"/>
      <c r="D243" s="105"/>
      <c r="E243" s="1"/>
      <c r="F243" s="139"/>
      <c r="G243" s="182" t="str">
        <f>IF(G242="","",IF(G242+1&gt;условия!$K$14,"",G242+1))</f>
        <v/>
      </c>
      <c r="H243" s="140"/>
      <c r="I243" s="178" t="str">
        <f>IF($G243="","",SUMIFS(условия!$63:$63,условия!$1:$1,$G243))</f>
        <v/>
      </c>
      <c r="J243" s="178" t="str">
        <f>IF($G243="","",SUMIFS(условия!$110:$110,условия!$1:$1,$G243))</f>
        <v/>
      </c>
      <c r="K243" s="178" t="str">
        <f>IF($G243="","",SUMIFS(условия!$147:$147,условия!$1:$1,$G243))</f>
        <v/>
      </c>
      <c r="L243" s="178" t="str">
        <f>IF($G243="","",SUMIFS(условия!$59:$59,условия!$1:$1,$G243)+SUMIFS(условия!$106:$106,условия!$1:$1,$G243)+SUMIFS(условия!$143:$143,условия!$1:$1,$G243))</f>
        <v/>
      </c>
      <c r="M243" s="181" t="str">
        <f t="shared" si="2"/>
        <v/>
      </c>
      <c r="N243" s="1"/>
      <c r="O243" s="1"/>
      <c r="P243" s="1"/>
      <c r="Q243" s="1"/>
      <c r="R243" s="1"/>
      <c r="S243" s="105"/>
      <c r="T243" s="1"/>
    </row>
    <row r="244" spans="1:20" x14ac:dyDescent="0.3">
      <c r="A244" s="1"/>
      <c r="B244" s="1"/>
      <c r="C244" s="1"/>
      <c r="D244" s="105"/>
      <c r="E244" s="1"/>
      <c r="F244" s="139"/>
      <c r="G244" s="182" t="str">
        <f>IF(G243="","",IF(G243+1&gt;условия!$K$14,"",G243+1))</f>
        <v/>
      </c>
      <c r="H244" s="140"/>
      <c r="I244" s="178" t="str">
        <f>IF($G244="","",SUMIFS(условия!$63:$63,условия!$1:$1,$G244))</f>
        <v/>
      </c>
      <c r="J244" s="178" t="str">
        <f>IF($G244="","",SUMIFS(условия!$110:$110,условия!$1:$1,$G244))</f>
        <v/>
      </c>
      <c r="K244" s="178" t="str">
        <f>IF($G244="","",SUMIFS(условия!$147:$147,условия!$1:$1,$G244))</f>
        <v/>
      </c>
      <c r="L244" s="178" t="str">
        <f>IF($G244="","",SUMIFS(условия!$59:$59,условия!$1:$1,$G244)+SUMIFS(условия!$106:$106,условия!$1:$1,$G244)+SUMIFS(условия!$143:$143,условия!$1:$1,$G244))</f>
        <v/>
      </c>
      <c r="M244" s="181" t="str">
        <f t="shared" si="2"/>
        <v/>
      </c>
      <c r="N244" s="1"/>
      <c r="O244" s="1"/>
      <c r="P244" s="1"/>
      <c r="Q244" s="1"/>
      <c r="R244" s="1"/>
      <c r="S244" s="105"/>
      <c r="T244" s="1"/>
    </row>
    <row r="245" spans="1:20" x14ac:dyDescent="0.3">
      <c r="A245" s="1"/>
      <c r="B245" s="1"/>
      <c r="C245" s="1"/>
      <c r="D245" s="105"/>
      <c r="E245" s="1"/>
      <c r="F245" s="139"/>
      <c r="G245" s="182" t="str">
        <f>IF(G244="","",IF(G244+1&gt;условия!$K$14,"",G244+1))</f>
        <v/>
      </c>
      <c r="H245" s="140"/>
      <c r="I245" s="178" t="str">
        <f>IF($G245="","",SUMIFS(условия!$63:$63,условия!$1:$1,$G245))</f>
        <v/>
      </c>
      <c r="J245" s="178" t="str">
        <f>IF($G245="","",SUMIFS(условия!$110:$110,условия!$1:$1,$G245))</f>
        <v/>
      </c>
      <c r="K245" s="178" t="str">
        <f>IF($G245="","",SUMIFS(условия!$147:$147,условия!$1:$1,$G245))</f>
        <v/>
      </c>
      <c r="L245" s="178" t="str">
        <f>IF($G245="","",SUMIFS(условия!$59:$59,условия!$1:$1,$G245)+SUMIFS(условия!$106:$106,условия!$1:$1,$G245)+SUMIFS(условия!$143:$143,условия!$1:$1,$G245))</f>
        <v/>
      </c>
      <c r="M245" s="181" t="str">
        <f t="shared" si="2"/>
        <v/>
      </c>
      <c r="N245" s="1"/>
      <c r="O245" s="1"/>
      <c r="P245" s="1"/>
      <c r="Q245" s="1"/>
      <c r="R245" s="1"/>
      <c r="S245" s="105"/>
      <c r="T245" s="1"/>
    </row>
    <row r="246" spans="1:20" x14ac:dyDescent="0.3">
      <c r="A246" s="1"/>
      <c r="B246" s="1"/>
      <c r="C246" s="1"/>
      <c r="D246" s="105"/>
      <c r="E246" s="1"/>
      <c r="F246" s="139"/>
      <c r="G246" s="182" t="str">
        <f>IF(G245="","",IF(G245+1&gt;условия!$K$14,"",G245+1))</f>
        <v/>
      </c>
      <c r="H246" s="140"/>
      <c r="I246" s="178" t="str">
        <f>IF($G246="","",SUMIFS(условия!$63:$63,условия!$1:$1,$G246))</f>
        <v/>
      </c>
      <c r="J246" s="178" t="str">
        <f>IF($G246="","",SUMIFS(условия!$110:$110,условия!$1:$1,$G246))</f>
        <v/>
      </c>
      <c r="K246" s="178" t="str">
        <f>IF($G246="","",SUMIFS(условия!$147:$147,условия!$1:$1,$G246))</f>
        <v/>
      </c>
      <c r="L246" s="178" t="str">
        <f>IF($G246="","",SUMIFS(условия!$59:$59,условия!$1:$1,$G246)+SUMIFS(условия!$106:$106,условия!$1:$1,$G246)+SUMIFS(условия!$143:$143,условия!$1:$1,$G246))</f>
        <v/>
      </c>
      <c r="M246" s="181" t="str">
        <f t="shared" si="2"/>
        <v/>
      </c>
      <c r="N246" s="1"/>
      <c r="O246" s="1"/>
      <c r="P246" s="1"/>
      <c r="Q246" s="1"/>
      <c r="R246" s="1"/>
      <c r="S246" s="105"/>
      <c r="T246" s="1"/>
    </row>
    <row r="247" spans="1:20" x14ac:dyDescent="0.3">
      <c r="A247" s="1"/>
      <c r="B247" s="1"/>
      <c r="C247" s="1"/>
      <c r="D247" s="105"/>
      <c r="E247" s="1"/>
      <c r="F247" s="139"/>
      <c r="G247" s="182" t="str">
        <f>IF(G246="","",IF(G246+1&gt;условия!$K$14,"",G246+1))</f>
        <v/>
      </c>
      <c r="H247" s="140"/>
      <c r="I247" s="178" t="str">
        <f>IF($G247="","",SUMIFS(условия!$63:$63,условия!$1:$1,$G247))</f>
        <v/>
      </c>
      <c r="J247" s="178" t="str">
        <f>IF($G247="","",SUMIFS(условия!$110:$110,условия!$1:$1,$G247))</f>
        <v/>
      </c>
      <c r="K247" s="178" t="str">
        <f>IF($G247="","",SUMIFS(условия!$147:$147,условия!$1:$1,$G247))</f>
        <v/>
      </c>
      <c r="L247" s="178" t="str">
        <f>IF($G247="","",SUMIFS(условия!$59:$59,условия!$1:$1,$G247)+SUMIFS(условия!$106:$106,условия!$1:$1,$G247)+SUMIFS(условия!$143:$143,условия!$1:$1,$G247))</f>
        <v/>
      </c>
      <c r="M247" s="181" t="str">
        <f t="shared" si="2"/>
        <v/>
      </c>
      <c r="N247" s="1"/>
      <c r="O247" s="1"/>
      <c r="P247" s="1"/>
      <c r="Q247" s="1"/>
      <c r="R247" s="1"/>
      <c r="S247" s="105"/>
      <c r="T247" s="1"/>
    </row>
    <row r="248" spans="1:20" x14ac:dyDescent="0.3">
      <c r="A248" s="1"/>
      <c r="B248" s="1"/>
      <c r="C248" s="1"/>
      <c r="D248" s="105"/>
      <c r="E248" s="1"/>
      <c r="F248" s="139"/>
      <c r="G248" s="182" t="str">
        <f>IF(G247="","",IF(G247+1&gt;условия!$K$14,"",G247+1))</f>
        <v/>
      </c>
      <c r="H248" s="140"/>
      <c r="I248" s="178" t="str">
        <f>IF($G248="","",SUMIFS(условия!$63:$63,условия!$1:$1,$G248))</f>
        <v/>
      </c>
      <c r="J248" s="178" t="str">
        <f>IF($G248="","",SUMIFS(условия!$110:$110,условия!$1:$1,$G248))</f>
        <v/>
      </c>
      <c r="K248" s="178" t="str">
        <f>IF($G248="","",SUMIFS(условия!$147:$147,условия!$1:$1,$G248))</f>
        <v/>
      </c>
      <c r="L248" s="178" t="str">
        <f>IF($G248="","",SUMIFS(условия!$59:$59,условия!$1:$1,$G248)+SUMIFS(условия!$106:$106,условия!$1:$1,$G248)+SUMIFS(условия!$143:$143,условия!$1:$1,$G248))</f>
        <v/>
      </c>
      <c r="M248" s="181" t="str">
        <f t="shared" si="2"/>
        <v/>
      </c>
      <c r="N248" s="1"/>
      <c r="O248" s="1"/>
      <c r="P248" s="1"/>
      <c r="Q248" s="1"/>
      <c r="R248" s="1"/>
      <c r="S248" s="105"/>
      <c r="T248" s="1"/>
    </row>
    <row r="249" spans="1:20" x14ac:dyDescent="0.3">
      <c r="A249" s="1"/>
      <c r="B249" s="1"/>
      <c r="C249" s="1"/>
      <c r="D249" s="105"/>
      <c r="E249" s="1"/>
      <c r="F249" s="139"/>
      <c r="G249" s="182" t="str">
        <f>IF(G248="","",IF(G248+1&gt;условия!$K$14,"",G248+1))</f>
        <v/>
      </c>
      <c r="H249" s="140"/>
      <c r="I249" s="178" t="str">
        <f>IF($G249="","",SUMIFS(условия!$63:$63,условия!$1:$1,$G249))</f>
        <v/>
      </c>
      <c r="J249" s="178" t="str">
        <f>IF($G249="","",SUMIFS(условия!$110:$110,условия!$1:$1,$G249))</f>
        <v/>
      </c>
      <c r="K249" s="178" t="str">
        <f>IF($G249="","",SUMIFS(условия!$147:$147,условия!$1:$1,$G249))</f>
        <v/>
      </c>
      <c r="L249" s="178" t="str">
        <f>IF($G249="","",SUMIFS(условия!$59:$59,условия!$1:$1,$G249)+SUMIFS(условия!$106:$106,условия!$1:$1,$G249)+SUMIFS(условия!$143:$143,условия!$1:$1,$G249))</f>
        <v/>
      </c>
      <c r="M249" s="181" t="str">
        <f t="shared" ref="M249:M312" si="3">IF($G249="","",SUM(I249:L249))</f>
        <v/>
      </c>
      <c r="N249" s="1"/>
      <c r="O249" s="1"/>
      <c r="P249" s="1"/>
      <c r="Q249" s="1"/>
      <c r="R249" s="1"/>
      <c r="S249" s="105"/>
      <c r="T249" s="1"/>
    </row>
    <row r="250" spans="1:20" x14ac:dyDescent="0.3">
      <c r="A250" s="1"/>
      <c r="B250" s="1"/>
      <c r="C250" s="1"/>
      <c r="D250" s="105"/>
      <c r="E250" s="1"/>
      <c r="F250" s="139"/>
      <c r="G250" s="182" t="str">
        <f>IF(G249="","",IF(G249+1&gt;условия!$K$14,"",G249+1))</f>
        <v/>
      </c>
      <c r="H250" s="140"/>
      <c r="I250" s="178" t="str">
        <f>IF($G250="","",SUMIFS(условия!$63:$63,условия!$1:$1,$G250))</f>
        <v/>
      </c>
      <c r="J250" s="178" t="str">
        <f>IF($G250="","",SUMIFS(условия!$110:$110,условия!$1:$1,$G250))</f>
        <v/>
      </c>
      <c r="K250" s="178" t="str">
        <f>IF($G250="","",SUMIFS(условия!$147:$147,условия!$1:$1,$G250))</f>
        <v/>
      </c>
      <c r="L250" s="178" t="str">
        <f>IF($G250="","",SUMIFS(условия!$59:$59,условия!$1:$1,$G250)+SUMIFS(условия!$106:$106,условия!$1:$1,$G250)+SUMIFS(условия!$143:$143,условия!$1:$1,$G250))</f>
        <v/>
      </c>
      <c r="M250" s="181" t="str">
        <f t="shared" si="3"/>
        <v/>
      </c>
      <c r="N250" s="1"/>
      <c r="O250" s="1"/>
      <c r="P250" s="1"/>
      <c r="Q250" s="1"/>
      <c r="R250" s="1"/>
      <c r="S250" s="105"/>
      <c r="T250" s="1"/>
    </row>
    <row r="251" spans="1:20" x14ac:dyDescent="0.3">
      <c r="A251" s="1"/>
      <c r="B251" s="1"/>
      <c r="C251" s="1"/>
      <c r="D251" s="105"/>
      <c r="E251" s="1"/>
      <c r="F251" s="139"/>
      <c r="G251" s="182" t="str">
        <f>IF(G250="","",IF(G250+1&gt;условия!$K$14,"",G250+1))</f>
        <v/>
      </c>
      <c r="H251" s="140"/>
      <c r="I251" s="178" t="str">
        <f>IF($G251="","",SUMIFS(условия!$63:$63,условия!$1:$1,$G251))</f>
        <v/>
      </c>
      <c r="J251" s="178" t="str">
        <f>IF($G251="","",SUMIFS(условия!$110:$110,условия!$1:$1,$G251))</f>
        <v/>
      </c>
      <c r="K251" s="178" t="str">
        <f>IF($G251="","",SUMIFS(условия!$147:$147,условия!$1:$1,$G251))</f>
        <v/>
      </c>
      <c r="L251" s="178" t="str">
        <f>IF($G251="","",SUMIFS(условия!$59:$59,условия!$1:$1,$G251)+SUMIFS(условия!$106:$106,условия!$1:$1,$G251)+SUMIFS(условия!$143:$143,условия!$1:$1,$G251))</f>
        <v/>
      </c>
      <c r="M251" s="181" t="str">
        <f t="shared" si="3"/>
        <v/>
      </c>
      <c r="N251" s="1"/>
      <c r="O251" s="1"/>
      <c r="P251" s="1"/>
      <c r="Q251" s="1"/>
      <c r="R251" s="1"/>
      <c r="S251" s="105"/>
      <c r="T251" s="1"/>
    </row>
    <row r="252" spans="1:20" x14ac:dyDescent="0.3">
      <c r="A252" s="1"/>
      <c r="B252" s="1"/>
      <c r="C252" s="1"/>
      <c r="D252" s="105"/>
      <c r="E252" s="1"/>
      <c r="F252" s="139"/>
      <c r="G252" s="182" t="str">
        <f>IF(G251="","",IF(G251+1&gt;условия!$K$14,"",G251+1))</f>
        <v/>
      </c>
      <c r="H252" s="140"/>
      <c r="I252" s="178" t="str">
        <f>IF($G252="","",SUMIFS(условия!$63:$63,условия!$1:$1,$G252))</f>
        <v/>
      </c>
      <c r="J252" s="178" t="str">
        <f>IF($G252="","",SUMIFS(условия!$110:$110,условия!$1:$1,$G252))</f>
        <v/>
      </c>
      <c r="K252" s="178" t="str">
        <f>IF($G252="","",SUMIFS(условия!$147:$147,условия!$1:$1,$G252))</f>
        <v/>
      </c>
      <c r="L252" s="178" t="str">
        <f>IF($G252="","",SUMIFS(условия!$59:$59,условия!$1:$1,$G252)+SUMIFS(условия!$106:$106,условия!$1:$1,$G252)+SUMIFS(условия!$143:$143,условия!$1:$1,$G252))</f>
        <v/>
      </c>
      <c r="M252" s="181" t="str">
        <f t="shared" si="3"/>
        <v/>
      </c>
      <c r="N252" s="1"/>
      <c r="O252" s="1"/>
      <c r="P252" s="1"/>
      <c r="Q252" s="1"/>
      <c r="R252" s="1"/>
      <c r="S252" s="105"/>
      <c r="T252" s="1"/>
    </row>
    <row r="253" spans="1:20" x14ac:dyDescent="0.3">
      <c r="A253" s="1"/>
      <c r="B253" s="1"/>
      <c r="C253" s="1"/>
      <c r="D253" s="105"/>
      <c r="E253" s="1"/>
      <c r="F253" s="139"/>
      <c r="G253" s="182" t="str">
        <f>IF(G252="","",IF(G252+1&gt;условия!$K$14,"",G252+1))</f>
        <v/>
      </c>
      <c r="H253" s="140"/>
      <c r="I253" s="178" t="str">
        <f>IF($G253="","",SUMIFS(условия!$63:$63,условия!$1:$1,$G253))</f>
        <v/>
      </c>
      <c r="J253" s="178" t="str">
        <f>IF($G253="","",SUMIFS(условия!$110:$110,условия!$1:$1,$G253))</f>
        <v/>
      </c>
      <c r="K253" s="178" t="str">
        <f>IF($G253="","",SUMIFS(условия!$147:$147,условия!$1:$1,$G253))</f>
        <v/>
      </c>
      <c r="L253" s="178" t="str">
        <f>IF($G253="","",SUMIFS(условия!$59:$59,условия!$1:$1,$G253)+SUMIFS(условия!$106:$106,условия!$1:$1,$G253)+SUMIFS(условия!$143:$143,условия!$1:$1,$G253))</f>
        <v/>
      </c>
      <c r="M253" s="181" t="str">
        <f t="shared" si="3"/>
        <v/>
      </c>
      <c r="N253" s="1"/>
      <c r="O253" s="1"/>
      <c r="P253" s="1"/>
      <c r="Q253" s="1"/>
      <c r="R253" s="1"/>
      <c r="S253" s="105"/>
      <c r="T253" s="1"/>
    </row>
    <row r="254" spans="1:20" x14ac:dyDescent="0.3">
      <c r="A254" s="1"/>
      <c r="B254" s="1"/>
      <c r="C254" s="1"/>
      <c r="D254" s="105"/>
      <c r="E254" s="1"/>
      <c r="F254" s="139"/>
      <c r="G254" s="182" t="str">
        <f>IF(G253="","",IF(G253+1&gt;условия!$K$14,"",G253+1))</f>
        <v/>
      </c>
      <c r="H254" s="140"/>
      <c r="I254" s="178" t="str">
        <f>IF($G254="","",SUMIFS(условия!$63:$63,условия!$1:$1,$G254))</f>
        <v/>
      </c>
      <c r="J254" s="178" t="str">
        <f>IF($G254="","",SUMIFS(условия!$110:$110,условия!$1:$1,$G254))</f>
        <v/>
      </c>
      <c r="K254" s="178" t="str">
        <f>IF($G254="","",SUMIFS(условия!$147:$147,условия!$1:$1,$G254))</f>
        <v/>
      </c>
      <c r="L254" s="178" t="str">
        <f>IF($G254="","",SUMIFS(условия!$59:$59,условия!$1:$1,$G254)+SUMIFS(условия!$106:$106,условия!$1:$1,$G254)+SUMIFS(условия!$143:$143,условия!$1:$1,$G254))</f>
        <v/>
      </c>
      <c r="M254" s="181" t="str">
        <f t="shared" si="3"/>
        <v/>
      </c>
      <c r="N254" s="1"/>
      <c r="O254" s="1"/>
      <c r="P254" s="1"/>
      <c r="Q254" s="1"/>
      <c r="R254" s="1"/>
      <c r="S254" s="105"/>
      <c r="T254" s="1"/>
    </row>
    <row r="255" spans="1:20" x14ac:dyDescent="0.3">
      <c r="A255" s="1"/>
      <c r="B255" s="1"/>
      <c r="C255" s="1"/>
      <c r="D255" s="105"/>
      <c r="E255" s="1"/>
      <c r="F255" s="139"/>
      <c r="G255" s="182" t="str">
        <f>IF(G254="","",IF(G254+1&gt;условия!$K$14,"",G254+1))</f>
        <v/>
      </c>
      <c r="H255" s="140"/>
      <c r="I255" s="178" t="str">
        <f>IF($G255="","",SUMIFS(условия!$63:$63,условия!$1:$1,$G255))</f>
        <v/>
      </c>
      <c r="J255" s="178" t="str">
        <f>IF($G255="","",SUMIFS(условия!$110:$110,условия!$1:$1,$G255))</f>
        <v/>
      </c>
      <c r="K255" s="178" t="str">
        <f>IF($G255="","",SUMIFS(условия!$147:$147,условия!$1:$1,$G255))</f>
        <v/>
      </c>
      <c r="L255" s="178" t="str">
        <f>IF($G255="","",SUMIFS(условия!$59:$59,условия!$1:$1,$G255)+SUMIFS(условия!$106:$106,условия!$1:$1,$G255)+SUMIFS(условия!$143:$143,условия!$1:$1,$G255))</f>
        <v/>
      </c>
      <c r="M255" s="181" t="str">
        <f t="shared" si="3"/>
        <v/>
      </c>
      <c r="N255" s="1"/>
      <c r="O255" s="1"/>
      <c r="P255" s="1"/>
      <c r="Q255" s="1"/>
      <c r="R255" s="1"/>
      <c r="S255" s="105"/>
      <c r="T255" s="1"/>
    </row>
    <row r="256" spans="1:20" x14ac:dyDescent="0.3">
      <c r="A256" s="1"/>
      <c r="B256" s="1"/>
      <c r="C256" s="1"/>
      <c r="D256" s="105"/>
      <c r="E256" s="1"/>
      <c r="F256" s="139"/>
      <c r="G256" s="182" t="str">
        <f>IF(G255="","",IF(G255+1&gt;условия!$K$14,"",G255+1))</f>
        <v/>
      </c>
      <c r="H256" s="140"/>
      <c r="I256" s="178" t="str">
        <f>IF($G256="","",SUMIFS(условия!$63:$63,условия!$1:$1,$G256))</f>
        <v/>
      </c>
      <c r="J256" s="178" t="str">
        <f>IF($G256="","",SUMIFS(условия!$110:$110,условия!$1:$1,$G256))</f>
        <v/>
      </c>
      <c r="K256" s="178" t="str">
        <f>IF($G256="","",SUMIFS(условия!$147:$147,условия!$1:$1,$G256))</f>
        <v/>
      </c>
      <c r="L256" s="178" t="str">
        <f>IF($G256="","",SUMIFS(условия!$59:$59,условия!$1:$1,$G256)+SUMIFS(условия!$106:$106,условия!$1:$1,$G256)+SUMIFS(условия!$143:$143,условия!$1:$1,$G256))</f>
        <v/>
      </c>
      <c r="M256" s="181" t="str">
        <f t="shared" si="3"/>
        <v/>
      </c>
      <c r="N256" s="1"/>
      <c r="O256" s="1"/>
      <c r="P256" s="1"/>
      <c r="Q256" s="1"/>
      <c r="R256" s="1"/>
      <c r="S256" s="105"/>
      <c r="T256" s="1"/>
    </row>
    <row r="257" spans="1:20" x14ac:dyDescent="0.3">
      <c r="A257" s="1"/>
      <c r="B257" s="1"/>
      <c r="C257" s="1"/>
      <c r="D257" s="105"/>
      <c r="E257" s="1"/>
      <c r="F257" s="139"/>
      <c r="G257" s="182" t="str">
        <f>IF(G256="","",IF(G256+1&gt;условия!$K$14,"",G256+1))</f>
        <v/>
      </c>
      <c r="H257" s="140"/>
      <c r="I257" s="178" t="str">
        <f>IF($G257="","",SUMIFS(условия!$63:$63,условия!$1:$1,$G257))</f>
        <v/>
      </c>
      <c r="J257" s="178" t="str">
        <f>IF($G257="","",SUMIFS(условия!$110:$110,условия!$1:$1,$G257))</f>
        <v/>
      </c>
      <c r="K257" s="178" t="str">
        <f>IF($G257="","",SUMIFS(условия!$147:$147,условия!$1:$1,$G257))</f>
        <v/>
      </c>
      <c r="L257" s="178" t="str">
        <f>IF($G257="","",SUMIFS(условия!$59:$59,условия!$1:$1,$G257)+SUMIFS(условия!$106:$106,условия!$1:$1,$G257)+SUMIFS(условия!$143:$143,условия!$1:$1,$G257))</f>
        <v/>
      </c>
      <c r="M257" s="181" t="str">
        <f t="shared" si="3"/>
        <v/>
      </c>
      <c r="N257" s="1"/>
      <c r="O257" s="1"/>
      <c r="P257" s="1"/>
      <c r="Q257" s="1"/>
      <c r="R257" s="1"/>
      <c r="S257" s="105"/>
      <c r="T257" s="1"/>
    </row>
    <row r="258" spans="1:20" x14ac:dyDescent="0.3">
      <c r="A258" s="1"/>
      <c r="B258" s="1"/>
      <c r="C258" s="1"/>
      <c r="D258" s="105"/>
      <c r="E258" s="1"/>
      <c r="F258" s="139"/>
      <c r="G258" s="182" t="str">
        <f>IF(G257="","",IF(G257+1&gt;условия!$K$14,"",G257+1))</f>
        <v/>
      </c>
      <c r="H258" s="140"/>
      <c r="I258" s="178" t="str">
        <f>IF($G258="","",SUMIFS(условия!$63:$63,условия!$1:$1,$G258))</f>
        <v/>
      </c>
      <c r="J258" s="178" t="str">
        <f>IF($G258="","",SUMIFS(условия!$110:$110,условия!$1:$1,$G258))</f>
        <v/>
      </c>
      <c r="K258" s="178" t="str">
        <f>IF($G258="","",SUMIFS(условия!$147:$147,условия!$1:$1,$G258))</f>
        <v/>
      </c>
      <c r="L258" s="178" t="str">
        <f>IF($G258="","",SUMIFS(условия!$59:$59,условия!$1:$1,$G258)+SUMIFS(условия!$106:$106,условия!$1:$1,$G258)+SUMIFS(условия!$143:$143,условия!$1:$1,$G258))</f>
        <v/>
      </c>
      <c r="M258" s="181" t="str">
        <f t="shared" si="3"/>
        <v/>
      </c>
      <c r="N258" s="1"/>
      <c r="O258" s="1"/>
      <c r="P258" s="1"/>
      <c r="Q258" s="1"/>
      <c r="R258" s="1"/>
      <c r="S258" s="105"/>
      <c r="T258" s="1"/>
    </row>
    <row r="259" spans="1:20" x14ac:dyDescent="0.3">
      <c r="A259" s="1"/>
      <c r="B259" s="1"/>
      <c r="C259" s="1"/>
      <c r="D259" s="105"/>
      <c r="E259" s="1"/>
      <c r="F259" s="139"/>
      <c r="G259" s="182" t="str">
        <f>IF(G258="","",IF(G258+1&gt;условия!$K$14,"",G258+1))</f>
        <v/>
      </c>
      <c r="H259" s="140"/>
      <c r="I259" s="178" t="str">
        <f>IF($G259="","",SUMIFS(условия!$63:$63,условия!$1:$1,$G259))</f>
        <v/>
      </c>
      <c r="J259" s="178" t="str">
        <f>IF($G259="","",SUMIFS(условия!$110:$110,условия!$1:$1,$G259))</f>
        <v/>
      </c>
      <c r="K259" s="178" t="str">
        <f>IF($G259="","",SUMIFS(условия!$147:$147,условия!$1:$1,$G259))</f>
        <v/>
      </c>
      <c r="L259" s="178" t="str">
        <f>IF($G259="","",SUMIFS(условия!$59:$59,условия!$1:$1,$G259)+SUMIFS(условия!$106:$106,условия!$1:$1,$G259)+SUMIFS(условия!$143:$143,условия!$1:$1,$G259))</f>
        <v/>
      </c>
      <c r="M259" s="181" t="str">
        <f t="shared" si="3"/>
        <v/>
      </c>
      <c r="N259" s="1"/>
      <c r="O259" s="1"/>
      <c r="P259" s="1"/>
      <c r="Q259" s="1"/>
      <c r="R259" s="1"/>
      <c r="S259" s="105"/>
      <c r="T259" s="1"/>
    </row>
    <row r="260" spans="1:20" x14ac:dyDescent="0.3">
      <c r="A260" s="1"/>
      <c r="B260" s="1"/>
      <c r="C260" s="1"/>
      <c r="D260" s="105"/>
      <c r="E260" s="1"/>
      <c r="F260" s="139"/>
      <c r="G260" s="182" t="str">
        <f>IF(G259="","",IF(G259+1&gt;условия!$K$14,"",G259+1))</f>
        <v/>
      </c>
      <c r="H260" s="140"/>
      <c r="I260" s="178" t="str">
        <f>IF($G260="","",SUMIFS(условия!$63:$63,условия!$1:$1,$G260))</f>
        <v/>
      </c>
      <c r="J260" s="178" t="str">
        <f>IF($G260="","",SUMIFS(условия!$110:$110,условия!$1:$1,$G260))</f>
        <v/>
      </c>
      <c r="K260" s="178" t="str">
        <f>IF($G260="","",SUMIFS(условия!$147:$147,условия!$1:$1,$G260))</f>
        <v/>
      </c>
      <c r="L260" s="178" t="str">
        <f>IF($G260="","",SUMIFS(условия!$59:$59,условия!$1:$1,$G260)+SUMIFS(условия!$106:$106,условия!$1:$1,$G260)+SUMIFS(условия!$143:$143,условия!$1:$1,$G260))</f>
        <v/>
      </c>
      <c r="M260" s="181" t="str">
        <f t="shared" si="3"/>
        <v/>
      </c>
      <c r="N260" s="1"/>
      <c r="O260" s="1"/>
      <c r="P260" s="1"/>
      <c r="Q260" s="1"/>
      <c r="R260" s="1"/>
      <c r="S260" s="105"/>
      <c r="T260" s="1"/>
    </row>
    <row r="261" spans="1:20" x14ac:dyDescent="0.3">
      <c r="A261" s="1"/>
      <c r="B261" s="1"/>
      <c r="C261" s="1"/>
      <c r="D261" s="105"/>
      <c r="E261" s="1"/>
      <c r="F261" s="139"/>
      <c r="G261" s="182" t="str">
        <f>IF(G260="","",IF(G260+1&gt;условия!$K$14,"",G260+1))</f>
        <v/>
      </c>
      <c r="H261" s="140"/>
      <c r="I261" s="178" t="str">
        <f>IF($G261="","",SUMIFS(условия!$63:$63,условия!$1:$1,$G261))</f>
        <v/>
      </c>
      <c r="J261" s="178" t="str">
        <f>IF($G261="","",SUMIFS(условия!$110:$110,условия!$1:$1,$G261))</f>
        <v/>
      </c>
      <c r="K261" s="178" t="str">
        <f>IF($G261="","",SUMIFS(условия!$147:$147,условия!$1:$1,$G261))</f>
        <v/>
      </c>
      <c r="L261" s="178" t="str">
        <f>IF($G261="","",SUMIFS(условия!$59:$59,условия!$1:$1,$G261)+SUMIFS(условия!$106:$106,условия!$1:$1,$G261)+SUMIFS(условия!$143:$143,условия!$1:$1,$G261))</f>
        <v/>
      </c>
      <c r="M261" s="181" t="str">
        <f t="shared" si="3"/>
        <v/>
      </c>
      <c r="N261" s="1"/>
      <c r="O261" s="1"/>
      <c r="P261" s="1"/>
      <c r="Q261" s="1"/>
      <c r="R261" s="1"/>
      <c r="S261" s="105"/>
      <c r="T261" s="1"/>
    </row>
    <row r="262" spans="1:20" x14ac:dyDescent="0.3">
      <c r="A262" s="1"/>
      <c r="B262" s="1"/>
      <c r="C262" s="1"/>
      <c r="D262" s="105"/>
      <c r="E262" s="1"/>
      <c r="F262" s="139"/>
      <c r="G262" s="182" t="str">
        <f>IF(G261="","",IF(G261+1&gt;условия!$K$14,"",G261+1))</f>
        <v/>
      </c>
      <c r="H262" s="140"/>
      <c r="I262" s="178" t="str">
        <f>IF($G262="","",SUMIFS(условия!$63:$63,условия!$1:$1,$G262))</f>
        <v/>
      </c>
      <c r="J262" s="178" t="str">
        <f>IF($G262="","",SUMIFS(условия!$110:$110,условия!$1:$1,$G262))</f>
        <v/>
      </c>
      <c r="K262" s="178" t="str">
        <f>IF($G262="","",SUMIFS(условия!$147:$147,условия!$1:$1,$G262))</f>
        <v/>
      </c>
      <c r="L262" s="178" t="str">
        <f>IF($G262="","",SUMIFS(условия!$59:$59,условия!$1:$1,$G262)+SUMIFS(условия!$106:$106,условия!$1:$1,$G262)+SUMIFS(условия!$143:$143,условия!$1:$1,$G262))</f>
        <v/>
      </c>
      <c r="M262" s="181" t="str">
        <f t="shared" si="3"/>
        <v/>
      </c>
      <c r="N262" s="1"/>
      <c r="O262" s="1"/>
      <c r="P262" s="1"/>
      <c r="Q262" s="1"/>
      <c r="R262" s="1"/>
      <c r="S262" s="105"/>
      <c r="T262" s="1"/>
    </row>
    <row r="263" spans="1:20" x14ac:dyDescent="0.3">
      <c r="A263" s="1"/>
      <c r="B263" s="1"/>
      <c r="C263" s="1"/>
      <c r="D263" s="105"/>
      <c r="E263" s="1"/>
      <c r="F263" s="139"/>
      <c r="G263" s="182" t="str">
        <f>IF(G262="","",IF(G262+1&gt;условия!$K$14,"",G262+1))</f>
        <v/>
      </c>
      <c r="H263" s="140"/>
      <c r="I263" s="178" t="str">
        <f>IF($G263="","",SUMIFS(условия!$63:$63,условия!$1:$1,$G263))</f>
        <v/>
      </c>
      <c r="J263" s="178" t="str">
        <f>IF($G263="","",SUMIFS(условия!$110:$110,условия!$1:$1,$G263))</f>
        <v/>
      </c>
      <c r="K263" s="178" t="str">
        <f>IF($G263="","",SUMIFS(условия!$147:$147,условия!$1:$1,$G263))</f>
        <v/>
      </c>
      <c r="L263" s="178" t="str">
        <f>IF($G263="","",SUMIFS(условия!$59:$59,условия!$1:$1,$G263)+SUMIFS(условия!$106:$106,условия!$1:$1,$G263)+SUMIFS(условия!$143:$143,условия!$1:$1,$G263))</f>
        <v/>
      </c>
      <c r="M263" s="181" t="str">
        <f t="shared" si="3"/>
        <v/>
      </c>
      <c r="N263" s="1"/>
      <c r="O263" s="1"/>
      <c r="P263" s="1"/>
      <c r="Q263" s="1"/>
      <c r="R263" s="1"/>
      <c r="S263" s="105"/>
      <c r="T263" s="1"/>
    </row>
    <row r="264" spans="1:20" x14ac:dyDescent="0.3">
      <c r="A264" s="1"/>
      <c r="B264" s="1"/>
      <c r="C264" s="1"/>
      <c r="D264" s="105"/>
      <c r="E264" s="1"/>
      <c r="F264" s="139"/>
      <c r="G264" s="182" t="str">
        <f>IF(G263="","",IF(G263+1&gt;условия!$K$14,"",G263+1))</f>
        <v/>
      </c>
      <c r="H264" s="140"/>
      <c r="I264" s="178" t="str">
        <f>IF($G264="","",SUMIFS(условия!$63:$63,условия!$1:$1,$G264))</f>
        <v/>
      </c>
      <c r="J264" s="178" t="str">
        <f>IF($G264="","",SUMIFS(условия!$110:$110,условия!$1:$1,$G264))</f>
        <v/>
      </c>
      <c r="K264" s="178" t="str">
        <f>IF($G264="","",SUMIFS(условия!$147:$147,условия!$1:$1,$G264))</f>
        <v/>
      </c>
      <c r="L264" s="178" t="str">
        <f>IF($G264="","",SUMIFS(условия!$59:$59,условия!$1:$1,$G264)+SUMIFS(условия!$106:$106,условия!$1:$1,$G264)+SUMIFS(условия!$143:$143,условия!$1:$1,$G264))</f>
        <v/>
      </c>
      <c r="M264" s="181" t="str">
        <f t="shared" si="3"/>
        <v/>
      </c>
      <c r="N264" s="1"/>
      <c r="O264" s="1"/>
      <c r="P264" s="1"/>
      <c r="Q264" s="1"/>
      <c r="R264" s="1"/>
      <c r="S264" s="105"/>
      <c r="T264" s="1"/>
    </row>
    <row r="265" spans="1:20" x14ac:dyDescent="0.3">
      <c r="A265" s="1"/>
      <c r="B265" s="1"/>
      <c r="C265" s="1"/>
      <c r="D265" s="105"/>
      <c r="E265" s="1"/>
      <c r="F265" s="139"/>
      <c r="G265" s="182" t="str">
        <f>IF(G264="","",IF(G264+1&gt;условия!$K$14,"",G264+1))</f>
        <v/>
      </c>
      <c r="H265" s="140"/>
      <c r="I265" s="178" t="str">
        <f>IF($G265="","",SUMIFS(условия!$63:$63,условия!$1:$1,$G265))</f>
        <v/>
      </c>
      <c r="J265" s="178" t="str">
        <f>IF($G265="","",SUMIFS(условия!$110:$110,условия!$1:$1,$G265))</f>
        <v/>
      </c>
      <c r="K265" s="178" t="str">
        <f>IF($G265="","",SUMIFS(условия!$147:$147,условия!$1:$1,$G265))</f>
        <v/>
      </c>
      <c r="L265" s="178" t="str">
        <f>IF($G265="","",SUMIFS(условия!$59:$59,условия!$1:$1,$G265)+SUMIFS(условия!$106:$106,условия!$1:$1,$G265)+SUMIFS(условия!$143:$143,условия!$1:$1,$G265))</f>
        <v/>
      </c>
      <c r="M265" s="181" t="str">
        <f t="shared" si="3"/>
        <v/>
      </c>
      <c r="N265" s="1"/>
      <c r="O265" s="1"/>
      <c r="P265" s="1"/>
      <c r="Q265" s="1"/>
      <c r="R265" s="1"/>
      <c r="S265" s="105"/>
      <c r="T265" s="1"/>
    </row>
    <row r="266" spans="1:20" x14ac:dyDescent="0.3">
      <c r="A266" s="1"/>
      <c r="B266" s="1"/>
      <c r="C266" s="1"/>
      <c r="D266" s="105"/>
      <c r="E266" s="1"/>
      <c r="F266" s="139"/>
      <c r="G266" s="182" t="str">
        <f>IF(G265="","",IF(G265+1&gt;условия!$K$14,"",G265+1))</f>
        <v/>
      </c>
      <c r="H266" s="140"/>
      <c r="I266" s="178" t="str">
        <f>IF($G266="","",SUMIFS(условия!$63:$63,условия!$1:$1,$G266))</f>
        <v/>
      </c>
      <c r="J266" s="178" t="str">
        <f>IF($G266="","",SUMIFS(условия!$110:$110,условия!$1:$1,$G266))</f>
        <v/>
      </c>
      <c r="K266" s="178" t="str">
        <f>IF($G266="","",SUMIFS(условия!$147:$147,условия!$1:$1,$G266))</f>
        <v/>
      </c>
      <c r="L266" s="178" t="str">
        <f>IF($G266="","",SUMIFS(условия!$59:$59,условия!$1:$1,$G266)+SUMIFS(условия!$106:$106,условия!$1:$1,$G266)+SUMIFS(условия!$143:$143,условия!$1:$1,$G266))</f>
        <v/>
      </c>
      <c r="M266" s="181" t="str">
        <f t="shared" si="3"/>
        <v/>
      </c>
      <c r="N266" s="1"/>
      <c r="O266" s="1"/>
      <c r="P266" s="1"/>
      <c r="Q266" s="1"/>
      <c r="R266" s="1"/>
      <c r="S266" s="105"/>
      <c r="T266" s="1"/>
    </row>
    <row r="267" spans="1:20" x14ac:dyDescent="0.3">
      <c r="A267" s="1"/>
      <c r="B267" s="1"/>
      <c r="C267" s="1"/>
      <c r="D267" s="105"/>
      <c r="E267" s="1"/>
      <c r="F267" s="139"/>
      <c r="G267" s="182" t="str">
        <f>IF(G266="","",IF(G266+1&gt;условия!$K$14,"",G266+1))</f>
        <v/>
      </c>
      <c r="H267" s="140"/>
      <c r="I267" s="178" t="str">
        <f>IF($G267="","",SUMIFS(условия!$63:$63,условия!$1:$1,$G267))</f>
        <v/>
      </c>
      <c r="J267" s="178" t="str">
        <f>IF($G267="","",SUMIFS(условия!$110:$110,условия!$1:$1,$G267))</f>
        <v/>
      </c>
      <c r="K267" s="178" t="str">
        <f>IF($G267="","",SUMIFS(условия!$147:$147,условия!$1:$1,$G267))</f>
        <v/>
      </c>
      <c r="L267" s="178" t="str">
        <f>IF($G267="","",SUMIFS(условия!$59:$59,условия!$1:$1,$G267)+SUMIFS(условия!$106:$106,условия!$1:$1,$G267)+SUMIFS(условия!$143:$143,условия!$1:$1,$G267))</f>
        <v/>
      </c>
      <c r="M267" s="181" t="str">
        <f t="shared" si="3"/>
        <v/>
      </c>
      <c r="N267" s="1"/>
      <c r="O267" s="1"/>
      <c r="P267" s="1"/>
      <c r="Q267" s="1"/>
      <c r="R267" s="1"/>
      <c r="S267" s="105"/>
      <c r="T267" s="1"/>
    </row>
    <row r="268" spans="1:20" x14ac:dyDescent="0.3">
      <c r="A268" s="1"/>
      <c r="B268" s="1"/>
      <c r="C268" s="1"/>
      <c r="D268" s="105"/>
      <c r="E268" s="1"/>
      <c r="F268" s="139"/>
      <c r="G268" s="182" t="str">
        <f>IF(G267="","",IF(G267+1&gt;условия!$K$14,"",G267+1))</f>
        <v/>
      </c>
      <c r="H268" s="140"/>
      <c r="I268" s="178" t="str">
        <f>IF($G268="","",SUMIFS(условия!$63:$63,условия!$1:$1,$G268))</f>
        <v/>
      </c>
      <c r="J268" s="178" t="str">
        <f>IF($G268="","",SUMIFS(условия!$110:$110,условия!$1:$1,$G268))</f>
        <v/>
      </c>
      <c r="K268" s="178" t="str">
        <f>IF($G268="","",SUMIFS(условия!$147:$147,условия!$1:$1,$G268))</f>
        <v/>
      </c>
      <c r="L268" s="178" t="str">
        <f>IF($G268="","",SUMIFS(условия!$59:$59,условия!$1:$1,$G268)+SUMIFS(условия!$106:$106,условия!$1:$1,$G268)+SUMIFS(условия!$143:$143,условия!$1:$1,$G268))</f>
        <v/>
      </c>
      <c r="M268" s="181" t="str">
        <f t="shared" si="3"/>
        <v/>
      </c>
      <c r="N268" s="1"/>
      <c r="O268" s="1"/>
      <c r="P268" s="1"/>
      <c r="Q268" s="1"/>
      <c r="R268" s="1"/>
      <c r="S268" s="105"/>
      <c r="T268" s="1"/>
    </row>
    <row r="269" spans="1:20" x14ac:dyDescent="0.3">
      <c r="A269" s="1"/>
      <c r="B269" s="1"/>
      <c r="C269" s="1"/>
      <c r="D269" s="105"/>
      <c r="E269" s="1"/>
      <c r="F269" s="139"/>
      <c r="G269" s="182" t="str">
        <f>IF(G268="","",IF(G268+1&gt;условия!$K$14,"",G268+1))</f>
        <v/>
      </c>
      <c r="H269" s="140"/>
      <c r="I269" s="178" t="str">
        <f>IF($G269="","",SUMIFS(условия!$63:$63,условия!$1:$1,$G269))</f>
        <v/>
      </c>
      <c r="J269" s="178" t="str">
        <f>IF($G269="","",SUMIFS(условия!$110:$110,условия!$1:$1,$G269))</f>
        <v/>
      </c>
      <c r="K269" s="178" t="str">
        <f>IF($G269="","",SUMIFS(условия!$147:$147,условия!$1:$1,$G269))</f>
        <v/>
      </c>
      <c r="L269" s="178" t="str">
        <f>IF($G269="","",SUMIFS(условия!$59:$59,условия!$1:$1,$G269)+SUMIFS(условия!$106:$106,условия!$1:$1,$G269)+SUMIFS(условия!$143:$143,условия!$1:$1,$G269))</f>
        <v/>
      </c>
      <c r="M269" s="181" t="str">
        <f t="shared" si="3"/>
        <v/>
      </c>
      <c r="N269" s="1"/>
      <c r="O269" s="1"/>
      <c r="P269" s="1"/>
      <c r="Q269" s="1"/>
      <c r="R269" s="1"/>
      <c r="S269" s="105"/>
      <c r="T269" s="1"/>
    </row>
    <row r="270" spans="1:20" x14ac:dyDescent="0.3">
      <c r="A270" s="1"/>
      <c r="B270" s="1"/>
      <c r="C270" s="1"/>
      <c r="D270" s="105"/>
      <c r="E270" s="1"/>
      <c r="F270" s="139"/>
      <c r="G270" s="182" t="str">
        <f>IF(G269="","",IF(G269+1&gt;условия!$K$14,"",G269+1))</f>
        <v/>
      </c>
      <c r="H270" s="140"/>
      <c r="I270" s="178" t="str">
        <f>IF($G270="","",SUMIFS(условия!$63:$63,условия!$1:$1,$G270))</f>
        <v/>
      </c>
      <c r="J270" s="178" t="str">
        <f>IF($G270="","",SUMIFS(условия!$110:$110,условия!$1:$1,$G270))</f>
        <v/>
      </c>
      <c r="K270" s="178" t="str">
        <f>IF($G270="","",SUMIFS(условия!$147:$147,условия!$1:$1,$G270))</f>
        <v/>
      </c>
      <c r="L270" s="178" t="str">
        <f>IF($G270="","",SUMIFS(условия!$59:$59,условия!$1:$1,$G270)+SUMIFS(условия!$106:$106,условия!$1:$1,$G270)+SUMIFS(условия!$143:$143,условия!$1:$1,$G270))</f>
        <v/>
      </c>
      <c r="M270" s="181" t="str">
        <f t="shared" si="3"/>
        <v/>
      </c>
      <c r="N270" s="1"/>
      <c r="O270" s="1"/>
      <c r="P270" s="1"/>
      <c r="Q270" s="1"/>
      <c r="R270" s="1"/>
      <c r="S270" s="105"/>
      <c r="T270" s="1"/>
    </row>
    <row r="271" spans="1:20" x14ac:dyDescent="0.3">
      <c r="A271" s="1"/>
      <c r="B271" s="1"/>
      <c r="C271" s="1"/>
      <c r="D271" s="105"/>
      <c r="E271" s="1"/>
      <c r="F271" s="139"/>
      <c r="G271" s="182" t="str">
        <f>IF(G270="","",IF(G270+1&gt;условия!$K$14,"",G270+1))</f>
        <v/>
      </c>
      <c r="H271" s="140"/>
      <c r="I271" s="178" t="str">
        <f>IF($G271="","",SUMIFS(условия!$63:$63,условия!$1:$1,$G271))</f>
        <v/>
      </c>
      <c r="J271" s="178" t="str">
        <f>IF($G271="","",SUMIFS(условия!$110:$110,условия!$1:$1,$G271))</f>
        <v/>
      </c>
      <c r="K271" s="178" t="str">
        <f>IF($G271="","",SUMIFS(условия!$147:$147,условия!$1:$1,$G271))</f>
        <v/>
      </c>
      <c r="L271" s="178" t="str">
        <f>IF($G271="","",SUMIFS(условия!$59:$59,условия!$1:$1,$G271)+SUMIFS(условия!$106:$106,условия!$1:$1,$G271)+SUMIFS(условия!$143:$143,условия!$1:$1,$G271))</f>
        <v/>
      </c>
      <c r="M271" s="181" t="str">
        <f t="shared" si="3"/>
        <v/>
      </c>
      <c r="N271" s="1"/>
      <c r="O271" s="1"/>
      <c r="P271" s="1"/>
      <c r="Q271" s="1"/>
      <c r="R271" s="1"/>
      <c r="S271" s="105"/>
      <c r="T271" s="1"/>
    </row>
    <row r="272" spans="1:20" x14ac:dyDescent="0.3">
      <c r="A272" s="1"/>
      <c r="B272" s="1"/>
      <c r="C272" s="1"/>
      <c r="D272" s="105"/>
      <c r="E272" s="1"/>
      <c r="F272" s="139"/>
      <c r="G272" s="182" t="str">
        <f>IF(G271="","",IF(G271+1&gt;условия!$K$14,"",G271+1))</f>
        <v/>
      </c>
      <c r="H272" s="140"/>
      <c r="I272" s="178" t="str">
        <f>IF($G272="","",SUMIFS(условия!$63:$63,условия!$1:$1,$G272))</f>
        <v/>
      </c>
      <c r="J272" s="178" t="str">
        <f>IF($G272="","",SUMIFS(условия!$110:$110,условия!$1:$1,$G272))</f>
        <v/>
      </c>
      <c r="K272" s="178" t="str">
        <f>IF($G272="","",SUMIFS(условия!$147:$147,условия!$1:$1,$G272))</f>
        <v/>
      </c>
      <c r="L272" s="178" t="str">
        <f>IF($G272="","",SUMIFS(условия!$59:$59,условия!$1:$1,$G272)+SUMIFS(условия!$106:$106,условия!$1:$1,$G272)+SUMIFS(условия!$143:$143,условия!$1:$1,$G272))</f>
        <v/>
      </c>
      <c r="M272" s="181" t="str">
        <f t="shared" si="3"/>
        <v/>
      </c>
      <c r="N272" s="1"/>
      <c r="O272" s="1"/>
      <c r="P272" s="1"/>
      <c r="Q272" s="1"/>
      <c r="R272" s="1"/>
      <c r="S272" s="105"/>
      <c r="T272" s="1"/>
    </row>
    <row r="273" spans="1:20" x14ac:dyDescent="0.3">
      <c r="A273" s="1"/>
      <c r="B273" s="1"/>
      <c r="C273" s="1"/>
      <c r="D273" s="105"/>
      <c r="E273" s="1"/>
      <c r="F273" s="139"/>
      <c r="G273" s="182" t="str">
        <f>IF(G272="","",IF(G272+1&gt;условия!$K$14,"",G272+1))</f>
        <v/>
      </c>
      <c r="H273" s="140"/>
      <c r="I273" s="178" t="str">
        <f>IF($G273="","",SUMIFS(условия!$63:$63,условия!$1:$1,$G273))</f>
        <v/>
      </c>
      <c r="J273" s="178" t="str">
        <f>IF($G273="","",SUMIFS(условия!$110:$110,условия!$1:$1,$G273))</f>
        <v/>
      </c>
      <c r="K273" s="178" t="str">
        <f>IF($G273="","",SUMIFS(условия!$147:$147,условия!$1:$1,$G273))</f>
        <v/>
      </c>
      <c r="L273" s="178" t="str">
        <f>IF($G273="","",SUMIFS(условия!$59:$59,условия!$1:$1,$G273)+SUMIFS(условия!$106:$106,условия!$1:$1,$G273)+SUMIFS(условия!$143:$143,условия!$1:$1,$G273))</f>
        <v/>
      </c>
      <c r="M273" s="181" t="str">
        <f t="shared" si="3"/>
        <v/>
      </c>
      <c r="N273" s="1"/>
      <c r="O273" s="1"/>
      <c r="P273" s="1"/>
      <c r="Q273" s="1"/>
      <c r="R273" s="1"/>
      <c r="S273" s="105"/>
      <c r="T273" s="1"/>
    </row>
    <row r="274" spans="1:20" x14ac:dyDescent="0.3">
      <c r="A274" s="1"/>
      <c r="B274" s="1"/>
      <c r="C274" s="1"/>
      <c r="D274" s="105"/>
      <c r="E274" s="1"/>
      <c r="F274" s="139"/>
      <c r="G274" s="182" t="str">
        <f>IF(G273="","",IF(G273+1&gt;условия!$K$14,"",G273+1))</f>
        <v/>
      </c>
      <c r="H274" s="140"/>
      <c r="I274" s="178" t="str">
        <f>IF($G274="","",SUMIFS(условия!$63:$63,условия!$1:$1,$G274))</f>
        <v/>
      </c>
      <c r="J274" s="178" t="str">
        <f>IF($G274="","",SUMIFS(условия!$110:$110,условия!$1:$1,$G274))</f>
        <v/>
      </c>
      <c r="K274" s="178" t="str">
        <f>IF($G274="","",SUMIFS(условия!$147:$147,условия!$1:$1,$G274))</f>
        <v/>
      </c>
      <c r="L274" s="178" t="str">
        <f>IF($G274="","",SUMIFS(условия!$59:$59,условия!$1:$1,$G274)+SUMIFS(условия!$106:$106,условия!$1:$1,$G274)+SUMIFS(условия!$143:$143,условия!$1:$1,$G274))</f>
        <v/>
      </c>
      <c r="M274" s="181" t="str">
        <f t="shared" si="3"/>
        <v/>
      </c>
      <c r="N274" s="1"/>
      <c r="O274" s="1"/>
      <c r="P274" s="1"/>
      <c r="Q274" s="1"/>
      <c r="R274" s="1"/>
      <c r="S274" s="105"/>
      <c r="T274" s="1"/>
    </row>
    <row r="275" spans="1:20" x14ac:dyDescent="0.3">
      <c r="A275" s="1"/>
      <c r="B275" s="1"/>
      <c r="C275" s="1"/>
      <c r="D275" s="105"/>
      <c r="E275" s="1"/>
      <c r="F275" s="139"/>
      <c r="G275" s="182" t="str">
        <f>IF(G274="","",IF(G274+1&gt;условия!$K$14,"",G274+1))</f>
        <v/>
      </c>
      <c r="H275" s="140"/>
      <c r="I275" s="178" t="str">
        <f>IF($G275="","",SUMIFS(условия!$63:$63,условия!$1:$1,$G275))</f>
        <v/>
      </c>
      <c r="J275" s="178" t="str">
        <f>IF($G275="","",SUMIFS(условия!$110:$110,условия!$1:$1,$G275))</f>
        <v/>
      </c>
      <c r="K275" s="178" t="str">
        <f>IF($G275="","",SUMIFS(условия!$147:$147,условия!$1:$1,$G275))</f>
        <v/>
      </c>
      <c r="L275" s="178" t="str">
        <f>IF($G275="","",SUMIFS(условия!$59:$59,условия!$1:$1,$G275)+SUMIFS(условия!$106:$106,условия!$1:$1,$G275)+SUMIFS(условия!$143:$143,условия!$1:$1,$G275))</f>
        <v/>
      </c>
      <c r="M275" s="181" t="str">
        <f t="shared" si="3"/>
        <v/>
      </c>
      <c r="N275" s="1"/>
      <c r="O275" s="1"/>
      <c r="P275" s="1"/>
      <c r="Q275" s="1"/>
      <c r="R275" s="1"/>
      <c r="S275" s="105"/>
      <c r="T275" s="1"/>
    </row>
    <row r="276" spans="1:20" x14ac:dyDescent="0.3">
      <c r="A276" s="1"/>
      <c r="B276" s="1"/>
      <c r="C276" s="1"/>
      <c r="D276" s="105"/>
      <c r="E276" s="1"/>
      <c r="F276" s="139"/>
      <c r="G276" s="182" t="str">
        <f>IF(G275="","",IF(G275+1&gt;условия!$K$14,"",G275+1))</f>
        <v/>
      </c>
      <c r="H276" s="140"/>
      <c r="I276" s="178" t="str">
        <f>IF($G276="","",SUMIFS(условия!$63:$63,условия!$1:$1,$G276))</f>
        <v/>
      </c>
      <c r="J276" s="178" t="str">
        <f>IF($G276="","",SUMIFS(условия!$110:$110,условия!$1:$1,$G276))</f>
        <v/>
      </c>
      <c r="K276" s="178" t="str">
        <f>IF($G276="","",SUMIFS(условия!$147:$147,условия!$1:$1,$G276))</f>
        <v/>
      </c>
      <c r="L276" s="178" t="str">
        <f>IF($G276="","",SUMIFS(условия!$59:$59,условия!$1:$1,$G276)+SUMIFS(условия!$106:$106,условия!$1:$1,$G276)+SUMIFS(условия!$143:$143,условия!$1:$1,$G276))</f>
        <v/>
      </c>
      <c r="M276" s="181" t="str">
        <f t="shared" si="3"/>
        <v/>
      </c>
      <c r="N276" s="1"/>
      <c r="O276" s="1"/>
      <c r="P276" s="1"/>
      <c r="Q276" s="1"/>
      <c r="R276" s="1"/>
      <c r="S276" s="105"/>
      <c r="T276" s="1"/>
    </row>
    <row r="277" spans="1:20" x14ac:dyDescent="0.3">
      <c r="A277" s="1"/>
      <c r="B277" s="1"/>
      <c r="C277" s="1"/>
      <c r="D277" s="105"/>
      <c r="E277" s="1"/>
      <c r="F277" s="139"/>
      <c r="G277" s="182" t="str">
        <f>IF(G276="","",IF(G276+1&gt;условия!$K$14,"",G276+1))</f>
        <v/>
      </c>
      <c r="H277" s="140"/>
      <c r="I277" s="178" t="str">
        <f>IF($G277="","",SUMIFS(условия!$63:$63,условия!$1:$1,$G277))</f>
        <v/>
      </c>
      <c r="J277" s="178" t="str">
        <f>IF($G277="","",SUMIFS(условия!$110:$110,условия!$1:$1,$G277))</f>
        <v/>
      </c>
      <c r="K277" s="178" t="str">
        <f>IF($G277="","",SUMIFS(условия!$147:$147,условия!$1:$1,$G277))</f>
        <v/>
      </c>
      <c r="L277" s="178" t="str">
        <f>IF($G277="","",SUMIFS(условия!$59:$59,условия!$1:$1,$G277)+SUMIFS(условия!$106:$106,условия!$1:$1,$G277)+SUMIFS(условия!$143:$143,условия!$1:$1,$G277))</f>
        <v/>
      </c>
      <c r="M277" s="181" t="str">
        <f t="shared" si="3"/>
        <v/>
      </c>
      <c r="N277" s="1"/>
      <c r="O277" s="1"/>
      <c r="P277" s="1"/>
      <c r="Q277" s="1"/>
      <c r="R277" s="1"/>
      <c r="S277" s="105"/>
      <c r="T277" s="1"/>
    </row>
    <row r="278" spans="1:20" x14ac:dyDescent="0.3">
      <c r="A278" s="1"/>
      <c r="B278" s="1"/>
      <c r="C278" s="1"/>
      <c r="D278" s="105"/>
      <c r="E278" s="1"/>
      <c r="F278" s="139"/>
      <c r="G278" s="182" t="str">
        <f>IF(G277="","",IF(G277+1&gt;условия!$K$14,"",G277+1))</f>
        <v/>
      </c>
      <c r="H278" s="140"/>
      <c r="I278" s="178" t="str">
        <f>IF($G278="","",SUMIFS(условия!$63:$63,условия!$1:$1,$G278))</f>
        <v/>
      </c>
      <c r="J278" s="178" t="str">
        <f>IF($G278="","",SUMIFS(условия!$110:$110,условия!$1:$1,$G278))</f>
        <v/>
      </c>
      <c r="K278" s="178" t="str">
        <f>IF($G278="","",SUMIFS(условия!$147:$147,условия!$1:$1,$G278))</f>
        <v/>
      </c>
      <c r="L278" s="178" t="str">
        <f>IF($G278="","",SUMIFS(условия!$59:$59,условия!$1:$1,$G278)+SUMIFS(условия!$106:$106,условия!$1:$1,$G278)+SUMIFS(условия!$143:$143,условия!$1:$1,$G278))</f>
        <v/>
      </c>
      <c r="M278" s="181" t="str">
        <f t="shared" si="3"/>
        <v/>
      </c>
      <c r="N278" s="1"/>
      <c r="O278" s="1"/>
      <c r="P278" s="1"/>
      <c r="Q278" s="1"/>
      <c r="R278" s="1"/>
      <c r="S278" s="105"/>
      <c r="T278" s="1"/>
    </row>
    <row r="279" spans="1:20" x14ac:dyDescent="0.3">
      <c r="A279" s="1"/>
      <c r="B279" s="1"/>
      <c r="C279" s="1"/>
      <c r="D279" s="105"/>
      <c r="E279" s="1"/>
      <c r="F279" s="139"/>
      <c r="G279" s="182" t="str">
        <f>IF(G278="","",IF(G278+1&gt;условия!$K$14,"",G278+1))</f>
        <v/>
      </c>
      <c r="H279" s="140"/>
      <c r="I279" s="178" t="str">
        <f>IF($G279="","",SUMIFS(условия!$63:$63,условия!$1:$1,$G279))</f>
        <v/>
      </c>
      <c r="J279" s="178" t="str">
        <f>IF($G279="","",SUMIFS(условия!$110:$110,условия!$1:$1,$G279))</f>
        <v/>
      </c>
      <c r="K279" s="178" t="str">
        <f>IF($G279="","",SUMIFS(условия!$147:$147,условия!$1:$1,$G279))</f>
        <v/>
      </c>
      <c r="L279" s="178" t="str">
        <f>IF($G279="","",SUMIFS(условия!$59:$59,условия!$1:$1,$G279)+SUMIFS(условия!$106:$106,условия!$1:$1,$G279)+SUMIFS(условия!$143:$143,условия!$1:$1,$G279))</f>
        <v/>
      </c>
      <c r="M279" s="181" t="str">
        <f t="shared" si="3"/>
        <v/>
      </c>
      <c r="N279" s="1"/>
      <c r="O279" s="1"/>
      <c r="P279" s="1"/>
      <c r="Q279" s="1"/>
      <c r="R279" s="1"/>
      <c r="S279" s="105"/>
      <c r="T279" s="1"/>
    </row>
    <row r="280" spans="1:20" x14ac:dyDescent="0.3">
      <c r="A280" s="1"/>
      <c r="B280" s="1"/>
      <c r="C280" s="1"/>
      <c r="D280" s="105"/>
      <c r="E280" s="1"/>
      <c r="F280" s="139"/>
      <c r="G280" s="182" t="str">
        <f>IF(G279="","",IF(G279+1&gt;условия!$K$14,"",G279+1))</f>
        <v/>
      </c>
      <c r="H280" s="140"/>
      <c r="I280" s="178" t="str">
        <f>IF($G280="","",SUMIFS(условия!$63:$63,условия!$1:$1,$G280))</f>
        <v/>
      </c>
      <c r="J280" s="178" t="str">
        <f>IF($G280="","",SUMIFS(условия!$110:$110,условия!$1:$1,$G280))</f>
        <v/>
      </c>
      <c r="K280" s="178" t="str">
        <f>IF($G280="","",SUMIFS(условия!$147:$147,условия!$1:$1,$G280))</f>
        <v/>
      </c>
      <c r="L280" s="178" t="str">
        <f>IF($G280="","",SUMIFS(условия!$59:$59,условия!$1:$1,$G280)+SUMIFS(условия!$106:$106,условия!$1:$1,$G280)+SUMIFS(условия!$143:$143,условия!$1:$1,$G280))</f>
        <v/>
      </c>
      <c r="M280" s="181" t="str">
        <f t="shared" si="3"/>
        <v/>
      </c>
      <c r="N280" s="1"/>
      <c r="O280" s="1"/>
      <c r="P280" s="1"/>
      <c r="Q280" s="1"/>
      <c r="R280" s="1"/>
      <c r="S280" s="105"/>
      <c r="T280" s="1"/>
    </row>
    <row r="281" spans="1:20" x14ac:dyDescent="0.3">
      <c r="A281" s="1"/>
      <c r="B281" s="1"/>
      <c r="C281" s="1"/>
      <c r="D281" s="105"/>
      <c r="E281" s="1"/>
      <c r="F281" s="139"/>
      <c r="G281" s="182" t="str">
        <f>IF(G280="","",IF(G280+1&gt;условия!$K$14,"",G280+1))</f>
        <v/>
      </c>
      <c r="H281" s="140"/>
      <c r="I281" s="178" t="str">
        <f>IF($G281="","",SUMIFS(условия!$63:$63,условия!$1:$1,$G281))</f>
        <v/>
      </c>
      <c r="J281" s="178" t="str">
        <f>IF($G281="","",SUMIFS(условия!$110:$110,условия!$1:$1,$G281))</f>
        <v/>
      </c>
      <c r="K281" s="178" t="str">
        <f>IF($G281="","",SUMIFS(условия!$147:$147,условия!$1:$1,$G281))</f>
        <v/>
      </c>
      <c r="L281" s="178" t="str">
        <f>IF($G281="","",SUMIFS(условия!$59:$59,условия!$1:$1,$G281)+SUMIFS(условия!$106:$106,условия!$1:$1,$G281)+SUMIFS(условия!$143:$143,условия!$1:$1,$G281))</f>
        <v/>
      </c>
      <c r="M281" s="181" t="str">
        <f t="shared" si="3"/>
        <v/>
      </c>
      <c r="N281" s="1"/>
      <c r="O281" s="1"/>
      <c r="P281" s="1"/>
      <c r="Q281" s="1"/>
      <c r="R281" s="1"/>
      <c r="S281" s="105"/>
      <c r="T281" s="1"/>
    </row>
    <row r="282" spans="1:20" x14ac:dyDescent="0.3">
      <c r="A282" s="1"/>
      <c r="B282" s="1"/>
      <c r="C282" s="1"/>
      <c r="D282" s="105"/>
      <c r="E282" s="1"/>
      <c r="F282" s="139"/>
      <c r="G282" s="182" t="str">
        <f>IF(G281="","",IF(G281+1&gt;условия!$K$14,"",G281+1))</f>
        <v/>
      </c>
      <c r="H282" s="140"/>
      <c r="I282" s="178" t="str">
        <f>IF($G282="","",SUMIFS(условия!$63:$63,условия!$1:$1,$G282))</f>
        <v/>
      </c>
      <c r="J282" s="178" t="str">
        <f>IF($G282="","",SUMIFS(условия!$110:$110,условия!$1:$1,$G282))</f>
        <v/>
      </c>
      <c r="K282" s="178" t="str">
        <f>IF($G282="","",SUMIFS(условия!$147:$147,условия!$1:$1,$G282))</f>
        <v/>
      </c>
      <c r="L282" s="178" t="str">
        <f>IF($G282="","",SUMIFS(условия!$59:$59,условия!$1:$1,$G282)+SUMIFS(условия!$106:$106,условия!$1:$1,$G282)+SUMIFS(условия!$143:$143,условия!$1:$1,$G282))</f>
        <v/>
      </c>
      <c r="M282" s="181" t="str">
        <f t="shared" si="3"/>
        <v/>
      </c>
      <c r="N282" s="1"/>
      <c r="O282" s="1"/>
      <c r="P282" s="1"/>
      <c r="Q282" s="1"/>
      <c r="R282" s="1"/>
      <c r="S282" s="105"/>
      <c r="T282" s="1"/>
    </row>
    <row r="283" spans="1:20" x14ac:dyDescent="0.3">
      <c r="A283" s="1"/>
      <c r="B283" s="1"/>
      <c r="C283" s="1"/>
      <c r="D283" s="105"/>
      <c r="E283" s="1"/>
      <c r="F283" s="139"/>
      <c r="G283" s="182" t="str">
        <f>IF(G282="","",IF(G282+1&gt;условия!$K$14,"",G282+1))</f>
        <v/>
      </c>
      <c r="H283" s="140"/>
      <c r="I283" s="178" t="str">
        <f>IF($G283="","",SUMIFS(условия!$63:$63,условия!$1:$1,$G283))</f>
        <v/>
      </c>
      <c r="J283" s="178" t="str">
        <f>IF($G283="","",SUMIFS(условия!$110:$110,условия!$1:$1,$G283))</f>
        <v/>
      </c>
      <c r="K283" s="178" t="str">
        <f>IF($G283="","",SUMIFS(условия!$147:$147,условия!$1:$1,$G283))</f>
        <v/>
      </c>
      <c r="L283" s="178" t="str">
        <f>IF($G283="","",SUMIFS(условия!$59:$59,условия!$1:$1,$G283)+SUMIFS(условия!$106:$106,условия!$1:$1,$G283)+SUMIFS(условия!$143:$143,условия!$1:$1,$G283))</f>
        <v/>
      </c>
      <c r="M283" s="181" t="str">
        <f t="shared" si="3"/>
        <v/>
      </c>
      <c r="N283" s="1"/>
      <c r="O283" s="1"/>
      <c r="P283" s="1"/>
      <c r="Q283" s="1"/>
      <c r="R283" s="1"/>
      <c r="S283" s="105"/>
      <c r="T283" s="1"/>
    </row>
    <row r="284" spans="1:20" x14ac:dyDescent="0.3">
      <c r="A284" s="1"/>
      <c r="B284" s="1"/>
      <c r="C284" s="1"/>
      <c r="D284" s="105"/>
      <c r="E284" s="1"/>
      <c r="F284" s="139"/>
      <c r="G284" s="182" t="str">
        <f>IF(G283="","",IF(G283+1&gt;условия!$K$14,"",G283+1))</f>
        <v/>
      </c>
      <c r="H284" s="140"/>
      <c r="I284" s="178" t="str">
        <f>IF($G284="","",SUMIFS(условия!$63:$63,условия!$1:$1,$G284))</f>
        <v/>
      </c>
      <c r="J284" s="178" t="str">
        <f>IF($G284="","",SUMIFS(условия!$110:$110,условия!$1:$1,$G284))</f>
        <v/>
      </c>
      <c r="K284" s="178" t="str">
        <f>IF($G284="","",SUMIFS(условия!$147:$147,условия!$1:$1,$G284))</f>
        <v/>
      </c>
      <c r="L284" s="178" t="str">
        <f>IF($G284="","",SUMIFS(условия!$59:$59,условия!$1:$1,$G284)+SUMIFS(условия!$106:$106,условия!$1:$1,$G284)+SUMIFS(условия!$143:$143,условия!$1:$1,$G284))</f>
        <v/>
      </c>
      <c r="M284" s="181" t="str">
        <f t="shared" si="3"/>
        <v/>
      </c>
      <c r="N284" s="1"/>
      <c r="O284" s="1"/>
      <c r="P284" s="1"/>
      <c r="Q284" s="1"/>
      <c r="R284" s="1"/>
      <c r="S284" s="105"/>
      <c r="T284" s="1"/>
    </row>
    <row r="285" spans="1:20" x14ac:dyDescent="0.3">
      <c r="A285" s="1"/>
      <c r="B285" s="1"/>
      <c r="C285" s="1"/>
      <c r="D285" s="105"/>
      <c r="E285" s="1"/>
      <c r="F285" s="139"/>
      <c r="G285" s="182" t="str">
        <f>IF(G284="","",IF(G284+1&gt;условия!$K$14,"",G284+1))</f>
        <v/>
      </c>
      <c r="H285" s="140"/>
      <c r="I285" s="178" t="str">
        <f>IF($G285="","",SUMIFS(условия!$63:$63,условия!$1:$1,$G285))</f>
        <v/>
      </c>
      <c r="J285" s="178" t="str">
        <f>IF($G285="","",SUMIFS(условия!$110:$110,условия!$1:$1,$G285))</f>
        <v/>
      </c>
      <c r="K285" s="178" t="str">
        <f>IF($G285="","",SUMIFS(условия!$147:$147,условия!$1:$1,$G285))</f>
        <v/>
      </c>
      <c r="L285" s="178" t="str">
        <f>IF($G285="","",SUMIFS(условия!$59:$59,условия!$1:$1,$G285)+SUMIFS(условия!$106:$106,условия!$1:$1,$G285)+SUMIFS(условия!$143:$143,условия!$1:$1,$G285))</f>
        <v/>
      </c>
      <c r="M285" s="181" t="str">
        <f t="shared" si="3"/>
        <v/>
      </c>
      <c r="N285" s="1"/>
      <c r="O285" s="1"/>
      <c r="P285" s="1"/>
      <c r="Q285" s="1"/>
      <c r="R285" s="1"/>
      <c r="S285" s="105"/>
      <c r="T285" s="1"/>
    </row>
    <row r="286" spans="1:20" x14ac:dyDescent="0.3">
      <c r="A286" s="1"/>
      <c r="B286" s="1"/>
      <c r="C286" s="1"/>
      <c r="D286" s="105"/>
      <c r="E286" s="1"/>
      <c r="F286" s="139"/>
      <c r="G286" s="182" t="str">
        <f>IF(G285="","",IF(G285+1&gt;условия!$K$14,"",G285+1))</f>
        <v/>
      </c>
      <c r="H286" s="140"/>
      <c r="I286" s="178" t="str">
        <f>IF($G286="","",SUMIFS(условия!$63:$63,условия!$1:$1,$G286))</f>
        <v/>
      </c>
      <c r="J286" s="178" t="str">
        <f>IF($G286="","",SUMIFS(условия!$110:$110,условия!$1:$1,$G286))</f>
        <v/>
      </c>
      <c r="K286" s="178" t="str">
        <f>IF($G286="","",SUMIFS(условия!$147:$147,условия!$1:$1,$G286))</f>
        <v/>
      </c>
      <c r="L286" s="178" t="str">
        <f>IF($G286="","",SUMIFS(условия!$59:$59,условия!$1:$1,$G286)+SUMIFS(условия!$106:$106,условия!$1:$1,$G286)+SUMIFS(условия!$143:$143,условия!$1:$1,$G286))</f>
        <v/>
      </c>
      <c r="M286" s="181" t="str">
        <f t="shared" si="3"/>
        <v/>
      </c>
      <c r="N286" s="1"/>
      <c r="O286" s="1"/>
      <c r="P286" s="1"/>
      <c r="Q286" s="1"/>
      <c r="R286" s="1"/>
      <c r="S286" s="105"/>
      <c r="T286" s="1"/>
    </row>
    <row r="287" spans="1:20" x14ac:dyDescent="0.3">
      <c r="A287" s="1"/>
      <c r="B287" s="1"/>
      <c r="C287" s="1"/>
      <c r="D287" s="105"/>
      <c r="E287" s="1"/>
      <c r="F287" s="139"/>
      <c r="G287" s="182" t="str">
        <f>IF(G286="","",IF(G286+1&gt;условия!$K$14,"",G286+1))</f>
        <v/>
      </c>
      <c r="H287" s="140"/>
      <c r="I287" s="178" t="str">
        <f>IF($G287="","",SUMIFS(условия!$63:$63,условия!$1:$1,$G287))</f>
        <v/>
      </c>
      <c r="J287" s="178" t="str">
        <f>IF($G287="","",SUMIFS(условия!$110:$110,условия!$1:$1,$G287))</f>
        <v/>
      </c>
      <c r="K287" s="178" t="str">
        <f>IF($G287="","",SUMIFS(условия!$147:$147,условия!$1:$1,$G287))</f>
        <v/>
      </c>
      <c r="L287" s="178" t="str">
        <f>IF($G287="","",SUMIFS(условия!$59:$59,условия!$1:$1,$G287)+SUMIFS(условия!$106:$106,условия!$1:$1,$G287)+SUMIFS(условия!$143:$143,условия!$1:$1,$G287))</f>
        <v/>
      </c>
      <c r="M287" s="181" t="str">
        <f t="shared" si="3"/>
        <v/>
      </c>
      <c r="N287" s="1"/>
      <c r="O287" s="1"/>
      <c r="P287" s="1"/>
      <c r="Q287" s="1"/>
      <c r="R287" s="1"/>
      <c r="S287" s="105"/>
      <c r="T287" s="1"/>
    </row>
    <row r="288" spans="1:20" x14ac:dyDescent="0.3">
      <c r="A288" s="1"/>
      <c r="B288" s="1"/>
      <c r="C288" s="1"/>
      <c r="D288" s="105"/>
      <c r="E288" s="1"/>
      <c r="F288" s="139"/>
      <c r="G288" s="182" t="str">
        <f>IF(G287="","",IF(G287+1&gt;условия!$K$14,"",G287+1))</f>
        <v/>
      </c>
      <c r="H288" s="140"/>
      <c r="I288" s="178" t="str">
        <f>IF($G288="","",SUMIFS(условия!$63:$63,условия!$1:$1,$G288))</f>
        <v/>
      </c>
      <c r="J288" s="178" t="str">
        <f>IF($G288="","",SUMIFS(условия!$110:$110,условия!$1:$1,$G288))</f>
        <v/>
      </c>
      <c r="K288" s="178" t="str">
        <f>IF($G288="","",SUMIFS(условия!$147:$147,условия!$1:$1,$G288))</f>
        <v/>
      </c>
      <c r="L288" s="178" t="str">
        <f>IF($G288="","",SUMIFS(условия!$59:$59,условия!$1:$1,$G288)+SUMIFS(условия!$106:$106,условия!$1:$1,$G288)+SUMIFS(условия!$143:$143,условия!$1:$1,$G288))</f>
        <v/>
      </c>
      <c r="M288" s="181" t="str">
        <f t="shared" si="3"/>
        <v/>
      </c>
      <c r="N288" s="1"/>
      <c r="O288" s="1"/>
      <c r="P288" s="1"/>
      <c r="Q288" s="1"/>
      <c r="R288" s="1"/>
      <c r="S288" s="105"/>
      <c r="T288" s="1"/>
    </row>
    <row r="289" spans="1:20" x14ac:dyDescent="0.3">
      <c r="A289" s="1"/>
      <c r="B289" s="1"/>
      <c r="C289" s="1"/>
      <c r="D289" s="105"/>
      <c r="E289" s="1"/>
      <c r="F289" s="139"/>
      <c r="G289" s="182" t="str">
        <f>IF(G288="","",IF(G288+1&gt;условия!$K$14,"",G288+1))</f>
        <v/>
      </c>
      <c r="H289" s="140"/>
      <c r="I289" s="178" t="str">
        <f>IF($G289="","",SUMIFS(условия!$63:$63,условия!$1:$1,$G289))</f>
        <v/>
      </c>
      <c r="J289" s="178" t="str">
        <f>IF($G289="","",SUMIFS(условия!$110:$110,условия!$1:$1,$G289))</f>
        <v/>
      </c>
      <c r="K289" s="178" t="str">
        <f>IF($G289="","",SUMIFS(условия!$147:$147,условия!$1:$1,$G289))</f>
        <v/>
      </c>
      <c r="L289" s="178" t="str">
        <f>IF($G289="","",SUMIFS(условия!$59:$59,условия!$1:$1,$G289)+SUMIFS(условия!$106:$106,условия!$1:$1,$G289)+SUMIFS(условия!$143:$143,условия!$1:$1,$G289))</f>
        <v/>
      </c>
      <c r="M289" s="181" t="str">
        <f t="shared" si="3"/>
        <v/>
      </c>
      <c r="N289" s="1"/>
      <c r="O289" s="1"/>
      <c r="P289" s="1"/>
      <c r="Q289" s="1"/>
      <c r="R289" s="1"/>
      <c r="S289" s="105"/>
      <c r="T289" s="1"/>
    </row>
    <row r="290" spans="1:20" x14ac:dyDescent="0.3">
      <c r="A290" s="1"/>
      <c r="B290" s="1"/>
      <c r="C290" s="1"/>
      <c r="D290" s="105"/>
      <c r="E290" s="1"/>
      <c r="F290" s="139"/>
      <c r="G290" s="182" t="str">
        <f>IF(G289="","",IF(G289+1&gt;условия!$K$14,"",G289+1))</f>
        <v/>
      </c>
      <c r="H290" s="140"/>
      <c r="I290" s="178" t="str">
        <f>IF($G290="","",SUMIFS(условия!$63:$63,условия!$1:$1,$G290))</f>
        <v/>
      </c>
      <c r="J290" s="178" t="str">
        <f>IF($G290="","",SUMIFS(условия!$110:$110,условия!$1:$1,$G290))</f>
        <v/>
      </c>
      <c r="K290" s="178" t="str">
        <f>IF($G290="","",SUMIFS(условия!$147:$147,условия!$1:$1,$G290))</f>
        <v/>
      </c>
      <c r="L290" s="178" t="str">
        <f>IF($G290="","",SUMIFS(условия!$59:$59,условия!$1:$1,$G290)+SUMIFS(условия!$106:$106,условия!$1:$1,$G290)+SUMIFS(условия!$143:$143,условия!$1:$1,$G290))</f>
        <v/>
      </c>
      <c r="M290" s="181" t="str">
        <f t="shared" si="3"/>
        <v/>
      </c>
      <c r="N290" s="1"/>
      <c r="O290" s="1"/>
      <c r="P290" s="1"/>
      <c r="Q290" s="1"/>
      <c r="R290" s="1"/>
      <c r="S290" s="105"/>
      <c r="T290" s="1"/>
    </row>
    <row r="291" spans="1:20" x14ac:dyDescent="0.3">
      <c r="A291" s="1"/>
      <c r="B291" s="1"/>
      <c r="C291" s="1"/>
      <c r="D291" s="105"/>
      <c r="E291" s="1"/>
      <c r="F291" s="139"/>
      <c r="G291" s="182" t="str">
        <f>IF(G290="","",IF(G290+1&gt;условия!$K$14,"",G290+1))</f>
        <v/>
      </c>
      <c r="H291" s="140"/>
      <c r="I291" s="178" t="str">
        <f>IF($G291="","",SUMIFS(условия!$63:$63,условия!$1:$1,$G291))</f>
        <v/>
      </c>
      <c r="J291" s="178" t="str">
        <f>IF($G291="","",SUMIFS(условия!$110:$110,условия!$1:$1,$G291))</f>
        <v/>
      </c>
      <c r="K291" s="178" t="str">
        <f>IF($G291="","",SUMIFS(условия!$147:$147,условия!$1:$1,$G291))</f>
        <v/>
      </c>
      <c r="L291" s="178" t="str">
        <f>IF($G291="","",SUMIFS(условия!$59:$59,условия!$1:$1,$G291)+SUMIFS(условия!$106:$106,условия!$1:$1,$G291)+SUMIFS(условия!$143:$143,условия!$1:$1,$G291))</f>
        <v/>
      </c>
      <c r="M291" s="181" t="str">
        <f t="shared" si="3"/>
        <v/>
      </c>
      <c r="N291" s="1"/>
      <c r="O291" s="1"/>
      <c r="P291" s="1"/>
      <c r="Q291" s="1"/>
      <c r="R291" s="1"/>
      <c r="S291" s="105"/>
      <c r="T291" s="1"/>
    </row>
    <row r="292" spans="1:20" x14ac:dyDescent="0.3">
      <c r="A292" s="1"/>
      <c r="B292" s="1"/>
      <c r="C292" s="1"/>
      <c r="D292" s="105"/>
      <c r="E292" s="1"/>
      <c r="F292" s="139"/>
      <c r="G292" s="182" t="str">
        <f>IF(G291="","",IF(G291+1&gt;условия!$K$14,"",G291+1))</f>
        <v/>
      </c>
      <c r="H292" s="140"/>
      <c r="I292" s="178" t="str">
        <f>IF($G292="","",SUMIFS(условия!$63:$63,условия!$1:$1,$G292))</f>
        <v/>
      </c>
      <c r="J292" s="178" t="str">
        <f>IF($G292="","",SUMIFS(условия!$110:$110,условия!$1:$1,$G292))</f>
        <v/>
      </c>
      <c r="K292" s="178" t="str">
        <f>IF($G292="","",SUMIFS(условия!$147:$147,условия!$1:$1,$G292))</f>
        <v/>
      </c>
      <c r="L292" s="178" t="str">
        <f>IF($G292="","",SUMIFS(условия!$59:$59,условия!$1:$1,$G292)+SUMIFS(условия!$106:$106,условия!$1:$1,$G292)+SUMIFS(условия!$143:$143,условия!$1:$1,$G292))</f>
        <v/>
      </c>
      <c r="M292" s="181" t="str">
        <f t="shared" si="3"/>
        <v/>
      </c>
      <c r="N292" s="1"/>
      <c r="O292" s="1"/>
      <c r="P292" s="1"/>
      <c r="Q292" s="1"/>
      <c r="R292" s="1"/>
      <c r="S292" s="105"/>
      <c r="T292" s="1"/>
    </row>
    <row r="293" spans="1:20" x14ac:dyDescent="0.3">
      <c r="A293" s="1"/>
      <c r="B293" s="1"/>
      <c r="C293" s="1"/>
      <c r="D293" s="105"/>
      <c r="E293" s="1"/>
      <c r="F293" s="139"/>
      <c r="G293" s="182" t="str">
        <f>IF(G292="","",IF(G292+1&gt;условия!$K$14,"",G292+1))</f>
        <v/>
      </c>
      <c r="H293" s="140"/>
      <c r="I293" s="178" t="str">
        <f>IF($G293="","",SUMIFS(условия!$63:$63,условия!$1:$1,$G293))</f>
        <v/>
      </c>
      <c r="J293" s="178" t="str">
        <f>IF($G293="","",SUMIFS(условия!$110:$110,условия!$1:$1,$G293))</f>
        <v/>
      </c>
      <c r="K293" s="178" t="str">
        <f>IF($G293="","",SUMIFS(условия!$147:$147,условия!$1:$1,$G293))</f>
        <v/>
      </c>
      <c r="L293" s="178" t="str">
        <f>IF($G293="","",SUMIFS(условия!$59:$59,условия!$1:$1,$G293)+SUMIFS(условия!$106:$106,условия!$1:$1,$G293)+SUMIFS(условия!$143:$143,условия!$1:$1,$G293))</f>
        <v/>
      </c>
      <c r="M293" s="181" t="str">
        <f t="shared" si="3"/>
        <v/>
      </c>
      <c r="N293" s="1"/>
      <c r="O293" s="1"/>
      <c r="P293" s="1"/>
      <c r="Q293" s="1"/>
      <c r="R293" s="1"/>
      <c r="S293" s="105"/>
      <c r="T293" s="1"/>
    </row>
    <row r="294" spans="1:20" x14ac:dyDescent="0.3">
      <c r="A294" s="1"/>
      <c r="B294" s="1"/>
      <c r="C294" s="1"/>
      <c r="D294" s="105"/>
      <c r="E294" s="1"/>
      <c r="F294" s="139"/>
      <c r="G294" s="182" t="str">
        <f>IF(G293="","",IF(G293+1&gt;условия!$K$14,"",G293+1))</f>
        <v/>
      </c>
      <c r="H294" s="140"/>
      <c r="I294" s="178" t="str">
        <f>IF($G294="","",SUMIFS(условия!$63:$63,условия!$1:$1,$G294))</f>
        <v/>
      </c>
      <c r="J294" s="178" t="str">
        <f>IF($G294="","",SUMIFS(условия!$110:$110,условия!$1:$1,$G294))</f>
        <v/>
      </c>
      <c r="K294" s="178" t="str">
        <f>IF($G294="","",SUMIFS(условия!$147:$147,условия!$1:$1,$G294))</f>
        <v/>
      </c>
      <c r="L294" s="178" t="str">
        <f>IF($G294="","",SUMIFS(условия!$59:$59,условия!$1:$1,$G294)+SUMIFS(условия!$106:$106,условия!$1:$1,$G294)+SUMIFS(условия!$143:$143,условия!$1:$1,$G294))</f>
        <v/>
      </c>
      <c r="M294" s="181" t="str">
        <f t="shared" si="3"/>
        <v/>
      </c>
      <c r="N294" s="1"/>
      <c r="O294" s="1"/>
      <c r="P294" s="1"/>
      <c r="Q294" s="1"/>
      <c r="R294" s="1"/>
      <c r="S294" s="105"/>
      <c r="T294" s="1"/>
    </row>
    <row r="295" spans="1:20" x14ac:dyDescent="0.3">
      <c r="A295" s="1"/>
      <c r="B295" s="1"/>
      <c r="C295" s="1"/>
      <c r="D295" s="105"/>
      <c r="E295" s="1"/>
      <c r="F295" s="139"/>
      <c r="G295" s="182" t="str">
        <f>IF(G294="","",IF(G294+1&gt;условия!$K$14,"",G294+1))</f>
        <v/>
      </c>
      <c r="H295" s="140"/>
      <c r="I295" s="178" t="str">
        <f>IF($G295="","",SUMIFS(условия!$63:$63,условия!$1:$1,$G295))</f>
        <v/>
      </c>
      <c r="J295" s="178" t="str">
        <f>IF($G295="","",SUMIFS(условия!$110:$110,условия!$1:$1,$G295))</f>
        <v/>
      </c>
      <c r="K295" s="178" t="str">
        <f>IF($G295="","",SUMIFS(условия!$147:$147,условия!$1:$1,$G295))</f>
        <v/>
      </c>
      <c r="L295" s="178" t="str">
        <f>IF($G295="","",SUMIFS(условия!$59:$59,условия!$1:$1,$G295)+SUMIFS(условия!$106:$106,условия!$1:$1,$G295)+SUMIFS(условия!$143:$143,условия!$1:$1,$G295))</f>
        <v/>
      </c>
      <c r="M295" s="181" t="str">
        <f t="shared" si="3"/>
        <v/>
      </c>
      <c r="N295" s="1"/>
      <c r="O295" s="1"/>
      <c r="P295" s="1"/>
      <c r="Q295" s="1"/>
      <c r="R295" s="1"/>
      <c r="S295" s="105"/>
      <c r="T295" s="1"/>
    </row>
    <row r="296" spans="1:20" x14ac:dyDescent="0.3">
      <c r="A296" s="1"/>
      <c r="B296" s="1"/>
      <c r="C296" s="1"/>
      <c r="D296" s="105"/>
      <c r="E296" s="1"/>
      <c r="F296" s="139"/>
      <c r="G296" s="182" t="str">
        <f>IF(G295="","",IF(G295+1&gt;условия!$K$14,"",G295+1))</f>
        <v/>
      </c>
      <c r="H296" s="140"/>
      <c r="I296" s="178" t="str">
        <f>IF($G296="","",SUMIFS(условия!$63:$63,условия!$1:$1,$G296))</f>
        <v/>
      </c>
      <c r="J296" s="178" t="str">
        <f>IF($G296="","",SUMIFS(условия!$110:$110,условия!$1:$1,$G296))</f>
        <v/>
      </c>
      <c r="K296" s="178" t="str">
        <f>IF($G296="","",SUMIFS(условия!$147:$147,условия!$1:$1,$G296))</f>
        <v/>
      </c>
      <c r="L296" s="178" t="str">
        <f>IF($G296="","",SUMIFS(условия!$59:$59,условия!$1:$1,$G296)+SUMIFS(условия!$106:$106,условия!$1:$1,$G296)+SUMIFS(условия!$143:$143,условия!$1:$1,$G296))</f>
        <v/>
      </c>
      <c r="M296" s="181" t="str">
        <f t="shared" si="3"/>
        <v/>
      </c>
      <c r="N296" s="1"/>
      <c r="O296" s="1"/>
      <c r="P296" s="1"/>
      <c r="Q296" s="1"/>
      <c r="R296" s="1"/>
      <c r="S296" s="105"/>
      <c r="T296" s="1"/>
    </row>
    <row r="297" spans="1:20" x14ac:dyDescent="0.3">
      <c r="A297" s="1"/>
      <c r="B297" s="1"/>
      <c r="C297" s="1"/>
      <c r="D297" s="105"/>
      <c r="E297" s="1"/>
      <c r="F297" s="139"/>
      <c r="G297" s="182" t="str">
        <f>IF(G296="","",IF(G296+1&gt;условия!$K$14,"",G296+1))</f>
        <v/>
      </c>
      <c r="H297" s="140"/>
      <c r="I297" s="178" t="str">
        <f>IF($G297="","",SUMIFS(условия!$63:$63,условия!$1:$1,$G297))</f>
        <v/>
      </c>
      <c r="J297" s="178" t="str">
        <f>IF($G297="","",SUMIFS(условия!$110:$110,условия!$1:$1,$G297))</f>
        <v/>
      </c>
      <c r="K297" s="178" t="str">
        <f>IF($G297="","",SUMIFS(условия!$147:$147,условия!$1:$1,$G297))</f>
        <v/>
      </c>
      <c r="L297" s="178" t="str">
        <f>IF($G297="","",SUMIFS(условия!$59:$59,условия!$1:$1,$G297)+SUMIFS(условия!$106:$106,условия!$1:$1,$G297)+SUMIFS(условия!$143:$143,условия!$1:$1,$G297))</f>
        <v/>
      </c>
      <c r="M297" s="181" t="str">
        <f t="shared" si="3"/>
        <v/>
      </c>
      <c r="N297" s="1"/>
      <c r="O297" s="1"/>
      <c r="P297" s="1"/>
      <c r="Q297" s="1"/>
      <c r="R297" s="1"/>
      <c r="S297" s="105"/>
      <c r="T297" s="1"/>
    </row>
    <row r="298" spans="1:20" x14ac:dyDescent="0.3">
      <c r="A298" s="1"/>
      <c r="B298" s="1"/>
      <c r="C298" s="1"/>
      <c r="D298" s="105"/>
      <c r="E298" s="1"/>
      <c r="F298" s="139"/>
      <c r="G298" s="182" t="str">
        <f>IF(G297="","",IF(G297+1&gt;условия!$K$14,"",G297+1))</f>
        <v/>
      </c>
      <c r="H298" s="140"/>
      <c r="I298" s="178" t="str">
        <f>IF($G298="","",SUMIFS(условия!$63:$63,условия!$1:$1,$G298))</f>
        <v/>
      </c>
      <c r="J298" s="178" t="str">
        <f>IF($G298="","",SUMIFS(условия!$110:$110,условия!$1:$1,$G298))</f>
        <v/>
      </c>
      <c r="K298" s="178" t="str">
        <f>IF($G298="","",SUMIFS(условия!$147:$147,условия!$1:$1,$G298))</f>
        <v/>
      </c>
      <c r="L298" s="178" t="str">
        <f>IF($G298="","",SUMIFS(условия!$59:$59,условия!$1:$1,$G298)+SUMIFS(условия!$106:$106,условия!$1:$1,$G298)+SUMIFS(условия!$143:$143,условия!$1:$1,$G298))</f>
        <v/>
      </c>
      <c r="M298" s="181" t="str">
        <f t="shared" si="3"/>
        <v/>
      </c>
      <c r="N298" s="1"/>
      <c r="O298" s="1"/>
      <c r="P298" s="1"/>
      <c r="Q298" s="1"/>
      <c r="R298" s="1"/>
      <c r="S298" s="105"/>
      <c r="T298" s="1"/>
    </row>
    <row r="299" spans="1:20" x14ac:dyDescent="0.3">
      <c r="A299" s="1"/>
      <c r="B299" s="1"/>
      <c r="C299" s="1"/>
      <c r="D299" s="105"/>
      <c r="E299" s="1"/>
      <c r="F299" s="139"/>
      <c r="G299" s="182" t="str">
        <f>IF(G298="","",IF(G298+1&gt;условия!$K$14,"",G298+1))</f>
        <v/>
      </c>
      <c r="H299" s="140"/>
      <c r="I299" s="178" t="str">
        <f>IF($G299="","",SUMIFS(условия!$63:$63,условия!$1:$1,$G299))</f>
        <v/>
      </c>
      <c r="J299" s="178" t="str">
        <f>IF($G299="","",SUMIFS(условия!$110:$110,условия!$1:$1,$G299))</f>
        <v/>
      </c>
      <c r="K299" s="178" t="str">
        <f>IF($G299="","",SUMIFS(условия!$147:$147,условия!$1:$1,$G299))</f>
        <v/>
      </c>
      <c r="L299" s="178" t="str">
        <f>IF($G299="","",SUMIFS(условия!$59:$59,условия!$1:$1,$G299)+SUMIFS(условия!$106:$106,условия!$1:$1,$G299)+SUMIFS(условия!$143:$143,условия!$1:$1,$G299))</f>
        <v/>
      </c>
      <c r="M299" s="181" t="str">
        <f t="shared" si="3"/>
        <v/>
      </c>
      <c r="N299" s="1"/>
      <c r="O299" s="1"/>
      <c r="P299" s="1"/>
      <c r="Q299" s="1"/>
      <c r="R299" s="1"/>
      <c r="S299" s="105"/>
      <c r="T299" s="1"/>
    </row>
    <row r="300" spans="1:20" x14ac:dyDescent="0.3">
      <c r="A300" s="1"/>
      <c r="B300" s="1"/>
      <c r="C300" s="1"/>
      <c r="D300" s="105"/>
      <c r="E300" s="1"/>
      <c r="F300" s="139"/>
      <c r="G300" s="182" t="str">
        <f>IF(G299="","",IF(G299+1&gt;условия!$K$14,"",G299+1))</f>
        <v/>
      </c>
      <c r="H300" s="140"/>
      <c r="I300" s="178" t="str">
        <f>IF($G300="","",SUMIFS(условия!$63:$63,условия!$1:$1,$G300))</f>
        <v/>
      </c>
      <c r="J300" s="178" t="str">
        <f>IF($G300="","",SUMIFS(условия!$110:$110,условия!$1:$1,$G300))</f>
        <v/>
      </c>
      <c r="K300" s="178" t="str">
        <f>IF($G300="","",SUMIFS(условия!$147:$147,условия!$1:$1,$G300))</f>
        <v/>
      </c>
      <c r="L300" s="178" t="str">
        <f>IF($G300="","",SUMIFS(условия!$59:$59,условия!$1:$1,$G300)+SUMIFS(условия!$106:$106,условия!$1:$1,$G300)+SUMIFS(условия!$143:$143,условия!$1:$1,$G300))</f>
        <v/>
      </c>
      <c r="M300" s="181" t="str">
        <f t="shared" si="3"/>
        <v/>
      </c>
      <c r="N300" s="1"/>
      <c r="O300" s="1"/>
      <c r="P300" s="1"/>
      <c r="Q300" s="1"/>
      <c r="R300" s="1"/>
      <c r="S300" s="105"/>
      <c r="T300" s="1"/>
    </row>
    <row r="301" spans="1:20" x14ac:dyDescent="0.3">
      <c r="A301" s="1"/>
      <c r="B301" s="1"/>
      <c r="C301" s="1"/>
      <c r="D301" s="105"/>
      <c r="E301" s="1"/>
      <c r="F301" s="139"/>
      <c r="G301" s="182" t="str">
        <f>IF(G300="","",IF(G300+1&gt;условия!$K$14,"",G300+1))</f>
        <v/>
      </c>
      <c r="H301" s="140"/>
      <c r="I301" s="178" t="str">
        <f>IF($G301="","",SUMIFS(условия!$63:$63,условия!$1:$1,$G301))</f>
        <v/>
      </c>
      <c r="J301" s="178" t="str">
        <f>IF($G301="","",SUMIFS(условия!$110:$110,условия!$1:$1,$G301))</f>
        <v/>
      </c>
      <c r="K301" s="178" t="str">
        <f>IF($G301="","",SUMIFS(условия!$147:$147,условия!$1:$1,$G301))</f>
        <v/>
      </c>
      <c r="L301" s="178" t="str">
        <f>IF($G301="","",SUMIFS(условия!$59:$59,условия!$1:$1,$G301)+SUMIFS(условия!$106:$106,условия!$1:$1,$G301)+SUMIFS(условия!$143:$143,условия!$1:$1,$G301))</f>
        <v/>
      </c>
      <c r="M301" s="181" t="str">
        <f t="shared" si="3"/>
        <v/>
      </c>
      <c r="N301" s="1"/>
      <c r="O301" s="1"/>
      <c r="P301" s="1"/>
      <c r="Q301" s="1"/>
      <c r="R301" s="1"/>
      <c r="S301" s="105"/>
      <c r="T301" s="1"/>
    </row>
    <row r="302" spans="1:20" x14ac:dyDescent="0.3">
      <c r="A302" s="1"/>
      <c r="B302" s="1"/>
      <c r="C302" s="1"/>
      <c r="D302" s="105"/>
      <c r="E302" s="1"/>
      <c r="F302" s="139"/>
      <c r="G302" s="182" t="str">
        <f>IF(G301="","",IF(G301+1&gt;условия!$K$14,"",G301+1))</f>
        <v/>
      </c>
      <c r="H302" s="140"/>
      <c r="I302" s="178" t="str">
        <f>IF($G302="","",SUMIFS(условия!$63:$63,условия!$1:$1,$G302))</f>
        <v/>
      </c>
      <c r="J302" s="178" t="str">
        <f>IF($G302="","",SUMIFS(условия!$110:$110,условия!$1:$1,$G302))</f>
        <v/>
      </c>
      <c r="K302" s="178" t="str">
        <f>IF($G302="","",SUMIFS(условия!$147:$147,условия!$1:$1,$G302))</f>
        <v/>
      </c>
      <c r="L302" s="178" t="str">
        <f>IF($G302="","",SUMIFS(условия!$59:$59,условия!$1:$1,$G302)+SUMIFS(условия!$106:$106,условия!$1:$1,$G302)+SUMIFS(условия!$143:$143,условия!$1:$1,$G302))</f>
        <v/>
      </c>
      <c r="M302" s="181" t="str">
        <f t="shared" si="3"/>
        <v/>
      </c>
      <c r="N302" s="1"/>
      <c r="O302" s="1"/>
      <c r="P302" s="1"/>
      <c r="Q302" s="1"/>
      <c r="R302" s="1"/>
      <c r="S302" s="105"/>
      <c r="T302" s="1"/>
    </row>
    <row r="303" spans="1:20" x14ac:dyDescent="0.3">
      <c r="A303" s="1"/>
      <c r="B303" s="1"/>
      <c r="C303" s="1"/>
      <c r="D303" s="105"/>
      <c r="E303" s="1"/>
      <c r="F303" s="139"/>
      <c r="G303" s="182" t="str">
        <f>IF(G302="","",IF(G302+1&gt;условия!$K$14,"",G302+1))</f>
        <v/>
      </c>
      <c r="H303" s="140"/>
      <c r="I303" s="178" t="str">
        <f>IF($G303="","",SUMIFS(условия!$63:$63,условия!$1:$1,$G303))</f>
        <v/>
      </c>
      <c r="J303" s="178" t="str">
        <f>IF($G303="","",SUMIFS(условия!$110:$110,условия!$1:$1,$G303))</f>
        <v/>
      </c>
      <c r="K303" s="178" t="str">
        <f>IF($G303="","",SUMIFS(условия!$147:$147,условия!$1:$1,$G303))</f>
        <v/>
      </c>
      <c r="L303" s="178" t="str">
        <f>IF($G303="","",SUMIFS(условия!$59:$59,условия!$1:$1,$G303)+SUMIFS(условия!$106:$106,условия!$1:$1,$G303)+SUMIFS(условия!$143:$143,условия!$1:$1,$G303))</f>
        <v/>
      </c>
      <c r="M303" s="181" t="str">
        <f t="shared" si="3"/>
        <v/>
      </c>
      <c r="N303" s="1"/>
      <c r="O303" s="1"/>
      <c r="P303" s="1"/>
      <c r="Q303" s="1"/>
      <c r="R303" s="1"/>
      <c r="S303" s="105"/>
      <c r="T303" s="1"/>
    </row>
    <row r="304" spans="1:20" x14ac:dyDescent="0.3">
      <c r="A304" s="1"/>
      <c r="B304" s="1"/>
      <c r="C304" s="1"/>
      <c r="D304" s="105"/>
      <c r="E304" s="1"/>
      <c r="F304" s="139"/>
      <c r="G304" s="182" t="str">
        <f>IF(G303="","",IF(G303+1&gt;условия!$K$14,"",G303+1))</f>
        <v/>
      </c>
      <c r="H304" s="140"/>
      <c r="I304" s="178" t="str">
        <f>IF($G304="","",SUMIFS(условия!$63:$63,условия!$1:$1,$G304))</f>
        <v/>
      </c>
      <c r="J304" s="178" t="str">
        <f>IF($G304="","",SUMIFS(условия!$110:$110,условия!$1:$1,$G304))</f>
        <v/>
      </c>
      <c r="K304" s="178" t="str">
        <f>IF($G304="","",SUMIFS(условия!$147:$147,условия!$1:$1,$G304))</f>
        <v/>
      </c>
      <c r="L304" s="178" t="str">
        <f>IF($G304="","",SUMIFS(условия!$59:$59,условия!$1:$1,$G304)+SUMIFS(условия!$106:$106,условия!$1:$1,$G304)+SUMIFS(условия!$143:$143,условия!$1:$1,$G304))</f>
        <v/>
      </c>
      <c r="M304" s="181" t="str">
        <f t="shared" si="3"/>
        <v/>
      </c>
      <c r="N304" s="1"/>
      <c r="O304" s="1"/>
      <c r="P304" s="1"/>
      <c r="Q304" s="1"/>
      <c r="R304" s="1"/>
      <c r="S304" s="105"/>
      <c r="T304" s="1"/>
    </row>
    <row r="305" spans="1:20" x14ac:dyDescent="0.3">
      <c r="A305" s="1"/>
      <c r="B305" s="1"/>
      <c r="C305" s="1"/>
      <c r="D305" s="105"/>
      <c r="E305" s="1"/>
      <c r="F305" s="139"/>
      <c r="G305" s="182" t="str">
        <f>IF(G304="","",IF(G304+1&gt;условия!$K$14,"",G304+1))</f>
        <v/>
      </c>
      <c r="H305" s="140"/>
      <c r="I305" s="178" t="str">
        <f>IF($G305="","",SUMIFS(условия!$63:$63,условия!$1:$1,$G305))</f>
        <v/>
      </c>
      <c r="J305" s="178" t="str">
        <f>IF($G305="","",SUMIFS(условия!$110:$110,условия!$1:$1,$G305))</f>
        <v/>
      </c>
      <c r="K305" s="178" t="str">
        <f>IF($G305="","",SUMIFS(условия!$147:$147,условия!$1:$1,$G305))</f>
        <v/>
      </c>
      <c r="L305" s="178" t="str">
        <f>IF($G305="","",SUMIFS(условия!$59:$59,условия!$1:$1,$G305)+SUMIFS(условия!$106:$106,условия!$1:$1,$G305)+SUMIFS(условия!$143:$143,условия!$1:$1,$G305))</f>
        <v/>
      </c>
      <c r="M305" s="181" t="str">
        <f t="shared" si="3"/>
        <v/>
      </c>
      <c r="N305" s="1"/>
      <c r="O305" s="1"/>
      <c r="P305" s="1"/>
      <c r="Q305" s="1"/>
      <c r="R305" s="1"/>
      <c r="S305" s="105"/>
      <c r="T305" s="1"/>
    </row>
    <row r="306" spans="1:20" x14ac:dyDescent="0.3">
      <c r="A306" s="1"/>
      <c r="B306" s="1"/>
      <c r="C306" s="1"/>
      <c r="D306" s="105"/>
      <c r="E306" s="1"/>
      <c r="F306" s="139"/>
      <c r="G306" s="182" t="str">
        <f>IF(G305="","",IF(G305+1&gt;условия!$K$14,"",G305+1))</f>
        <v/>
      </c>
      <c r="H306" s="140"/>
      <c r="I306" s="178" t="str">
        <f>IF($G306="","",SUMIFS(условия!$63:$63,условия!$1:$1,$G306))</f>
        <v/>
      </c>
      <c r="J306" s="178" t="str">
        <f>IF($G306="","",SUMIFS(условия!$110:$110,условия!$1:$1,$G306))</f>
        <v/>
      </c>
      <c r="K306" s="178" t="str">
        <f>IF($G306="","",SUMIFS(условия!$147:$147,условия!$1:$1,$G306))</f>
        <v/>
      </c>
      <c r="L306" s="178" t="str">
        <f>IF($G306="","",SUMIFS(условия!$59:$59,условия!$1:$1,$G306)+SUMIFS(условия!$106:$106,условия!$1:$1,$G306)+SUMIFS(условия!$143:$143,условия!$1:$1,$G306))</f>
        <v/>
      </c>
      <c r="M306" s="181" t="str">
        <f t="shared" si="3"/>
        <v/>
      </c>
      <c r="N306" s="1"/>
      <c r="O306" s="1"/>
      <c r="P306" s="1"/>
      <c r="Q306" s="1"/>
      <c r="R306" s="1"/>
      <c r="S306" s="105"/>
      <c r="T306" s="1"/>
    </row>
    <row r="307" spans="1:20" x14ac:dyDescent="0.3">
      <c r="A307" s="1"/>
      <c r="B307" s="1"/>
      <c r="C307" s="1"/>
      <c r="D307" s="105"/>
      <c r="E307" s="1"/>
      <c r="F307" s="139"/>
      <c r="G307" s="182" t="str">
        <f>IF(G306="","",IF(G306+1&gt;условия!$K$14,"",G306+1))</f>
        <v/>
      </c>
      <c r="H307" s="140"/>
      <c r="I307" s="178" t="str">
        <f>IF($G307="","",SUMIFS(условия!$63:$63,условия!$1:$1,$G307))</f>
        <v/>
      </c>
      <c r="J307" s="178" t="str">
        <f>IF($G307="","",SUMIFS(условия!$110:$110,условия!$1:$1,$G307))</f>
        <v/>
      </c>
      <c r="K307" s="178" t="str">
        <f>IF($G307="","",SUMIFS(условия!$147:$147,условия!$1:$1,$G307))</f>
        <v/>
      </c>
      <c r="L307" s="178" t="str">
        <f>IF($G307="","",SUMIFS(условия!$59:$59,условия!$1:$1,$G307)+SUMIFS(условия!$106:$106,условия!$1:$1,$G307)+SUMIFS(условия!$143:$143,условия!$1:$1,$G307))</f>
        <v/>
      </c>
      <c r="M307" s="181" t="str">
        <f t="shared" si="3"/>
        <v/>
      </c>
      <c r="N307" s="1"/>
      <c r="O307" s="1"/>
      <c r="P307" s="1"/>
      <c r="Q307" s="1"/>
      <c r="R307" s="1"/>
      <c r="S307" s="105"/>
      <c r="T307" s="1"/>
    </row>
    <row r="308" spans="1:20" x14ac:dyDescent="0.3">
      <c r="A308" s="1"/>
      <c r="B308" s="1"/>
      <c r="C308" s="1"/>
      <c r="D308" s="105"/>
      <c r="E308" s="1"/>
      <c r="F308" s="139"/>
      <c r="G308" s="182" t="str">
        <f>IF(G307="","",IF(G307+1&gt;условия!$K$14,"",G307+1))</f>
        <v/>
      </c>
      <c r="H308" s="140"/>
      <c r="I308" s="178" t="str">
        <f>IF($G308="","",SUMIFS(условия!$63:$63,условия!$1:$1,$G308))</f>
        <v/>
      </c>
      <c r="J308" s="178" t="str">
        <f>IF($G308="","",SUMIFS(условия!$110:$110,условия!$1:$1,$G308))</f>
        <v/>
      </c>
      <c r="K308" s="178" t="str">
        <f>IF($G308="","",SUMIFS(условия!$147:$147,условия!$1:$1,$G308))</f>
        <v/>
      </c>
      <c r="L308" s="178" t="str">
        <f>IF($G308="","",SUMIFS(условия!$59:$59,условия!$1:$1,$G308)+SUMIFS(условия!$106:$106,условия!$1:$1,$G308)+SUMIFS(условия!$143:$143,условия!$1:$1,$G308))</f>
        <v/>
      </c>
      <c r="M308" s="181" t="str">
        <f t="shared" si="3"/>
        <v/>
      </c>
      <c r="N308" s="1"/>
      <c r="O308" s="1"/>
      <c r="P308" s="1"/>
      <c r="Q308" s="1"/>
      <c r="R308" s="1"/>
      <c r="S308" s="105"/>
      <c r="T308" s="1"/>
    </row>
    <row r="309" spans="1:20" x14ac:dyDescent="0.3">
      <c r="A309" s="1"/>
      <c r="B309" s="1"/>
      <c r="C309" s="1"/>
      <c r="D309" s="105"/>
      <c r="E309" s="1"/>
      <c r="F309" s="139"/>
      <c r="G309" s="182" t="str">
        <f>IF(G308="","",IF(G308+1&gt;условия!$K$14,"",G308+1))</f>
        <v/>
      </c>
      <c r="H309" s="140"/>
      <c r="I309" s="178" t="str">
        <f>IF($G309="","",SUMIFS(условия!$63:$63,условия!$1:$1,$G309))</f>
        <v/>
      </c>
      <c r="J309" s="178" t="str">
        <f>IF($G309="","",SUMIFS(условия!$110:$110,условия!$1:$1,$G309))</f>
        <v/>
      </c>
      <c r="K309" s="178" t="str">
        <f>IF($G309="","",SUMIFS(условия!$147:$147,условия!$1:$1,$G309))</f>
        <v/>
      </c>
      <c r="L309" s="178" t="str">
        <f>IF($G309="","",SUMIFS(условия!$59:$59,условия!$1:$1,$G309)+SUMIFS(условия!$106:$106,условия!$1:$1,$G309)+SUMIFS(условия!$143:$143,условия!$1:$1,$G309))</f>
        <v/>
      </c>
      <c r="M309" s="181" t="str">
        <f t="shared" si="3"/>
        <v/>
      </c>
      <c r="N309" s="1"/>
      <c r="O309" s="1"/>
      <c r="P309" s="1"/>
      <c r="Q309" s="1"/>
      <c r="R309" s="1"/>
      <c r="S309" s="105"/>
      <c r="T309" s="1"/>
    </row>
    <row r="310" spans="1:20" x14ac:dyDescent="0.3">
      <c r="A310" s="1"/>
      <c r="B310" s="1"/>
      <c r="C310" s="1"/>
      <c r="D310" s="105"/>
      <c r="E310" s="1"/>
      <c r="F310" s="139"/>
      <c r="G310" s="182" t="str">
        <f>IF(G309="","",IF(G309+1&gt;условия!$K$14,"",G309+1))</f>
        <v/>
      </c>
      <c r="H310" s="140"/>
      <c r="I310" s="178" t="str">
        <f>IF($G310="","",SUMIFS(условия!$63:$63,условия!$1:$1,$G310))</f>
        <v/>
      </c>
      <c r="J310" s="178" t="str">
        <f>IF($G310="","",SUMIFS(условия!$110:$110,условия!$1:$1,$G310))</f>
        <v/>
      </c>
      <c r="K310" s="178" t="str">
        <f>IF($G310="","",SUMIFS(условия!$147:$147,условия!$1:$1,$G310))</f>
        <v/>
      </c>
      <c r="L310" s="178" t="str">
        <f>IF($G310="","",SUMIFS(условия!$59:$59,условия!$1:$1,$G310)+SUMIFS(условия!$106:$106,условия!$1:$1,$G310)+SUMIFS(условия!$143:$143,условия!$1:$1,$G310))</f>
        <v/>
      </c>
      <c r="M310" s="181" t="str">
        <f t="shared" si="3"/>
        <v/>
      </c>
      <c r="N310" s="1"/>
      <c r="O310" s="1"/>
      <c r="P310" s="1"/>
      <c r="Q310" s="1"/>
      <c r="R310" s="1"/>
      <c r="S310" s="105"/>
      <c r="T310" s="1"/>
    </row>
    <row r="311" spans="1:20" x14ac:dyDescent="0.3">
      <c r="A311" s="1"/>
      <c r="B311" s="1"/>
      <c r="C311" s="1"/>
      <c r="D311" s="105"/>
      <c r="E311" s="1"/>
      <c r="F311" s="139"/>
      <c r="G311" s="182" t="str">
        <f>IF(G310="","",IF(G310+1&gt;условия!$K$14,"",G310+1))</f>
        <v/>
      </c>
      <c r="H311" s="140"/>
      <c r="I311" s="178" t="str">
        <f>IF($G311="","",SUMIFS(условия!$63:$63,условия!$1:$1,$G311))</f>
        <v/>
      </c>
      <c r="J311" s="178" t="str">
        <f>IF($G311="","",SUMIFS(условия!$110:$110,условия!$1:$1,$G311))</f>
        <v/>
      </c>
      <c r="K311" s="178" t="str">
        <f>IF($G311="","",SUMIFS(условия!$147:$147,условия!$1:$1,$G311))</f>
        <v/>
      </c>
      <c r="L311" s="178" t="str">
        <f>IF($G311="","",SUMIFS(условия!$59:$59,условия!$1:$1,$G311)+SUMIFS(условия!$106:$106,условия!$1:$1,$G311)+SUMIFS(условия!$143:$143,условия!$1:$1,$G311))</f>
        <v/>
      </c>
      <c r="M311" s="181" t="str">
        <f t="shared" si="3"/>
        <v/>
      </c>
      <c r="N311" s="1"/>
      <c r="O311" s="1"/>
      <c r="P311" s="1"/>
      <c r="Q311" s="1"/>
      <c r="R311" s="1"/>
      <c r="S311" s="105"/>
      <c r="T311" s="1"/>
    </row>
    <row r="312" spans="1:20" x14ac:dyDescent="0.3">
      <c r="A312" s="1"/>
      <c r="B312" s="1"/>
      <c r="C312" s="1"/>
      <c r="D312" s="105"/>
      <c r="E312" s="1"/>
      <c r="F312" s="139"/>
      <c r="G312" s="182" t="str">
        <f>IF(G311="","",IF(G311+1&gt;условия!$K$14,"",G311+1))</f>
        <v/>
      </c>
      <c r="H312" s="140"/>
      <c r="I312" s="178" t="str">
        <f>IF($G312="","",SUMIFS(условия!$63:$63,условия!$1:$1,$G312))</f>
        <v/>
      </c>
      <c r="J312" s="178" t="str">
        <f>IF($G312="","",SUMIFS(условия!$110:$110,условия!$1:$1,$G312))</f>
        <v/>
      </c>
      <c r="K312" s="178" t="str">
        <f>IF($G312="","",SUMIFS(условия!$147:$147,условия!$1:$1,$G312))</f>
        <v/>
      </c>
      <c r="L312" s="178" t="str">
        <f>IF($G312="","",SUMIFS(условия!$59:$59,условия!$1:$1,$G312)+SUMIFS(условия!$106:$106,условия!$1:$1,$G312)+SUMIFS(условия!$143:$143,условия!$1:$1,$G312))</f>
        <v/>
      </c>
      <c r="M312" s="181" t="str">
        <f t="shared" si="3"/>
        <v/>
      </c>
      <c r="N312" s="1"/>
      <c r="O312" s="1"/>
      <c r="P312" s="1"/>
      <c r="Q312" s="1"/>
      <c r="R312" s="1"/>
      <c r="S312" s="105"/>
      <c r="T312" s="1"/>
    </row>
    <row r="313" spans="1:20" x14ac:dyDescent="0.3">
      <c r="A313" s="1"/>
      <c r="B313" s="1"/>
      <c r="C313" s="1"/>
      <c r="D313" s="105"/>
      <c r="E313" s="1"/>
      <c r="F313" s="139"/>
      <c r="G313" s="182" t="str">
        <f>IF(G312="","",IF(G312+1&gt;условия!$K$14,"",G312+1))</f>
        <v/>
      </c>
      <c r="H313" s="140"/>
      <c r="I313" s="178" t="str">
        <f>IF($G313="","",SUMIFS(условия!$63:$63,условия!$1:$1,$G313))</f>
        <v/>
      </c>
      <c r="J313" s="178" t="str">
        <f>IF($G313="","",SUMIFS(условия!$110:$110,условия!$1:$1,$G313))</f>
        <v/>
      </c>
      <c r="K313" s="178" t="str">
        <f>IF($G313="","",SUMIFS(условия!$147:$147,условия!$1:$1,$G313))</f>
        <v/>
      </c>
      <c r="L313" s="178" t="str">
        <f>IF($G313="","",SUMIFS(условия!$59:$59,условия!$1:$1,$G313)+SUMIFS(условия!$106:$106,условия!$1:$1,$G313)+SUMIFS(условия!$143:$143,условия!$1:$1,$G313))</f>
        <v/>
      </c>
      <c r="M313" s="181" t="str">
        <f t="shared" ref="M313:M376" si="4">IF($G313="","",SUM(I313:L313))</f>
        <v/>
      </c>
      <c r="N313" s="1"/>
      <c r="O313" s="1"/>
      <c r="P313" s="1"/>
      <c r="Q313" s="1"/>
      <c r="R313" s="1"/>
      <c r="S313" s="105"/>
      <c r="T313" s="1"/>
    </row>
    <row r="314" spans="1:20" x14ac:dyDescent="0.3">
      <c r="A314" s="1"/>
      <c r="B314" s="1"/>
      <c r="C314" s="1"/>
      <c r="D314" s="105"/>
      <c r="E314" s="1"/>
      <c r="F314" s="139"/>
      <c r="G314" s="182" t="str">
        <f>IF(G313="","",IF(G313+1&gt;условия!$K$14,"",G313+1))</f>
        <v/>
      </c>
      <c r="H314" s="140"/>
      <c r="I314" s="178" t="str">
        <f>IF($G314="","",SUMIFS(условия!$63:$63,условия!$1:$1,$G314))</f>
        <v/>
      </c>
      <c r="J314" s="178" t="str">
        <f>IF($G314="","",SUMIFS(условия!$110:$110,условия!$1:$1,$G314))</f>
        <v/>
      </c>
      <c r="K314" s="178" t="str">
        <f>IF($G314="","",SUMIFS(условия!$147:$147,условия!$1:$1,$G314))</f>
        <v/>
      </c>
      <c r="L314" s="178" t="str">
        <f>IF($G314="","",SUMIFS(условия!$59:$59,условия!$1:$1,$G314)+SUMIFS(условия!$106:$106,условия!$1:$1,$G314)+SUMIFS(условия!$143:$143,условия!$1:$1,$G314))</f>
        <v/>
      </c>
      <c r="M314" s="181" t="str">
        <f t="shared" si="4"/>
        <v/>
      </c>
      <c r="N314" s="1"/>
      <c r="O314" s="1"/>
      <c r="P314" s="1"/>
      <c r="Q314" s="1"/>
      <c r="R314" s="1"/>
      <c r="S314" s="105"/>
      <c r="T314" s="1"/>
    </row>
    <row r="315" spans="1:20" x14ac:dyDescent="0.3">
      <c r="A315" s="1"/>
      <c r="B315" s="1"/>
      <c r="C315" s="1"/>
      <c r="D315" s="105"/>
      <c r="E315" s="1"/>
      <c r="F315" s="139"/>
      <c r="G315" s="182" t="str">
        <f>IF(G314="","",IF(G314+1&gt;условия!$K$14,"",G314+1))</f>
        <v/>
      </c>
      <c r="H315" s="140"/>
      <c r="I315" s="178" t="str">
        <f>IF($G315="","",SUMIFS(условия!$63:$63,условия!$1:$1,$G315))</f>
        <v/>
      </c>
      <c r="J315" s="178" t="str">
        <f>IF($G315="","",SUMIFS(условия!$110:$110,условия!$1:$1,$G315))</f>
        <v/>
      </c>
      <c r="K315" s="178" t="str">
        <f>IF($G315="","",SUMIFS(условия!$147:$147,условия!$1:$1,$G315))</f>
        <v/>
      </c>
      <c r="L315" s="178" t="str">
        <f>IF($G315="","",SUMIFS(условия!$59:$59,условия!$1:$1,$G315)+SUMIFS(условия!$106:$106,условия!$1:$1,$G315)+SUMIFS(условия!$143:$143,условия!$1:$1,$G315))</f>
        <v/>
      </c>
      <c r="M315" s="181" t="str">
        <f t="shared" si="4"/>
        <v/>
      </c>
      <c r="N315" s="1"/>
      <c r="O315" s="1"/>
      <c r="P315" s="1"/>
      <c r="Q315" s="1"/>
      <c r="R315" s="1"/>
      <c r="S315" s="105"/>
      <c r="T315" s="1"/>
    </row>
    <row r="316" spans="1:20" x14ac:dyDescent="0.3">
      <c r="A316" s="1"/>
      <c r="B316" s="1"/>
      <c r="C316" s="1"/>
      <c r="D316" s="105"/>
      <c r="E316" s="1"/>
      <c r="F316" s="139"/>
      <c r="G316" s="182" t="str">
        <f>IF(G315="","",IF(G315+1&gt;условия!$K$14,"",G315+1))</f>
        <v/>
      </c>
      <c r="H316" s="140"/>
      <c r="I316" s="178" t="str">
        <f>IF($G316="","",SUMIFS(условия!$63:$63,условия!$1:$1,$G316))</f>
        <v/>
      </c>
      <c r="J316" s="178" t="str">
        <f>IF($G316="","",SUMIFS(условия!$110:$110,условия!$1:$1,$G316))</f>
        <v/>
      </c>
      <c r="K316" s="178" t="str">
        <f>IF($G316="","",SUMIFS(условия!$147:$147,условия!$1:$1,$G316))</f>
        <v/>
      </c>
      <c r="L316" s="178" t="str">
        <f>IF($G316="","",SUMIFS(условия!$59:$59,условия!$1:$1,$G316)+SUMIFS(условия!$106:$106,условия!$1:$1,$G316)+SUMIFS(условия!$143:$143,условия!$1:$1,$G316))</f>
        <v/>
      </c>
      <c r="M316" s="181" t="str">
        <f t="shared" si="4"/>
        <v/>
      </c>
      <c r="N316" s="1"/>
      <c r="O316" s="1"/>
      <c r="P316" s="1"/>
      <c r="Q316" s="1"/>
      <c r="R316" s="1"/>
      <c r="S316" s="105"/>
      <c r="T316" s="1"/>
    </row>
    <row r="317" spans="1:20" x14ac:dyDescent="0.3">
      <c r="A317" s="1"/>
      <c r="B317" s="1"/>
      <c r="C317" s="1"/>
      <c r="D317" s="105"/>
      <c r="E317" s="1"/>
      <c r="F317" s="139"/>
      <c r="G317" s="182" t="str">
        <f>IF(G316="","",IF(G316+1&gt;условия!$K$14,"",G316+1))</f>
        <v/>
      </c>
      <c r="H317" s="140"/>
      <c r="I317" s="178" t="str">
        <f>IF($G317="","",SUMIFS(условия!$63:$63,условия!$1:$1,$G317))</f>
        <v/>
      </c>
      <c r="J317" s="178" t="str">
        <f>IF($G317="","",SUMIFS(условия!$110:$110,условия!$1:$1,$G317))</f>
        <v/>
      </c>
      <c r="K317" s="178" t="str">
        <f>IF($G317="","",SUMIFS(условия!$147:$147,условия!$1:$1,$G317))</f>
        <v/>
      </c>
      <c r="L317" s="178" t="str">
        <f>IF($G317="","",SUMIFS(условия!$59:$59,условия!$1:$1,$G317)+SUMIFS(условия!$106:$106,условия!$1:$1,$G317)+SUMIFS(условия!$143:$143,условия!$1:$1,$G317))</f>
        <v/>
      </c>
      <c r="M317" s="181" t="str">
        <f t="shared" si="4"/>
        <v/>
      </c>
      <c r="N317" s="1"/>
      <c r="O317" s="1"/>
      <c r="P317" s="1"/>
      <c r="Q317" s="1"/>
      <c r="R317" s="1"/>
      <c r="S317" s="105"/>
      <c r="T317" s="1"/>
    </row>
    <row r="318" spans="1:20" x14ac:dyDescent="0.3">
      <c r="A318" s="1"/>
      <c r="B318" s="1"/>
      <c r="C318" s="1"/>
      <c r="D318" s="105"/>
      <c r="E318" s="1"/>
      <c r="F318" s="139"/>
      <c r="G318" s="182" t="str">
        <f>IF(G317="","",IF(G317+1&gt;условия!$K$14,"",G317+1))</f>
        <v/>
      </c>
      <c r="H318" s="140"/>
      <c r="I318" s="178" t="str">
        <f>IF($G318="","",SUMIFS(условия!$63:$63,условия!$1:$1,$G318))</f>
        <v/>
      </c>
      <c r="J318" s="178" t="str">
        <f>IF($G318="","",SUMIFS(условия!$110:$110,условия!$1:$1,$G318))</f>
        <v/>
      </c>
      <c r="K318" s="178" t="str">
        <f>IF($G318="","",SUMIFS(условия!$147:$147,условия!$1:$1,$G318))</f>
        <v/>
      </c>
      <c r="L318" s="178" t="str">
        <f>IF($G318="","",SUMIFS(условия!$59:$59,условия!$1:$1,$G318)+SUMIFS(условия!$106:$106,условия!$1:$1,$G318)+SUMIFS(условия!$143:$143,условия!$1:$1,$G318))</f>
        <v/>
      </c>
      <c r="M318" s="181" t="str">
        <f t="shared" si="4"/>
        <v/>
      </c>
      <c r="N318" s="1"/>
      <c r="O318" s="1"/>
      <c r="P318" s="1"/>
      <c r="Q318" s="1"/>
      <c r="R318" s="1"/>
      <c r="S318" s="105"/>
      <c r="T318" s="1"/>
    </row>
    <row r="319" spans="1:20" x14ac:dyDescent="0.3">
      <c r="A319" s="1"/>
      <c r="B319" s="1"/>
      <c r="C319" s="1"/>
      <c r="D319" s="105"/>
      <c r="E319" s="1"/>
      <c r="F319" s="139"/>
      <c r="G319" s="182" t="str">
        <f>IF(G318="","",IF(G318+1&gt;условия!$K$14,"",G318+1))</f>
        <v/>
      </c>
      <c r="H319" s="140"/>
      <c r="I319" s="178" t="str">
        <f>IF($G319="","",SUMIFS(условия!$63:$63,условия!$1:$1,$G319))</f>
        <v/>
      </c>
      <c r="J319" s="178" t="str">
        <f>IF($G319="","",SUMIFS(условия!$110:$110,условия!$1:$1,$G319))</f>
        <v/>
      </c>
      <c r="K319" s="178" t="str">
        <f>IF($G319="","",SUMIFS(условия!$147:$147,условия!$1:$1,$G319))</f>
        <v/>
      </c>
      <c r="L319" s="178" t="str">
        <f>IF($G319="","",SUMIFS(условия!$59:$59,условия!$1:$1,$G319)+SUMIFS(условия!$106:$106,условия!$1:$1,$G319)+SUMIFS(условия!$143:$143,условия!$1:$1,$G319))</f>
        <v/>
      </c>
      <c r="M319" s="181" t="str">
        <f t="shared" si="4"/>
        <v/>
      </c>
      <c r="N319" s="1"/>
      <c r="O319" s="1"/>
      <c r="P319" s="1"/>
      <c r="Q319" s="1"/>
      <c r="R319" s="1"/>
      <c r="S319" s="105"/>
      <c r="T319" s="1"/>
    </row>
    <row r="320" spans="1:20" x14ac:dyDescent="0.3">
      <c r="A320" s="1"/>
      <c r="B320" s="1"/>
      <c r="C320" s="1"/>
      <c r="D320" s="105"/>
      <c r="E320" s="1"/>
      <c r="F320" s="139"/>
      <c r="G320" s="182" t="str">
        <f>IF(G319="","",IF(G319+1&gt;условия!$K$14,"",G319+1))</f>
        <v/>
      </c>
      <c r="H320" s="140"/>
      <c r="I320" s="178" t="str">
        <f>IF($G320="","",SUMIFS(условия!$63:$63,условия!$1:$1,$G320))</f>
        <v/>
      </c>
      <c r="J320" s="178" t="str">
        <f>IF($G320="","",SUMIFS(условия!$110:$110,условия!$1:$1,$G320))</f>
        <v/>
      </c>
      <c r="K320" s="178" t="str">
        <f>IF($G320="","",SUMIFS(условия!$147:$147,условия!$1:$1,$G320))</f>
        <v/>
      </c>
      <c r="L320" s="178" t="str">
        <f>IF($G320="","",SUMIFS(условия!$59:$59,условия!$1:$1,$G320)+SUMIFS(условия!$106:$106,условия!$1:$1,$G320)+SUMIFS(условия!$143:$143,условия!$1:$1,$G320))</f>
        <v/>
      </c>
      <c r="M320" s="181" t="str">
        <f t="shared" si="4"/>
        <v/>
      </c>
      <c r="N320" s="1"/>
      <c r="O320" s="1"/>
      <c r="P320" s="1"/>
      <c r="Q320" s="1"/>
      <c r="R320" s="1"/>
      <c r="S320" s="105"/>
      <c r="T320" s="1"/>
    </row>
    <row r="321" spans="1:20" x14ac:dyDescent="0.3">
      <c r="A321" s="1"/>
      <c r="B321" s="1"/>
      <c r="C321" s="1"/>
      <c r="D321" s="105"/>
      <c r="E321" s="1"/>
      <c r="F321" s="139"/>
      <c r="G321" s="182" t="str">
        <f>IF(G320="","",IF(G320+1&gt;условия!$K$14,"",G320+1))</f>
        <v/>
      </c>
      <c r="H321" s="140"/>
      <c r="I321" s="178" t="str">
        <f>IF($G321="","",SUMIFS(условия!$63:$63,условия!$1:$1,$G321))</f>
        <v/>
      </c>
      <c r="J321" s="178" t="str">
        <f>IF($G321="","",SUMIFS(условия!$110:$110,условия!$1:$1,$G321))</f>
        <v/>
      </c>
      <c r="K321" s="178" t="str">
        <f>IF($G321="","",SUMIFS(условия!$147:$147,условия!$1:$1,$G321))</f>
        <v/>
      </c>
      <c r="L321" s="178" t="str">
        <f>IF($G321="","",SUMIFS(условия!$59:$59,условия!$1:$1,$G321)+SUMIFS(условия!$106:$106,условия!$1:$1,$G321)+SUMIFS(условия!$143:$143,условия!$1:$1,$G321))</f>
        <v/>
      </c>
      <c r="M321" s="181" t="str">
        <f t="shared" si="4"/>
        <v/>
      </c>
      <c r="N321" s="1"/>
      <c r="O321" s="1"/>
      <c r="P321" s="1"/>
      <c r="Q321" s="1"/>
      <c r="R321" s="1"/>
      <c r="S321" s="105"/>
      <c r="T321" s="1"/>
    </row>
    <row r="322" spans="1:20" x14ac:dyDescent="0.3">
      <c r="A322" s="1"/>
      <c r="B322" s="1"/>
      <c r="C322" s="1"/>
      <c r="D322" s="105"/>
      <c r="E322" s="1"/>
      <c r="F322" s="139"/>
      <c r="G322" s="182" t="str">
        <f>IF(G321="","",IF(G321+1&gt;условия!$K$14,"",G321+1))</f>
        <v/>
      </c>
      <c r="H322" s="140"/>
      <c r="I322" s="178" t="str">
        <f>IF($G322="","",SUMIFS(условия!$63:$63,условия!$1:$1,$G322))</f>
        <v/>
      </c>
      <c r="J322" s="178" t="str">
        <f>IF($G322="","",SUMIFS(условия!$110:$110,условия!$1:$1,$G322))</f>
        <v/>
      </c>
      <c r="K322" s="178" t="str">
        <f>IF($G322="","",SUMIFS(условия!$147:$147,условия!$1:$1,$G322))</f>
        <v/>
      </c>
      <c r="L322" s="178" t="str">
        <f>IF($G322="","",SUMIFS(условия!$59:$59,условия!$1:$1,$G322)+SUMIFS(условия!$106:$106,условия!$1:$1,$G322)+SUMIFS(условия!$143:$143,условия!$1:$1,$G322))</f>
        <v/>
      </c>
      <c r="M322" s="181" t="str">
        <f t="shared" si="4"/>
        <v/>
      </c>
      <c r="N322" s="1"/>
      <c r="O322" s="1"/>
      <c r="P322" s="1"/>
      <c r="Q322" s="1"/>
      <c r="R322" s="1"/>
      <c r="S322" s="105"/>
      <c r="T322" s="1"/>
    </row>
    <row r="323" spans="1:20" x14ac:dyDescent="0.3">
      <c r="A323" s="1"/>
      <c r="B323" s="1"/>
      <c r="C323" s="1"/>
      <c r="D323" s="105"/>
      <c r="E323" s="1"/>
      <c r="F323" s="139"/>
      <c r="G323" s="182" t="str">
        <f>IF(G322="","",IF(G322+1&gt;условия!$K$14,"",G322+1))</f>
        <v/>
      </c>
      <c r="H323" s="140"/>
      <c r="I323" s="178" t="str">
        <f>IF($G323="","",SUMIFS(условия!$63:$63,условия!$1:$1,$G323))</f>
        <v/>
      </c>
      <c r="J323" s="178" t="str">
        <f>IF($G323="","",SUMIFS(условия!$110:$110,условия!$1:$1,$G323))</f>
        <v/>
      </c>
      <c r="K323" s="178" t="str">
        <f>IF($G323="","",SUMIFS(условия!$147:$147,условия!$1:$1,$G323))</f>
        <v/>
      </c>
      <c r="L323" s="178" t="str">
        <f>IF($G323="","",SUMIFS(условия!$59:$59,условия!$1:$1,$G323)+SUMIFS(условия!$106:$106,условия!$1:$1,$G323)+SUMIFS(условия!$143:$143,условия!$1:$1,$G323))</f>
        <v/>
      </c>
      <c r="M323" s="181" t="str">
        <f t="shared" si="4"/>
        <v/>
      </c>
      <c r="N323" s="1"/>
      <c r="O323" s="1"/>
      <c r="P323" s="1"/>
      <c r="Q323" s="1"/>
      <c r="R323" s="1"/>
      <c r="S323" s="105"/>
      <c r="T323" s="1"/>
    </row>
    <row r="324" spans="1:20" x14ac:dyDescent="0.3">
      <c r="A324" s="1"/>
      <c r="B324" s="1"/>
      <c r="C324" s="1"/>
      <c r="D324" s="105"/>
      <c r="E324" s="1"/>
      <c r="F324" s="139"/>
      <c r="G324" s="182" t="str">
        <f>IF(G323="","",IF(G323+1&gt;условия!$K$14,"",G323+1))</f>
        <v/>
      </c>
      <c r="H324" s="140"/>
      <c r="I324" s="178" t="str">
        <f>IF($G324="","",SUMIFS(условия!$63:$63,условия!$1:$1,$G324))</f>
        <v/>
      </c>
      <c r="J324" s="178" t="str">
        <f>IF($G324="","",SUMIFS(условия!$110:$110,условия!$1:$1,$G324))</f>
        <v/>
      </c>
      <c r="K324" s="178" t="str">
        <f>IF($G324="","",SUMIFS(условия!$147:$147,условия!$1:$1,$G324))</f>
        <v/>
      </c>
      <c r="L324" s="178" t="str">
        <f>IF($G324="","",SUMIFS(условия!$59:$59,условия!$1:$1,$G324)+SUMIFS(условия!$106:$106,условия!$1:$1,$G324)+SUMIFS(условия!$143:$143,условия!$1:$1,$G324))</f>
        <v/>
      </c>
      <c r="M324" s="181" t="str">
        <f t="shared" si="4"/>
        <v/>
      </c>
      <c r="N324" s="1"/>
      <c r="O324" s="1"/>
      <c r="P324" s="1"/>
      <c r="Q324" s="1"/>
      <c r="R324" s="1"/>
      <c r="S324" s="105"/>
      <c r="T324" s="1"/>
    </row>
    <row r="325" spans="1:20" x14ac:dyDescent="0.3">
      <c r="A325" s="1"/>
      <c r="B325" s="1"/>
      <c r="C325" s="1"/>
      <c r="D325" s="105"/>
      <c r="E325" s="1"/>
      <c r="F325" s="139"/>
      <c r="G325" s="182" t="str">
        <f>IF(G324="","",IF(G324+1&gt;условия!$K$14,"",G324+1))</f>
        <v/>
      </c>
      <c r="H325" s="140"/>
      <c r="I325" s="178" t="str">
        <f>IF($G325="","",SUMIFS(условия!$63:$63,условия!$1:$1,$G325))</f>
        <v/>
      </c>
      <c r="J325" s="178" t="str">
        <f>IF($G325="","",SUMIFS(условия!$110:$110,условия!$1:$1,$G325))</f>
        <v/>
      </c>
      <c r="K325" s="178" t="str">
        <f>IF($G325="","",SUMIFS(условия!$147:$147,условия!$1:$1,$G325))</f>
        <v/>
      </c>
      <c r="L325" s="178" t="str">
        <f>IF($G325="","",SUMIFS(условия!$59:$59,условия!$1:$1,$G325)+SUMIFS(условия!$106:$106,условия!$1:$1,$G325)+SUMIFS(условия!$143:$143,условия!$1:$1,$G325))</f>
        <v/>
      </c>
      <c r="M325" s="181" t="str">
        <f t="shared" si="4"/>
        <v/>
      </c>
      <c r="N325" s="1"/>
      <c r="O325" s="1"/>
      <c r="P325" s="1"/>
      <c r="Q325" s="1"/>
      <c r="R325" s="1"/>
      <c r="S325" s="105"/>
      <c r="T325" s="1"/>
    </row>
    <row r="326" spans="1:20" x14ac:dyDescent="0.3">
      <c r="A326" s="1"/>
      <c r="B326" s="1"/>
      <c r="C326" s="1"/>
      <c r="D326" s="105"/>
      <c r="E326" s="1"/>
      <c r="F326" s="139"/>
      <c r="G326" s="182" t="str">
        <f>IF(G325="","",IF(G325+1&gt;условия!$K$14,"",G325+1))</f>
        <v/>
      </c>
      <c r="H326" s="140"/>
      <c r="I326" s="178" t="str">
        <f>IF($G326="","",SUMIFS(условия!$63:$63,условия!$1:$1,$G326))</f>
        <v/>
      </c>
      <c r="J326" s="178" t="str">
        <f>IF($G326="","",SUMIFS(условия!$110:$110,условия!$1:$1,$G326))</f>
        <v/>
      </c>
      <c r="K326" s="178" t="str">
        <f>IF($G326="","",SUMIFS(условия!$147:$147,условия!$1:$1,$G326))</f>
        <v/>
      </c>
      <c r="L326" s="178" t="str">
        <f>IF($G326="","",SUMIFS(условия!$59:$59,условия!$1:$1,$G326)+SUMIFS(условия!$106:$106,условия!$1:$1,$G326)+SUMIFS(условия!$143:$143,условия!$1:$1,$G326))</f>
        <v/>
      </c>
      <c r="M326" s="181" t="str">
        <f t="shared" si="4"/>
        <v/>
      </c>
      <c r="N326" s="1"/>
      <c r="O326" s="1"/>
      <c r="P326" s="1"/>
      <c r="Q326" s="1"/>
      <c r="R326" s="1"/>
      <c r="S326" s="105"/>
      <c r="T326" s="1"/>
    </row>
    <row r="327" spans="1:20" x14ac:dyDescent="0.3">
      <c r="A327" s="1"/>
      <c r="B327" s="1"/>
      <c r="C327" s="1"/>
      <c r="D327" s="105"/>
      <c r="E327" s="1"/>
      <c r="F327" s="139"/>
      <c r="G327" s="182" t="str">
        <f>IF(G326="","",IF(G326+1&gt;условия!$K$14,"",G326+1))</f>
        <v/>
      </c>
      <c r="H327" s="140"/>
      <c r="I327" s="178" t="str">
        <f>IF($G327="","",SUMIFS(условия!$63:$63,условия!$1:$1,$G327))</f>
        <v/>
      </c>
      <c r="J327" s="178" t="str">
        <f>IF($G327="","",SUMIFS(условия!$110:$110,условия!$1:$1,$G327))</f>
        <v/>
      </c>
      <c r="K327" s="178" t="str">
        <f>IF($G327="","",SUMIFS(условия!$147:$147,условия!$1:$1,$G327))</f>
        <v/>
      </c>
      <c r="L327" s="178" t="str">
        <f>IF($G327="","",SUMIFS(условия!$59:$59,условия!$1:$1,$G327)+SUMIFS(условия!$106:$106,условия!$1:$1,$G327)+SUMIFS(условия!$143:$143,условия!$1:$1,$G327))</f>
        <v/>
      </c>
      <c r="M327" s="181" t="str">
        <f t="shared" si="4"/>
        <v/>
      </c>
      <c r="N327" s="1"/>
      <c r="O327" s="1"/>
      <c r="P327" s="1"/>
      <c r="Q327" s="1"/>
      <c r="R327" s="1"/>
      <c r="S327" s="105"/>
      <c r="T327" s="1"/>
    </row>
    <row r="328" spans="1:20" x14ac:dyDescent="0.3">
      <c r="A328" s="1"/>
      <c r="B328" s="1"/>
      <c r="C328" s="1"/>
      <c r="D328" s="105"/>
      <c r="E328" s="1"/>
      <c r="F328" s="139"/>
      <c r="G328" s="182" t="str">
        <f>IF(G327="","",IF(G327+1&gt;условия!$K$14,"",G327+1))</f>
        <v/>
      </c>
      <c r="H328" s="140"/>
      <c r="I328" s="178" t="str">
        <f>IF($G328="","",SUMIFS(условия!$63:$63,условия!$1:$1,$G328))</f>
        <v/>
      </c>
      <c r="J328" s="178" t="str">
        <f>IF($G328="","",SUMIFS(условия!$110:$110,условия!$1:$1,$G328))</f>
        <v/>
      </c>
      <c r="K328" s="178" t="str">
        <f>IF($G328="","",SUMIFS(условия!$147:$147,условия!$1:$1,$G328))</f>
        <v/>
      </c>
      <c r="L328" s="178" t="str">
        <f>IF($G328="","",SUMIFS(условия!$59:$59,условия!$1:$1,$G328)+SUMIFS(условия!$106:$106,условия!$1:$1,$G328)+SUMIFS(условия!$143:$143,условия!$1:$1,$G328))</f>
        <v/>
      </c>
      <c r="M328" s="181" t="str">
        <f t="shared" si="4"/>
        <v/>
      </c>
      <c r="N328" s="1"/>
      <c r="O328" s="1"/>
      <c r="P328" s="1"/>
      <c r="Q328" s="1"/>
      <c r="R328" s="1"/>
      <c r="S328" s="105"/>
      <c r="T328" s="1"/>
    </row>
    <row r="329" spans="1:20" x14ac:dyDescent="0.3">
      <c r="A329" s="1"/>
      <c r="B329" s="1"/>
      <c r="C329" s="1"/>
      <c r="D329" s="105"/>
      <c r="E329" s="1"/>
      <c r="F329" s="139"/>
      <c r="G329" s="182" t="str">
        <f>IF(G328="","",IF(G328+1&gt;условия!$K$14,"",G328+1))</f>
        <v/>
      </c>
      <c r="H329" s="140"/>
      <c r="I329" s="178" t="str">
        <f>IF($G329="","",SUMIFS(условия!$63:$63,условия!$1:$1,$G329))</f>
        <v/>
      </c>
      <c r="J329" s="178" t="str">
        <f>IF($G329="","",SUMIFS(условия!$110:$110,условия!$1:$1,$G329))</f>
        <v/>
      </c>
      <c r="K329" s="178" t="str">
        <f>IF($G329="","",SUMIFS(условия!$147:$147,условия!$1:$1,$G329))</f>
        <v/>
      </c>
      <c r="L329" s="178" t="str">
        <f>IF($G329="","",SUMIFS(условия!$59:$59,условия!$1:$1,$G329)+SUMIFS(условия!$106:$106,условия!$1:$1,$G329)+SUMIFS(условия!$143:$143,условия!$1:$1,$G329))</f>
        <v/>
      </c>
      <c r="M329" s="181" t="str">
        <f t="shared" si="4"/>
        <v/>
      </c>
      <c r="N329" s="1"/>
      <c r="O329" s="1"/>
      <c r="P329" s="1"/>
      <c r="Q329" s="1"/>
      <c r="R329" s="1"/>
      <c r="S329" s="105"/>
      <c r="T329" s="1"/>
    </row>
    <row r="330" spans="1:20" x14ac:dyDescent="0.3">
      <c r="A330" s="1"/>
      <c r="B330" s="1"/>
      <c r="C330" s="1"/>
      <c r="D330" s="105"/>
      <c r="E330" s="1"/>
      <c r="F330" s="139"/>
      <c r="G330" s="182" t="str">
        <f>IF(G329="","",IF(G329+1&gt;условия!$K$14,"",G329+1))</f>
        <v/>
      </c>
      <c r="H330" s="140"/>
      <c r="I330" s="178" t="str">
        <f>IF($G330="","",SUMIFS(условия!$63:$63,условия!$1:$1,$G330))</f>
        <v/>
      </c>
      <c r="J330" s="178" t="str">
        <f>IF($G330="","",SUMIFS(условия!$110:$110,условия!$1:$1,$G330))</f>
        <v/>
      </c>
      <c r="K330" s="178" t="str">
        <f>IF($G330="","",SUMIFS(условия!$147:$147,условия!$1:$1,$G330))</f>
        <v/>
      </c>
      <c r="L330" s="178" t="str">
        <f>IF($G330="","",SUMIFS(условия!$59:$59,условия!$1:$1,$G330)+SUMIFS(условия!$106:$106,условия!$1:$1,$G330)+SUMIFS(условия!$143:$143,условия!$1:$1,$G330))</f>
        <v/>
      </c>
      <c r="M330" s="181" t="str">
        <f t="shared" si="4"/>
        <v/>
      </c>
      <c r="N330" s="1"/>
      <c r="O330" s="1"/>
      <c r="P330" s="1"/>
      <c r="Q330" s="1"/>
      <c r="R330" s="1"/>
      <c r="S330" s="105"/>
      <c r="T330" s="1"/>
    </row>
    <row r="331" spans="1:20" x14ac:dyDescent="0.3">
      <c r="A331" s="1"/>
      <c r="B331" s="1"/>
      <c r="C331" s="1"/>
      <c r="D331" s="105"/>
      <c r="E331" s="1"/>
      <c r="F331" s="139"/>
      <c r="G331" s="182" t="str">
        <f>IF(G330="","",IF(G330+1&gt;условия!$K$14,"",G330+1))</f>
        <v/>
      </c>
      <c r="H331" s="140"/>
      <c r="I331" s="178" t="str">
        <f>IF($G331="","",SUMIFS(условия!$63:$63,условия!$1:$1,$G331))</f>
        <v/>
      </c>
      <c r="J331" s="178" t="str">
        <f>IF($G331="","",SUMIFS(условия!$110:$110,условия!$1:$1,$G331))</f>
        <v/>
      </c>
      <c r="K331" s="178" t="str">
        <f>IF($G331="","",SUMIFS(условия!$147:$147,условия!$1:$1,$G331))</f>
        <v/>
      </c>
      <c r="L331" s="178" t="str">
        <f>IF($G331="","",SUMIFS(условия!$59:$59,условия!$1:$1,$G331)+SUMIFS(условия!$106:$106,условия!$1:$1,$G331)+SUMIFS(условия!$143:$143,условия!$1:$1,$G331))</f>
        <v/>
      </c>
      <c r="M331" s="181" t="str">
        <f t="shared" si="4"/>
        <v/>
      </c>
      <c r="N331" s="1"/>
      <c r="O331" s="1"/>
      <c r="P331" s="1"/>
      <c r="Q331" s="1"/>
      <c r="R331" s="1"/>
      <c r="S331" s="105"/>
      <c r="T331" s="1"/>
    </row>
    <row r="332" spans="1:20" x14ac:dyDescent="0.3">
      <c r="A332" s="1"/>
      <c r="B332" s="1"/>
      <c r="C332" s="1"/>
      <c r="D332" s="105"/>
      <c r="E332" s="1"/>
      <c r="F332" s="139"/>
      <c r="G332" s="182" t="str">
        <f>IF(G331="","",IF(G331+1&gt;условия!$K$14,"",G331+1))</f>
        <v/>
      </c>
      <c r="H332" s="140"/>
      <c r="I332" s="178" t="str">
        <f>IF($G332="","",SUMIFS(условия!$63:$63,условия!$1:$1,$G332))</f>
        <v/>
      </c>
      <c r="J332" s="178" t="str">
        <f>IF($G332="","",SUMIFS(условия!$110:$110,условия!$1:$1,$G332))</f>
        <v/>
      </c>
      <c r="K332" s="178" t="str">
        <f>IF($G332="","",SUMIFS(условия!$147:$147,условия!$1:$1,$G332))</f>
        <v/>
      </c>
      <c r="L332" s="178" t="str">
        <f>IF($G332="","",SUMIFS(условия!$59:$59,условия!$1:$1,$G332)+SUMIFS(условия!$106:$106,условия!$1:$1,$G332)+SUMIFS(условия!$143:$143,условия!$1:$1,$G332))</f>
        <v/>
      </c>
      <c r="M332" s="181" t="str">
        <f t="shared" si="4"/>
        <v/>
      </c>
      <c r="N332" s="1"/>
      <c r="O332" s="1"/>
      <c r="P332" s="1"/>
      <c r="Q332" s="1"/>
      <c r="R332" s="1"/>
      <c r="S332" s="105"/>
      <c r="T332" s="1"/>
    </row>
    <row r="333" spans="1:20" x14ac:dyDescent="0.3">
      <c r="A333" s="1"/>
      <c r="B333" s="1"/>
      <c r="C333" s="1"/>
      <c r="D333" s="105"/>
      <c r="E333" s="1"/>
      <c r="F333" s="139"/>
      <c r="G333" s="182" t="str">
        <f>IF(G332="","",IF(G332+1&gt;условия!$K$14,"",G332+1))</f>
        <v/>
      </c>
      <c r="H333" s="140"/>
      <c r="I333" s="178" t="str">
        <f>IF($G333="","",SUMIFS(условия!$63:$63,условия!$1:$1,$G333))</f>
        <v/>
      </c>
      <c r="J333" s="178" t="str">
        <f>IF($G333="","",SUMIFS(условия!$110:$110,условия!$1:$1,$G333))</f>
        <v/>
      </c>
      <c r="K333" s="178" t="str">
        <f>IF($G333="","",SUMIFS(условия!$147:$147,условия!$1:$1,$G333))</f>
        <v/>
      </c>
      <c r="L333" s="178" t="str">
        <f>IF($G333="","",SUMIFS(условия!$59:$59,условия!$1:$1,$G333)+SUMIFS(условия!$106:$106,условия!$1:$1,$G333)+SUMIFS(условия!$143:$143,условия!$1:$1,$G333))</f>
        <v/>
      </c>
      <c r="M333" s="181" t="str">
        <f t="shared" si="4"/>
        <v/>
      </c>
      <c r="N333" s="1"/>
      <c r="O333" s="1"/>
      <c r="P333" s="1"/>
      <c r="Q333" s="1"/>
      <c r="R333" s="1"/>
      <c r="S333" s="105"/>
      <c r="T333" s="1"/>
    </row>
    <row r="334" spans="1:20" x14ac:dyDescent="0.3">
      <c r="A334" s="1"/>
      <c r="B334" s="1"/>
      <c r="C334" s="1"/>
      <c r="D334" s="105"/>
      <c r="E334" s="1"/>
      <c r="F334" s="139"/>
      <c r="G334" s="182" t="str">
        <f>IF(G333="","",IF(G333+1&gt;условия!$K$14,"",G333+1))</f>
        <v/>
      </c>
      <c r="H334" s="140"/>
      <c r="I334" s="178" t="str">
        <f>IF($G334="","",SUMIFS(условия!$63:$63,условия!$1:$1,$G334))</f>
        <v/>
      </c>
      <c r="J334" s="178" t="str">
        <f>IF($G334="","",SUMIFS(условия!$110:$110,условия!$1:$1,$G334))</f>
        <v/>
      </c>
      <c r="K334" s="178" t="str">
        <f>IF($G334="","",SUMIFS(условия!$147:$147,условия!$1:$1,$G334))</f>
        <v/>
      </c>
      <c r="L334" s="178" t="str">
        <f>IF($G334="","",SUMIFS(условия!$59:$59,условия!$1:$1,$G334)+SUMIFS(условия!$106:$106,условия!$1:$1,$G334)+SUMIFS(условия!$143:$143,условия!$1:$1,$G334))</f>
        <v/>
      </c>
      <c r="M334" s="181" t="str">
        <f t="shared" si="4"/>
        <v/>
      </c>
      <c r="N334" s="1"/>
      <c r="O334" s="1"/>
      <c r="P334" s="1"/>
      <c r="Q334" s="1"/>
      <c r="R334" s="1"/>
      <c r="S334" s="105"/>
      <c r="T334" s="1"/>
    </row>
    <row r="335" spans="1:20" x14ac:dyDescent="0.3">
      <c r="A335" s="1"/>
      <c r="B335" s="1"/>
      <c r="C335" s="1"/>
      <c r="D335" s="105"/>
      <c r="E335" s="1"/>
      <c r="F335" s="139"/>
      <c r="G335" s="182" t="str">
        <f>IF(G334="","",IF(G334+1&gt;условия!$K$14,"",G334+1))</f>
        <v/>
      </c>
      <c r="H335" s="140"/>
      <c r="I335" s="178" t="str">
        <f>IF($G335="","",SUMIFS(условия!$63:$63,условия!$1:$1,$G335))</f>
        <v/>
      </c>
      <c r="J335" s="178" t="str">
        <f>IF($G335="","",SUMIFS(условия!$110:$110,условия!$1:$1,$G335))</f>
        <v/>
      </c>
      <c r="K335" s="178" t="str">
        <f>IF($G335="","",SUMIFS(условия!$147:$147,условия!$1:$1,$G335))</f>
        <v/>
      </c>
      <c r="L335" s="178" t="str">
        <f>IF($G335="","",SUMIFS(условия!$59:$59,условия!$1:$1,$G335)+SUMIFS(условия!$106:$106,условия!$1:$1,$G335)+SUMIFS(условия!$143:$143,условия!$1:$1,$G335))</f>
        <v/>
      </c>
      <c r="M335" s="181" t="str">
        <f t="shared" si="4"/>
        <v/>
      </c>
      <c r="N335" s="1"/>
      <c r="O335" s="1"/>
      <c r="P335" s="1"/>
      <c r="Q335" s="1"/>
      <c r="R335" s="1"/>
      <c r="S335" s="105"/>
      <c r="T335" s="1"/>
    </row>
    <row r="336" spans="1:20" x14ac:dyDescent="0.3">
      <c r="A336" s="1"/>
      <c r="B336" s="1"/>
      <c r="C336" s="1"/>
      <c r="D336" s="105"/>
      <c r="E336" s="1"/>
      <c r="F336" s="139"/>
      <c r="G336" s="182" t="str">
        <f>IF(G335="","",IF(G335+1&gt;условия!$K$14,"",G335+1))</f>
        <v/>
      </c>
      <c r="H336" s="140"/>
      <c r="I336" s="178" t="str">
        <f>IF($G336="","",SUMIFS(условия!$63:$63,условия!$1:$1,$G336))</f>
        <v/>
      </c>
      <c r="J336" s="178" t="str">
        <f>IF($G336="","",SUMIFS(условия!$110:$110,условия!$1:$1,$G336))</f>
        <v/>
      </c>
      <c r="K336" s="178" t="str">
        <f>IF($G336="","",SUMIFS(условия!$147:$147,условия!$1:$1,$G336))</f>
        <v/>
      </c>
      <c r="L336" s="178" t="str">
        <f>IF($G336="","",SUMIFS(условия!$59:$59,условия!$1:$1,$G336)+SUMIFS(условия!$106:$106,условия!$1:$1,$G336)+SUMIFS(условия!$143:$143,условия!$1:$1,$G336))</f>
        <v/>
      </c>
      <c r="M336" s="181" t="str">
        <f t="shared" si="4"/>
        <v/>
      </c>
      <c r="N336" s="1"/>
      <c r="O336" s="1"/>
      <c r="P336" s="1"/>
      <c r="Q336" s="1"/>
      <c r="R336" s="1"/>
      <c r="S336" s="105"/>
      <c r="T336" s="1"/>
    </row>
    <row r="337" spans="1:20" x14ac:dyDescent="0.3">
      <c r="A337" s="1"/>
      <c r="B337" s="1"/>
      <c r="C337" s="1"/>
      <c r="D337" s="105"/>
      <c r="E337" s="1"/>
      <c r="F337" s="139"/>
      <c r="G337" s="182" t="str">
        <f>IF(G336="","",IF(G336+1&gt;условия!$K$14,"",G336+1))</f>
        <v/>
      </c>
      <c r="H337" s="140"/>
      <c r="I337" s="178" t="str">
        <f>IF($G337="","",SUMIFS(условия!$63:$63,условия!$1:$1,$G337))</f>
        <v/>
      </c>
      <c r="J337" s="178" t="str">
        <f>IF($G337="","",SUMIFS(условия!$110:$110,условия!$1:$1,$G337))</f>
        <v/>
      </c>
      <c r="K337" s="178" t="str">
        <f>IF($G337="","",SUMIFS(условия!$147:$147,условия!$1:$1,$G337))</f>
        <v/>
      </c>
      <c r="L337" s="178" t="str">
        <f>IF($G337="","",SUMIFS(условия!$59:$59,условия!$1:$1,$G337)+SUMIFS(условия!$106:$106,условия!$1:$1,$G337)+SUMIFS(условия!$143:$143,условия!$1:$1,$G337))</f>
        <v/>
      </c>
      <c r="M337" s="181" t="str">
        <f t="shared" si="4"/>
        <v/>
      </c>
      <c r="N337" s="1"/>
      <c r="O337" s="1"/>
      <c r="P337" s="1"/>
      <c r="Q337" s="1"/>
      <c r="R337" s="1"/>
      <c r="S337" s="105"/>
      <c r="T337" s="1"/>
    </row>
    <row r="338" spans="1:20" x14ac:dyDescent="0.3">
      <c r="A338" s="1"/>
      <c r="B338" s="1"/>
      <c r="C338" s="1"/>
      <c r="D338" s="105"/>
      <c r="E338" s="1"/>
      <c r="F338" s="139"/>
      <c r="G338" s="182" t="str">
        <f>IF(G337="","",IF(G337+1&gt;условия!$K$14,"",G337+1))</f>
        <v/>
      </c>
      <c r="H338" s="140"/>
      <c r="I338" s="178" t="str">
        <f>IF($G338="","",SUMIFS(условия!$63:$63,условия!$1:$1,$G338))</f>
        <v/>
      </c>
      <c r="J338" s="178" t="str">
        <f>IF($G338="","",SUMIFS(условия!$110:$110,условия!$1:$1,$G338))</f>
        <v/>
      </c>
      <c r="K338" s="178" t="str">
        <f>IF($G338="","",SUMIFS(условия!$147:$147,условия!$1:$1,$G338))</f>
        <v/>
      </c>
      <c r="L338" s="178" t="str">
        <f>IF($G338="","",SUMIFS(условия!$59:$59,условия!$1:$1,$G338)+SUMIFS(условия!$106:$106,условия!$1:$1,$G338)+SUMIFS(условия!$143:$143,условия!$1:$1,$G338))</f>
        <v/>
      </c>
      <c r="M338" s="181" t="str">
        <f t="shared" si="4"/>
        <v/>
      </c>
      <c r="N338" s="1"/>
      <c r="O338" s="1"/>
      <c r="P338" s="1"/>
      <c r="Q338" s="1"/>
      <c r="R338" s="1"/>
      <c r="S338" s="105"/>
      <c r="T338" s="1"/>
    </row>
    <row r="339" spans="1:20" x14ac:dyDescent="0.3">
      <c r="A339" s="1"/>
      <c r="B339" s="1"/>
      <c r="C339" s="1"/>
      <c r="D339" s="105"/>
      <c r="E339" s="1"/>
      <c r="F339" s="139"/>
      <c r="G339" s="182" t="str">
        <f>IF(G338="","",IF(G338+1&gt;условия!$K$14,"",G338+1))</f>
        <v/>
      </c>
      <c r="H339" s="140"/>
      <c r="I339" s="178" t="str">
        <f>IF($G339="","",SUMIFS(условия!$63:$63,условия!$1:$1,$G339))</f>
        <v/>
      </c>
      <c r="J339" s="178" t="str">
        <f>IF($G339="","",SUMIFS(условия!$110:$110,условия!$1:$1,$G339))</f>
        <v/>
      </c>
      <c r="K339" s="178" t="str">
        <f>IF($G339="","",SUMIFS(условия!$147:$147,условия!$1:$1,$G339))</f>
        <v/>
      </c>
      <c r="L339" s="178" t="str">
        <f>IF($G339="","",SUMIFS(условия!$59:$59,условия!$1:$1,$G339)+SUMIFS(условия!$106:$106,условия!$1:$1,$G339)+SUMIFS(условия!$143:$143,условия!$1:$1,$G339))</f>
        <v/>
      </c>
      <c r="M339" s="181" t="str">
        <f t="shared" si="4"/>
        <v/>
      </c>
      <c r="N339" s="1"/>
      <c r="O339" s="1"/>
      <c r="P339" s="1"/>
      <c r="Q339" s="1"/>
      <c r="R339" s="1"/>
      <c r="S339" s="105"/>
      <c r="T339" s="1"/>
    </row>
    <row r="340" spans="1:20" x14ac:dyDescent="0.3">
      <c r="A340" s="1"/>
      <c r="B340" s="1"/>
      <c r="C340" s="1"/>
      <c r="D340" s="105"/>
      <c r="E340" s="1"/>
      <c r="F340" s="139"/>
      <c r="G340" s="182" t="str">
        <f>IF(G339="","",IF(G339+1&gt;условия!$K$14,"",G339+1))</f>
        <v/>
      </c>
      <c r="H340" s="140"/>
      <c r="I340" s="178" t="str">
        <f>IF($G340="","",SUMIFS(условия!$63:$63,условия!$1:$1,$G340))</f>
        <v/>
      </c>
      <c r="J340" s="178" t="str">
        <f>IF($G340="","",SUMIFS(условия!$110:$110,условия!$1:$1,$G340))</f>
        <v/>
      </c>
      <c r="K340" s="178" t="str">
        <f>IF($G340="","",SUMIFS(условия!$147:$147,условия!$1:$1,$G340))</f>
        <v/>
      </c>
      <c r="L340" s="178" t="str">
        <f>IF($G340="","",SUMIFS(условия!$59:$59,условия!$1:$1,$G340)+SUMIFS(условия!$106:$106,условия!$1:$1,$G340)+SUMIFS(условия!$143:$143,условия!$1:$1,$G340))</f>
        <v/>
      </c>
      <c r="M340" s="181" t="str">
        <f t="shared" si="4"/>
        <v/>
      </c>
      <c r="N340" s="1"/>
      <c r="O340" s="1"/>
      <c r="P340" s="1"/>
      <c r="Q340" s="1"/>
      <c r="R340" s="1"/>
      <c r="S340" s="105"/>
      <c r="T340" s="1"/>
    </row>
    <row r="341" spans="1:20" x14ac:dyDescent="0.3">
      <c r="A341" s="1"/>
      <c r="B341" s="1"/>
      <c r="C341" s="1"/>
      <c r="D341" s="105"/>
      <c r="E341" s="1"/>
      <c r="F341" s="139"/>
      <c r="G341" s="182" t="str">
        <f>IF(G340="","",IF(G340+1&gt;условия!$K$14,"",G340+1))</f>
        <v/>
      </c>
      <c r="H341" s="140"/>
      <c r="I341" s="178" t="str">
        <f>IF($G341="","",SUMIFS(условия!$63:$63,условия!$1:$1,$G341))</f>
        <v/>
      </c>
      <c r="J341" s="178" t="str">
        <f>IF($G341="","",SUMIFS(условия!$110:$110,условия!$1:$1,$G341))</f>
        <v/>
      </c>
      <c r="K341" s="178" t="str">
        <f>IF($G341="","",SUMIFS(условия!$147:$147,условия!$1:$1,$G341))</f>
        <v/>
      </c>
      <c r="L341" s="178" t="str">
        <f>IF($G341="","",SUMIFS(условия!$59:$59,условия!$1:$1,$G341)+SUMIFS(условия!$106:$106,условия!$1:$1,$G341)+SUMIFS(условия!$143:$143,условия!$1:$1,$G341))</f>
        <v/>
      </c>
      <c r="M341" s="181" t="str">
        <f t="shared" si="4"/>
        <v/>
      </c>
      <c r="N341" s="1"/>
      <c r="O341" s="1"/>
      <c r="P341" s="1"/>
      <c r="Q341" s="1"/>
      <c r="R341" s="1"/>
      <c r="S341" s="105"/>
      <c r="T341" s="1"/>
    </row>
    <row r="342" spans="1:20" x14ac:dyDescent="0.3">
      <c r="A342" s="1"/>
      <c r="B342" s="1"/>
      <c r="C342" s="1"/>
      <c r="D342" s="105"/>
      <c r="E342" s="1"/>
      <c r="F342" s="139"/>
      <c r="G342" s="182" t="str">
        <f>IF(G341="","",IF(G341+1&gt;условия!$K$14,"",G341+1))</f>
        <v/>
      </c>
      <c r="H342" s="140"/>
      <c r="I342" s="178" t="str">
        <f>IF($G342="","",SUMIFS(условия!$63:$63,условия!$1:$1,$G342))</f>
        <v/>
      </c>
      <c r="J342" s="178" t="str">
        <f>IF($G342="","",SUMIFS(условия!$110:$110,условия!$1:$1,$G342))</f>
        <v/>
      </c>
      <c r="K342" s="178" t="str">
        <f>IF($G342="","",SUMIFS(условия!$147:$147,условия!$1:$1,$G342))</f>
        <v/>
      </c>
      <c r="L342" s="178" t="str">
        <f>IF($G342="","",SUMIFS(условия!$59:$59,условия!$1:$1,$G342)+SUMIFS(условия!$106:$106,условия!$1:$1,$G342)+SUMIFS(условия!$143:$143,условия!$1:$1,$G342))</f>
        <v/>
      </c>
      <c r="M342" s="181" t="str">
        <f t="shared" si="4"/>
        <v/>
      </c>
      <c r="N342" s="1"/>
      <c r="O342" s="1"/>
      <c r="P342" s="1"/>
      <c r="Q342" s="1"/>
      <c r="R342" s="1"/>
      <c r="S342" s="105"/>
      <c r="T342" s="1"/>
    </row>
    <row r="343" spans="1:20" x14ac:dyDescent="0.3">
      <c r="A343" s="1"/>
      <c r="B343" s="1"/>
      <c r="C343" s="1"/>
      <c r="D343" s="105"/>
      <c r="E343" s="1"/>
      <c r="F343" s="139"/>
      <c r="G343" s="182" t="str">
        <f>IF(G342="","",IF(G342+1&gt;условия!$K$14,"",G342+1))</f>
        <v/>
      </c>
      <c r="H343" s="140"/>
      <c r="I343" s="178" t="str">
        <f>IF($G343="","",SUMIFS(условия!$63:$63,условия!$1:$1,$G343))</f>
        <v/>
      </c>
      <c r="J343" s="178" t="str">
        <f>IF($G343="","",SUMIFS(условия!$110:$110,условия!$1:$1,$G343))</f>
        <v/>
      </c>
      <c r="K343" s="178" t="str">
        <f>IF($G343="","",SUMIFS(условия!$147:$147,условия!$1:$1,$G343))</f>
        <v/>
      </c>
      <c r="L343" s="178" t="str">
        <f>IF($G343="","",SUMIFS(условия!$59:$59,условия!$1:$1,$G343)+SUMIFS(условия!$106:$106,условия!$1:$1,$G343)+SUMIFS(условия!$143:$143,условия!$1:$1,$G343))</f>
        <v/>
      </c>
      <c r="M343" s="181" t="str">
        <f t="shared" si="4"/>
        <v/>
      </c>
      <c r="N343" s="1"/>
      <c r="O343" s="1"/>
      <c r="P343" s="1"/>
      <c r="Q343" s="1"/>
      <c r="R343" s="1"/>
      <c r="S343" s="105"/>
      <c r="T343" s="1"/>
    </row>
    <row r="344" spans="1:20" x14ac:dyDescent="0.3">
      <c r="A344" s="1"/>
      <c r="B344" s="1"/>
      <c r="C344" s="1"/>
      <c r="D344" s="105"/>
      <c r="E344" s="1"/>
      <c r="F344" s="139"/>
      <c r="G344" s="182" t="str">
        <f>IF(G343="","",IF(G343+1&gt;условия!$K$14,"",G343+1))</f>
        <v/>
      </c>
      <c r="H344" s="140"/>
      <c r="I344" s="178" t="str">
        <f>IF($G344="","",SUMIFS(условия!$63:$63,условия!$1:$1,$G344))</f>
        <v/>
      </c>
      <c r="J344" s="178" t="str">
        <f>IF($G344="","",SUMIFS(условия!$110:$110,условия!$1:$1,$G344))</f>
        <v/>
      </c>
      <c r="K344" s="178" t="str">
        <f>IF($G344="","",SUMIFS(условия!$147:$147,условия!$1:$1,$G344))</f>
        <v/>
      </c>
      <c r="L344" s="178" t="str">
        <f>IF($G344="","",SUMIFS(условия!$59:$59,условия!$1:$1,$G344)+SUMIFS(условия!$106:$106,условия!$1:$1,$G344)+SUMIFS(условия!$143:$143,условия!$1:$1,$G344))</f>
        <v/>
      </c>
      <c r="M344" s="181" t="str">
        <f t="shared" si="4"/>
        <v/>
      </c>
      <c r="N344" s="1"/>
      <c r="O344" s="1"/>
      <c r="P344" s="1"/>
      <c r="Q344" s="1"/>
      <c r="R344" s="1"/>
      <c r="S344" s="105"/>
      <c r="T344" s="1"/>
    </row>
    <row r="345" spans="1:20" x14ac:dyDescent="0.3">
      <c r="A345" s="1"/>
      <c r="B345" s="1"/>
      <c r="C345" s="1"/>
      <c r="D345" s="105"/>
      <c r="E345" s="1"/>
      <c r="F345" s="139"/>
      <c r="G345" s="182" t="str">
        <f>IF(G344="","",IF(G344+1&gt;условия!$K$14,"",G344+1))</f>
        <v/>
      </c>
      <c r="H345" s="140"/>
      <c r="I345" s="178" t="str">
        <f>IF($G345="","",SUMIFS(условия!$63:$63,условия!$1:$1,$G345))</f>
        <v/>
      </c>
      <c r="J345" s="178" t="str">
        <f>IF($G345="","",SUMIFS(условия!$110:$110,условия!$1:$1,$G345))</f>
        <v/>
      </c>
      <c r="K345" s="178" t="str">
        <f>IF($G345="","",SUMIFS(условия!$147:$147,условия!$1:$1,$G345))</f>
        <v/>
      </c>
      <c r="L345" s="178" t="str">
        <f>IF($G345="","",SUMIFS(условия!$59:$59,условия!$1:$1,$G345)+SUMIFS(условия!$106:$106,условия!$1:$1,$G345)+SUMIFS(условия!$143:$143,условия!$1:$1,$G345))</f>
        <v/>
      </c>
      <c r="M345" s="181" t="str">
        <f t="shared" si="4"/>
        <v/>
      </c>
      <c r="N345" s="1"/>
      <c r="O345" s="1"/>
      <c r="P345" s="1"/>
      <c r="Q345" s="1"/>
      <c r="R345" s="1"/>
      <c r="S345" s="105"/>
      <c r="T345" s="1"/>
    </row>
    <row r="346" spans="1:20" x14ac:dyDescent="0.3">
      <c r="A346" s="1"/>
      <c r="B346" s="1"/>
      <c r="C346" s="1"/>
      <c r="D346" s="105"/>
      <c r="E346" s="1"/>
      <c r="F346" s="139"/>
      <c r="G346" s="182" t="str">
        <f>IF(G345="","",IF(G345+1&gt;условия!$K$14,"",G345+1))</f>
        <v/>
      </c>
      <c r="H346" s="140"/>
      <c r="I346" s="178" t="str">
        <f>IF($G346="","",SUMIFS(условия!$63:$63,условия!$1:$1,$G346))</f>
        <v/>
      </c>
      <c r="J346" s="178" t="str">
        <f>IF($G346="","",SUMIFS(условия!$110:$110,условия!$1:$1,$G346))</f>
        <v/>
      </c>
      <c r="K346" s="178" t="str">
        <f>IF($G346="","",SUMIFS(условия!$147:$147,условия!$1:$1,$G346))</f>
        <v/>
      </c>
      <c r="L346" s="178" t="str">
        <f>IF($G346="","",SUMIFS(условия!$59:$59,условия!$1:$1,$G346)+SUMIFS(условия!$106:$106,условия!$1:$1,$G346)+SUMIFS(условия!$143:$143,условия!$1:$1,$G346))</f>
        <v/>
      </c>
      <c r="M346" s="181" t="str">
        <f t="shared" si="4"/>
        <v/>
      </c>
      <c r="N346" s="1"/>
      <c r="O346" s="1"/>
      <c r="P346" s="1"/>
      <c r="Q346" s="1"/>
      <c r="R346" s="1"/>
      <c r="S346" s="105"/>
      <c r="T346" s="1"/>
    </row>
    <row r="347" spans="1:20" x14ac:dyDescent="0.3">
      <c r="A347" s="1"/>
      <c r="B347" s="1"/>
      <c r="C347" s="1"/>
      <c r="D347" s="105"/>
      <c r="E347" s="1"/>
      <c r="F347" s="139"/>
      <c r="G347" s="182" t="str">
        <f>IF(G346="","",IF(G346+1&gt;условия!$K$14,"",G346+1))</f>
        <v/>
      </c>
      <c r="H347" s="140"/>
      <c r="I347" s="178" t="str">
        <f>IF($G347="","",SUMIFS(условия!$63:$63,условия!$1:$1,$G347))</f>
        <v/>
      </c>
      <c r="J347" s="178" t="str">
        <f>IF($G347="","",SUMIFS(условия!$110:$110,условия!$1:$1,$G347))</f>
        <v/>
      </c>
      <c r="K347" s="178" t="str">
        <f>IF($G347="","",SUMIFS(условия!$147:$147,условия!$1:$1,$G347))</f>
        <v/>
      </c>
      <c r="L347" s="178" t="str">
        <f>IF($G347="","",SUMIFS(условия!$59:$59,условия!$1:$1,$G347)+SUMIFS(условия!$106:$106,условия!$1:$1,$G347)+SUMIFS(условия!$143:$143,условия!$1:$1,$G347))</f>
        <v/>
      </c>
      <c r="M347" s="181" t="str">
        <f t="shared" si="4"/>
        <v/>
      </c>
      <c r="N347" s="1"/>
      <c r="O347" s="1"/>
      <c r="P347" s="1"/>
      <c r="Q347" s="1"/>
      <c r="R347" s="1"/>
      <c r="S347" s="105"/>
      <c r="T347" s="1"/>
    </row>
    <row r="348" spans="1:20" x14ac:dyDescent="0.3">
      <c r="A348" s="1"/>
      <c r="B348" s="1"/>
      <c r="C348" s="1"/>
      <c r="D348" s="105"/>
      <c r="E348" s="1"/>
      <c r="F348" s="139"/>
      <c r="G348" s="182" t="str">
        <f>IF(G347="","",IF(G347+1&gt;условия!$K$14,"",G347+1))</f>
        <v/>
      </c>
      <c r="H348" s="140"/>
      <c r="I348" s="178" t="str">
        <f>IF($G348="","",SUMIFS(условия!$63:$63,условия!$1:$1,$G348))</f>
        <v/>
      </c>
      <c r="J348" s="178" t="str">
        <f>IF($G348="","",SUMIFS(условия!$110:$110,условия!$1:$1,$G348))</f>
        <v/>
      </c>
      <c r="K348" s="178" t="str">
        <f>IF($G348="","",SUMIFS(условия!$147:$147,условия!$1:$1,$G348))</f>
        <v/>
      </c>
      <c r="L348" s="178" t="str">
        <f>IF($G348="","",SUMIFS(условия!$59:$59,условия!$1:$1,$G348)+SUMIFS(условия!$106:$106,условия!$1:$1,$G348)+SUMIFS(условия!$143:$143,условия!$1:$1,$G348))</f>
        <v/>
      </c>
      <c r="M348" s="181" t="str">
        <f t="shared" si="4"/>
        <v/>
      </c>
      <c r="N348" s="1"/>
      <c r="O348" s="1"/>
      <c r="P348" s="1"/>
      <c r="Q348" s="1"/>
      <c r="R348" s="1"/>
      <c r="S348" s="105"/>
      <c r="T348" s="1"/>
    </row>
    <row r="349" spans="1:20" x14ac:dyDescent="0.3">
      <c r="A349" s="1"/>
      <c r="B349" s="1"/>
      <c r="C349" s="1"/>
      <c r="D349" s="105"/>
      <c r="E349" s="1"/>
      <c r="F349" s="139"/>
      <c r="G349" s="182" t="str">
        <f>IF(G348="","",IF(G348+1&gt;условия!$K$14,"",G348+1))</f>
        <v/>
      </c>
      <c r="H349" s="140"/>
      <c r="I349" s="178" t="str">
        <f>IF($G349="","",SUMIFS(условия!$63:$63,условия!$1:$1,$G349))</f>
        <v/>
      </c>
      <c r="J349" s="178" t="str">
        <f>IF($G349="","",SUMIFS(условия!$110:$110,условия!$1:$1,$G349))</f>
        <v/>
      </c>
      <c r="K349" s="178" t="str">
        <f>IF($G349="","",SUMIFS(условия!$147:$147,условия!$1:$1,$G349))</f>
        <v/>
      </c>
      <c r="L349" s="178" t="str">
        <f>IF($G349="","",SUMIFS(условия!$59:$59,условия!$1:$1,$G349)+SUMIFS(условия!$106:$106,условия!$1:$1,$G349)+SUMIFS(условия!$143:$143,условия!$1:$1,$G349))</f>
        <v/>
      </c>
      <c r="M349" s="181" t="str">
        <f t="shared" si="4"/>
        <v/>
      </c>
      <c r="N349" s="1"/>
      <c r="O349" s="1"/>
      <c r="P349" s="1"/>
      <c r="Q349" s="1"/>
      <c r="R349" s="1"/>
      <c r="S349" s="105"/>
      <c r="T349" s="1"/>
    </row>
    <row r="350" spans="1:20" x14ac:dyDescent="0.3">
      <c r="A350" s="1"/>
      <c r="B350" s="1"/>
      <c r="C350" s="1"/>
      <c r="D350" s="105"/>
      <c r="E350" s="1"/>
      <c r="F350" s="139"/>
      <c r="G350" s="182" t="str">
        <f>IF(G349="","",IF(G349+1&gt;условия!$K$14,"",G349+1))</f>
        <v/>
      </c>
      <c r="H350" s="140"/>
      <c r="I350" s="178" t="str">
        <f>IF($G350="","",SUMIFS(условия!$63:$63,условия!$1:$1,$G350))</f>
        <v/>
      </c>
      <c r="J350" s="178" t="str">
        <f>IF($G350="","",SUMIFS(условия!$110:$110,условия!$1:$1,$G350))</f>
        <v/>
      </c>
      <c r="K350" s="178" t="str">
        <f>IF($G350="","",SUMIFS(условия!$147:$147,условия!$1:$1,$G350))</f>
        <v/>
      </c>
      <c r="L350" s="178" t="str">
        <f>IF($G350="","",SUMIFS(условия!$59:$59,условия!$1:$1,$G350)+SUMIFS(условия!$106:$106,условия!$1:$1,$G350)+SUMIFS(условия!$143:$143,условия!$1:$1,$G350))</f>
        <v/>
      </c>
      <c r="M350" s="181" t="str">
        <f t="shared" si="4"/>
        <v/>
      </c>
      <c r="N350" s="1"/>
      <c r="O350" s="1"/>
      <c r="P350" s="1"/>
      <c r="Q350" s="1"/>
      <c r="R350" s="1"/>
      <c r="S350" s="105"/>
      <c r="T350" s="1"/>
    </row>
    <row r="351" spans="1:20" x14ac:dyDescent="0.3">
      <c r="A351" s="1"/>
      <c r="B351" s="1"/>
      <c r="C351" s="1"/>
      <c r="D351" s="105"/>
      <c r="E351" s="1"/>
      <c r="F351" s="139"/>
      <c r="G351" s="182" t="str">
        <f>IF(G350="","",IF(G350+1&gt;условия!$K$14,"",G350+1))</f>
        <v/>
      </c>
      <c r="H351" s="140"/>
      <c r="I351" s="178" t="str">
        <f>IF($G351="","",SUMIFS(условия!$63:$63,условия!$1:$1,$G351))</f>
        <v/>
      </c>
      <c r="J351" s="178" t="str">
        <f>IF($G351="","",SUMIFS(условия!$110:$110,условия!$1:$1,$G351))</f>
        <v/>
      </c>
      <c r="K351" s="178" t="str">
        <f>IF($G351="","",SUMIFS(условия!$147:$147,условия!$1:$1,$G351))</f>
        <v/>
      </c>
      <c r="L351" s="178" t="str">
        <f>IF($G351="","",SUMIFS(условия!$59:$59,условия!$1:$1,$G351)+SUMIFS(условия!$106:$106,условия!$1:$1,$G351)+SUMIFS(условия!$143:$143,условия!$1:$1,$G351))</f>
        <v/>
      </c>
      <c r="M351" s="181" t="str">
        <f t="shared" si="4"/>
        <v/>
      </c>
      <c r="N351" s="1"/>
      <c r="O351" s="1"/>
      <c r="P351" s="1"/>
      <c r="Q351" s="1"/>
      <c r="R351" s="1"/>
      <c r="S351" s="105"/>
      <c r="T351" s="1"/>
    </row>
    <row r="352" spans="1:20" x14ac:dyDescent="0.3">
      <c r="A352" s="1"/>
      <c r="B352" s="1"/>
      <c r="C352" s="1"/>
      <c r="D352" s="105"/>
      <c r="E352" s="1"/>
      <c r="F352" s="139"/>
      <c r="G352" s="182" t="str">
        <f>IF(G351="","",IF(G351+1&gt;условия!$K$14,"",G351+1))</f>
        <v/>
      </c>
      <c r="H352" s="140"/>
      <c r="I352" s="178" t="str">
        <f>IF($G352="","",SUMIFS(условия!$63:$63,условия!$1:$1,$G352))</f>
        <v/>
      </c>
      <c r="J352" s="178" t="str">
        <f>IF($G352="","",SUMIFS(условия!$110:$110,условия!$1:$1,$G352))</f>
        <v/>
      </c>
      <c r="K352" s="178" t="str">
        <f>IF($G352="","",SUMIFS(условия!$147:$147,условия!$1:$1,$G352))</f>
        <v/>
      </c>
      <c r="L352" s="178" t="str">
        <f>IF($G352="","",SUMIFS(условия!$59:$59,условия!$1:$1,$G352)+SUMIFS(условия!$106:$106,условия!$1:$1,$G352)+SUMIFS(условия!$143:$143,условия!$1:$1,$G352))</f>
        <v/>
      </c>
      <c r="M352" s="181" t="str">
        <f t="shared" si="4"/>
        <v/>
      </c>
      <c r="N352" s="1"/>
      <c r="O352" s="1"/>
      <c r="P352" s="1"/>
      <c r="Q352" s="1"/>
      <c r="R352" s="1"/>
      <c r="S352" s="105"/>
      <c r="T352" s="1"/>
    </row>
    <row r="353" spans="1:20" x14ac:dyDescent="0.3">
      <c r="A353" s="1"/>
      <c r="B353" s="1"/>
      <c r="C353" s="1"/>
      <c r="D353" s="105"/>
      <c r="E353" s="1"/>
      <c r="F353" s="139"/>
      <c r="G353" s="182" t="str">
        <f>IF(G352="","",IF(G352+1&gt;условия!$K$14,"",G352+1))</f>
        <v/>
      </c>
      <c r="H353" s="140"/>
      <c r="I353" s="178" t="str">
        <f>IF($G353="","",SUMIFS(условия!$63:$63,условия!$1:$1,$G353))</f>
        <v/>
      </c>
      <c r="J353" s="178" t="str">
        <f>IF($G353="","",SUMIFS(условия!$110:$110,условия!$1:$1,$G353))</f>
        <v/>
      </c>
      <c r="K353" s="178" t="str">
        <f>IF($G353="","",SUMIFS(условия!$147:$147,условия!$1:$1,$G353))</f>
        <v/>
      </c>
      <c r="L353" s="178" t="str">
        <f>IF($G353="","",SUMIFS(условия!$59:$59,условия!$1:$1,$G353)+SUMIFS(условия!$106:$106,условия!$1:$1,$G353)+SUMIFS(условия!$143:$143,условия!$1:$1,$G353))</f>
        <v/>
      </c>
      <c r="M353" s="181" t="str">
        <f t="shared" si="4"/>
        <v/>
      </c>
      <c r="N353" s="1"/>
      <c r="O353" s="1"/>
      <c r="P353" s="1"/>
      <c r="Q353" s="1"/>
      <c r="R353" s="1"/>
      <c r="S353" s="105"/>
      <c r="T353" s="1"/>
    </row>
    <row r="354" spans="1:20" x14ac:dyDescent="0.3">
      <c r="A354" s="1"/>
      <c r="B354" s="1"/>
      <c r="C354" s="1"/>
      <c r="D354" s="105"/>
      <c r="E354" s="1"/>
      <c r="F354" s="139"/>
      <c r="G354" s="182" t="str">
        <f>IF(G353="","",IF(G353+1&gt;условия!$K$14,"",G353+1))</f>
        <v/>
      </c>
      <c r="H354" s="140"/>
      <c r="I354" s="178" t="str">
        <f>IF($G354="","",SUMIFS(условия!$63:$63,условия!$1:$1,$G354))</f>
        <v/>
      </c>
      <c r="J354" s="178" t="str">
        <f>IF($G354="","",SUMIFS(условия!$110:$110,условия!$1:$1,$G354))</f>
        <v/>
      </c>
      <c r="K354" s="178" t="str">
        <f>IF($G354="","",SUMIFS(условия!$147:$147,условия!$1:$1,$G354))</f>
        <v/>
      </c>
      <c r="L354" s="178" t="str">
        <f>IF($G354="","",SUMIFS(условия!$59:$59,условия!$1:$1,$G354)+SUMIFS(условия!$106:$106,условия!$1:$1,$G354)+SUMIFS(условия!$143:$143,условия!$1:$1,$G354))</f>
        <v/>
      </c>
      <c r="M354" s="181" t="str">
        <f t="shared" si="4"/>
        <v/>
      </c>
      <c r="N354" s="1"/>
      <c r="O354" s="1"/>
      <c r="P354" s="1"/>
      <c r="Q354" s="1"/>
      <c r="R354" s="1"/>
      <c r="S354" s="105"/>
      <c r="T354" s="1"/>
    </row>
    <row r="355" spans="1:20" x14ac:dyDescent="0.3">
      <c r="A355" s="1"/>
      <c r="B355" s="1"/>
      <c r="C355" s="1"/>
      <c r="D355" s="105"/>
      <c r="E355" s="1"/>
      <c r="F355" s="139"/>
      <c r="G355" s="182" t="str">
        <f>IF(G354="","",IF(G354+1&gt;условия!$K$14,"",G354+1))</f>
        <v/>
      </c>
      <c r="H355" s="140"/>
      <c r="I355" s="178" t="str">
        <f>IF($G355="","",SUMIFS(условия!$63:$63,условия!$1:$1,$G355))</f>
        <v/>
      </c>
      <c r="J355" s="178" t="str">
        <f>IF($G355="","",SUMIFS(условия!$110:$110,условия!$1:$1,$G355))</f>
        <v/>
      </c>
      <c r="K355" s="178" t="str">
        <f>IF($G355="","",SUMIFS(условия!$147:$147,условия!$1:$1,$G355))</f>
        <v/>
      </c>
      <c r="L355" s="178" t="str">
        <f>IF($G355="","",SUMIFS(условия!$59:$59,условия!$1:$1,$G355)+SUMIFS(условия!$106:$106,условия!$1:$1,$G355)+SUMIFS(условия!$143:$143,условия!$1:$1,$G355))</f>
        <v/>
      </c>
      <c r="M355" s="181" t="str">
        <f t="shared" si="4"/>
        <v/>
      </c>
      <c r="N355" s="1"/>
      <c r="O355" s="1"/>
      <c r="P355" s="1"/>
      <c r="Q355" s="1"/>
      <c r="R355" s="1"/>
      <c r="S355" s="105"/>
      <c r="T355" s="1"/>
    </row>
    <row r="356" spans="1:20" x14ac:dyDescent="0.3">
      <c r="A356" s="1"/>
      <c r="B356" s="1"/>
      <c r="C356" s="1"/>
      <c r="D356" s="105"/>
      <c r="E356" s="1"/>
      <c r="F356" s="139"/>
      <c r="G356" s="182" t="str">
        <f>IF(G355="","",IF(G355+1&gt;условия!$K$14,"",G355+1))</f>
        <v/>
      </c>
      <c r="H356" s="140"/>
      <c r="I356" s="178" t="str">
        <f>IF($G356="","",SUMIFS(условия!$63:$63,условия!$1:$1,$G356))</f>
        <v/>
      </c>
      <c r="J356" s="178" t="str">
        <f>IF($G356="","",SUMIFS(условия!$110:$110,условия!$1:$1,$G356))</f>
        <v/>
      </c>
      <c r="K356" s="178" t="str">
        <f>IF($G356="","",SUMIFS(условия!$147:$147,условия!$1:$1,$G356))</f>
        <v/>
      </c>
      <c r="L356" s="178" t="str">
        <f>IF($G356="","",SUMIFS(условия!$59:$59,условия!$1:$1,$G356)+SUMIFS(условия!$106:$106,условия!$1:$1,$G356)+SUMIFS(условия!$143:$143,условия!$1:$1,$G356))</f>
        <v/>
      </c>
      <c r="M356" s="181" t="str">
        <f t="shared" si="4"/>
        <v/>
      </c>
      <c r="N356" s="1"/>
      <c r="O356" s="1"/>
      <c r="P356" s="1"/>
      <c r="Q356" s="1"/>
      <c r="R356" s="1"/>
      <c r="S356" s="105"/>
      <c r="T356" s="1"/>
    </row>
    <row r="357" spans="1:20" x14ac:dyDescent="0.3">
      <c r="A357" s="1"/>
      <c r="B357" s="1"/>
      <c r="C357" s="1"/>
      <c r="D357" s="105"/>
      <c r="E357" s="1"/>
      <c r="F357" s="139"/>
      <c r="G357" s="182" t="str">
        <f>IF(G356="","",IF(G356+1&gt;условия!$K$14,"",G356+1))</f>
        <v/>
      </c>
      <c r="H357" s="140"/>
      <c r="I357" s="178" t="str">
        <f>IF($G357="","",SUMIFS(условия!$63:$63,условия!$1:$1,$G357))</f>
        <v/>
      </c>
      <c r="J357" s="178" t="str">
        <f>IF($G357="","",SUMIFS(условия!$110:$110,условия!$1:$1,$G357))</f>
        <v/>
      </c>
      <c r="K357" s="178" t="str">
        <f>IF($G357="","",SUMIFS(условия!$147:$147,условия!$1:$1,$G357))</f>
        <v/>
      </c>
      <c r="L357" s="178" t="str">
        <f>IF($G357="","",SUMIFS(условия!$59:$59,условия!$1:$1,$G357)+SUMIFS(условия!$106:$106,условия!$1:$1,$G357)+SUMIFS(условия!$143:$143,условия!$1:$1,$G357))</f>
        <v/>
      </c>
      <c r="M357" s="181" t="str">
        <f t="shared" si="4"/>
        <v/>
      </c>
      <c r="N357" s="1"/>
      <c r="O357" s="1"/>
      <c r="P357" s="1"/>
      <c r="Q357" s="1"/>
      <c r="R357" s="1"/>
      <c r="S357" s="105"/>
      <c r="T357" s="1"/>
    </row>
    <row r="358" spans="1:20" x14ac:dyDescent="0.3">
      <c r="A358" s="1"/>
      <c r="B358" s="1"/>
      <c r="C358" s="1"/>
      <c r="D358" s="105"/>
      <c r="E358" s="1"/>
      <c r="F358" s="139"/>
      <c r="G358" s="182" t="str">
        <f>IF(G357="","",IF(G357+1&gt;условия!$K$14,"",G357+1))</f>
        <v/>
      </c>
      <c r="H358" s="140"/>
      <c r="I358" s="178" t="str">
        <f>IF($G358="","",SUMIFS(условия!$63:$63,условия!$1:$1,$G358))</f>
        <v/>
      </c>
      <c r="J358" s="178" t="str">
        <f>IF($G358="","",SUMIFS(условия!$110:$110,условия!$1:$1,$G358))</f>
        <v/>
      </c>
      <c r="K358" s="178" t="str">
        <f>IF($G358="","",SUMIFS(условия!$147:$147,условия!$1:$1,$G358))</f>
        <v/>
      </c>
      <c r="L358" s="178" t="str">
        <f>IF($G358="","",SUMIFS(условия!$59:$59,условия!$1:$1,$G358)+SUMIFS(условия!$106:$106,условия!$1:$1,$G358)+SUMIFS(условия!$143:$143,условия!$1:$1,$G358))</f>
        <v/>
      </c>
      <c r="M358" s="181" t="str">
        <f t="shared" si="4"/>
        <v/>
      </c>
      <c r="N358" s="1"/>
      <c r="O358" s="1"/>
      <c r="P358" s="1"/>
      <c r="Q358" s="1"/>
      <c r="R358" s="1"/>
      <c r="S358" s="105"/>
      <c r="T358" s="1"/>
    </row>
    <row r="359" spans="1:20" x14ac:dyDescent="0.3">
      <c r="A359" s="1"/>
      <c r="B359" s="1"/>
      <c r="C359" s="1"/>
      <c r="D359" s="105"/>
      <c r="E359" s="1"/>
      <c r="F359" s="139"/>
      <c r="G359" s="182" t="str">
        <f>IF(G358="","",IF(G358+1&gt;условия!$K$14,"",G358+1))</f>
        <v/>
      </c>
      <c r="H359" s="140"/>
      <c r="I359" s="178" t="str">
        <f>IF($G359="","",SUMIFS(условия!$63:$63,условия!$1:$1,$G359))</f>
        <v/>
      </c>
      <c r="J359" s="178" t="str">
        <f>IF($G359="","",SUMIFS(условия!$110:$110,условия!$1:$1,$G359))</f>
        <v/>
      </c>
      <c r="K359" s="178" t="str">
        <f>IF($G359="","",SUMIFS(условия!$147:$147,условия!$1:$1,$G359))</f>
        <v/>
      </c>
      <c r="L359" s="178" t="str">
        <f>IF($G359="","",SUMIFS(условия!$59:$59,условия!$1:$1,$G359)+SUMIFS(условия!$106:$106,условия!$1:$1,$G359)+SUMIFS(условия!$143:$143,условия!$1:$1,$G359))</f>
        <v/>
      </c>
      <c r="M359" s="181" t="str">
        <f t="shared" si="4"/>
        <v/>
      </c>
      <c r="N359" s="1"/>
      <c r="O359" s="1"/>
      <c r="P359" s="1"/>
      <c r="Q359" s="1"/>
      <c r="R359" s="1"/>
      <c r="S359" s="105"/>
      <c r="T359" s="1"/>
    </row>
    <row r="360" spans="1:20" x14ac:dyDescent="0.3">
      <c r="A360" s="1"/>
      <c r="B360" s="1"/>
      <c r="C360" s="1"/>
      <c r="D360" s="105"/>
      <c r="E360" s="1"/>
      <c r="F360" s="139"/>
      <c r="G360" s="182" t="str">
        <f>IF(G359="","",IF(G359+1&gt;условия!$K$14,"",G359+1))</f>
        <v/>
      </c>
      <c r="H360" s="140"/>
      <c r="I360" s="178" t="str">
        <f>IF($G360="","",SUMIFS(условия!$63:$63,условия!$1:$1,$G360))</f>
        <v/>
      </c>
      <c r="J360" s="178" t="str">
        <f>IF($G360="","",SUMIFS(условия!$110:$110,условия!$1:$1,$G360))</f>
        <v/>
      </c>
      <c r="K360" s="178" t="str">
        <f>IF($G360="","",SUMIFS(условия!$147:$147,условия!$1:$1,$G360))</f>
        <v/>
      </c>
      <c r="L360" s="178" t="str">
        <f>IF($G360="","",SUMIFS(условия!$59:$59,условия!$1:$1,$G360)+SUMIFS(условия!$106:$106,условия!$1:$1,$G360)+SUMIFS(условия!$143:$143,условия!$1:$1,$G360))</f>
        <v/>
      </c>
      <c r="M360" s="181" t="str">
        <f t="shared" si="4"/>
        <v/>
      </c>
      <c r="N360" s="1"/>
      <c r="O360" s="1"/>
      <c r="P360" s="1"/>
      <c r="Q360" s="1"/>
      <c r="R360" s="1"/>
      <c r="S360" s="105"/>
      <c r="T360" s="1"/>
    </row>
    <row r="361" spans="1:20" x14ac:dyDescent="0.3">
      <c r="A361" s="1"/>
      <c r="B361" s="1"/>
      <c r="C361" s="1"/>
      <c r="D361" s="105"/>
      <c r="E361" s="1"/>
      <c r="F361" s="139"/>
      <c r="G361" s="182" t="str">
        <f>IF(G360="","",IF(G360+1&gt;условия!$K$14,"",G360+1))</f>
        <v/>
      </c>
      <c r="H361" s="140"/>
      <c r="I361" s="178" t="str">
        <f>IF($G361="","",SUMIFS(условия!$63:$63,условия!$1:$1,$G361))</f>
        <v/>
      </c>
      <c r="J361" s="178" t="str">
        <f>IF($G361="","",SUMIFS(условия!$110:$110,условия!$1:$1,$G361))</f>
        <v/>
      </c>
      <c r="K361" s="178" t="str">
        <f>IF($G361="","",SUMIFS(условия!$147:$147,условия!$1:$1,$G361))</f>
        <v/>
      </c>
      <c r="L361" s="178" t="str">
        <f>IF($G361="","",SUMIFS(условия!$59:$59,условия!$1:$1,$G361)+SUMIFS(условия!$106:$106,условия!$1:$1,$G361)+SUMIFS(условия!$143:$143,условия!$1:$1,$G361))</f>
        <v/>
      </c>
      <c r="M361" s="181" t="str">
        <f t="shared" si="4"/>
        <v/>
      </c>
      <c r="N361" s="1"/>
      <c r="O361" s="1"/>
      <c r="P361" s="1"/>
      <c r="Q361" s="1"/>
      <c r="R361" s="1"/>
      <c r="S361" s="105"/>
      <c r="T361" s="1"/>
    </row>
    <row r="362" spans="1:20" x14ac:dyDescent="0.3">
      <c r="A362" s="1"/>
      <c r="B362" s="1"/>
      <c r="C362" s="1"/>
      <c r="D362" s="105"/>
      <c r="E362" s="1"/>
      <c r="F362" s="139"/>
      <c r="G362" s="182" t="str">
        <f>IF(G361="","",IF(G361+1&gt;условия!$K$14,"",G361+1))</f>
        <v/>
      </c>
      <c r="H362" s="140"/>
      <c r="I362" s="178" t="str">
        <f>IF($G362="","",SUMIFS(условия!$63:$63,условия!$1:$1,$G362))</f>
        <v/>
      </c>
      <c r="J362" s="178" t="str">
        <f>IF($G362="","",SUMIFS(условия!$110:$110,условия!$1:$1,$G362))</f>
        <v/>
      </c>
      <c r="K362" s="178" t="str">
        <f>IF($G362="","",SUMIFS(условия!$147:$147,условия!$1:$1,$G362))</f>
        <v/>
      </c>
      <c r="L362" s="178" t="str">
        <f>IF($G362="","",SUMIFS(условия!$59:$59,условия!$1:$1,$G362)+SUMIFS(условия!$106:$106,условия!$1:$1,$G362)+SUMIFS(условия!$143:$143,условия!$1:$1,$G362))</f>
        <v/>
      </c>
      <c r="M362" s="181" t="str">
        <f t="shared" si="4"/>
        <v/>
      </c>
      <c r="N362" s="1"/>
      <c r="O362" s="1"/>
      <c r="P362" s="1"/>
      <c r="Q362" s="1"/>
      <c r="R362" s="1"/>
      <c r="S362" s="105"/>
      <c r="T362" s="1"/>
    </row>
    <row r="363" spans="1:20" x14ac:dyDescent="0.3">
      <c r="A363" s="1"/>
      <c r="B363" s="1"/>
      <c r="C363" s="1"/>
      <c r="D363" s="105"/>
      <c r="E363" s="1"/>
      <c r="F363" s="139"/>
      <c r="G363" s="182" t="str">
        <f>IF(G362="","",IF(G362+1&gt;условия!$K$14,"",G362+1))</f>
        <v/>
      </c>
      <c r="H363" s="140"/>
      <c r="I363" s="178" t="str">
        <f>IF($G363="","",SUMIFS(условия!$63:$63,условия!$1:$1,$G363))</f>
        <v/>
      </c>
      <c r="J363" s="178" t="str">
        <f>IF($G363="","",SUMIFS(условия!$110:$110,условия!$1:$1,$G363))</f>
        <v/>
      </c>
      <c r="K363" s="178" t="str">
        <f>IF($G363="","",SUMIFS(условия!$147:$147,условия!$1:$1,$G363))</f>
        <v/>
      </c>
      <c r="L363" s="178" t="str">
        <f>IF($G363="","",SUMIFS(условия!$59:$59,условия!$1:$1,$G363)+SUMIFS(условия!$106:$106,условия!$1:$1,$G363)+SUMIFS(условия!$143:$143,условия!$1:$1,$G363))</f>
        <v/>
      </c>
      <c r="M363" s="181" t="str">
        <f t="shared" si="4"/>
        <v/>
      </c>
      <c r="N363" s="1"/>
      <c r="O363" s="1"/>
      <c r="P363" s="1"/>
      <c r="Q363" s="1"/>
      <c r="R363" s="1"/>
      <c r="S363" s="105"/>
      <c r="T363" s="1"/>
    </row>
    <row r="364" spans="1:20" x14ac:dyDescent="0.3">
      <c r="A364" s="1"/>
      <c r="B364" s="1"/>
      <c r="C364" s="1"/>
      <c r="D364" s="105"/>
      <c r="E364" s="1"/>
      <c r="F364" s="139"/>
      <c r="G364" s="182" t="str">
        <f>IF(G363="","",IF(G363+1&gt;условия!$K$14,"",G363+1))</f>
        <v/>
      </c>
      <c r="H364" s="140"/>
      <c r="I364" s="178" t="str">
        <f>IF($G364="","",SUMIFS(условия!$63:$63,условия!$1:$1,$G364))</f>
        <v/>
      </c>
      <c r="J364" s="178" t="str">
        <f>IF($G364="","",SUMIFS(условия!$110:$110,условия!$1:$1,$G364))</f>
        <v/>
      </c>
      <c r="K364" s="178" t="str">
        <f>IF($G364="","",SUMIFS(условия!$147:$147,условия!$1:$1,$G364))</f>
        <v/>
      </c>
      <c r="L364" s="178" t="str">
        <f>IF($G364="","",SUMIFS(условия!$59:$59,условия!$1:$1,$G364)+SUMIFS(условия!$106:$106,условия!$1:$1,$G364)+SUMIFS(условия!$143:$143,условия!$1:$1,$G364))</f>
        <v/>
      </c>
      <c r="M364" s="181" t="str">
        <f t="shared" si="4"/>
        <v/>
      </c>
      <c r="N364" s="1"/>
      <c r="O364" s="1"/>
      <c r="P364" s="1"/>
      <c r="Q364" s="1"/>
      <c r="R364" s="1"/>
      <c r="S364" s="105"/>
      <c r="T364" s="1"/>
    </row>
    <row r="365" spans="1:20" x14ac:dyDescent="0.3">
      <c r="A365" s="1"/>
      <c r="B365" s="1"/>
      <c r="C365" s="1"/>
      <c r="D365" s="105"/>
      <c r="E365" s="1"/>
      <c r="F365" s="139"/>
      <c r="G365" s="182" t="str">
        <f>IF(G364="","",IF(G364+1&gt;условия!$K$14,"",G364+1))</f>
        <v/>
      </c>
      <c r="H365" s="140"/>
      <c r="I365" s="178" t="str">
        <f>IF($G365="","",SUMIFS(условия!$63:$63,условия!$1:$1,$G365))</f>
        <v/>
      </c>
      <c r="J365" s="178" t="str">
        <f>IF($G365="","",SUMIFS(условия!$110:$110,условия!$1:$1,$G365))</f>
        <v/>
      </c>
      <c r="K365" s="178" t="str">
        <f>IF($G365="","",SUMIFS(условия!$147:$147,условия!$1:$1,$G365))</f>
        <v/>
      </c>
      <c r="L365" s="178" t="str">
        <f>IF($G365="","",SUMIFS(условия!$59:$59,условия!$1:$1,$G365)+SUMIFS(условия!$106:$106,условия!$1:$1,$G365)+SUMIFS(условия!$143:$143,условия!$1:$1,$G365))</f>
        <v/>
      </c>
      <c r="M365" s="181" t="str">
        <f t="shared" si="4"/>
        <v/>
      </c>
      <c r="N365" s="1"/>
      <c r="O365" s="1"/>
      <c r="P365" s="1"/>
      <c r="Q365" s="1"/>
      <c r="R365" s="1"/>
      <c r="S365" s="105"/>
      <c r="T365" s="1"/>
    </row>
    <row r="366" spans="1:20" x14ac:dyDescent="0.3">
      <c r="A366" s="1"/>
      <c r="B366" s="1"/>
      <c r="C366" s="1"/>
      <c r="D366" s="105"/>
      <c r="E366" s="1"/>
      <c r="F366" s="139"/>
      <c r="G366" s="182" t="str">
        <f>IF(G365="","",IF(G365+1&gt;условия!$K$14,"",G365+1))</f>
        <v/>
      </c>
      <c r="H366" s="140"/>
      <c r="I366" s="178" t="str">
        <f>IF($G366="","",SUMIFS(условия!$63:$63,условия!$1:$1,$G366))</f>
        <v/>
      </c>
      <c r="J366" s="178" t="str">
        <f>IF($G366="","",SUMIFS(условия!$110:$110,условия!$1:$1,$G366))</f>
        <v/>
      </c>
      <c r="K366" s="178" t="str">
        <f>IF($G366="","",SUMIFS(условия!$147:$147,условия!$1:$1,$G366))</f>
        <v/>
      </c>
      <c r="L366" s="178" t="str">
        <f>IF($G366="","",SUMIFS(условия!$59:$59,условия!$1:$1,$G366)+SUMIFS(условия!$106:$106,условия!$1:$1,$G366)+SUMIFS(условия!$143:$143,условия!$1:$1,$G366))</f>
        <v/>
      </c>
      <c r="M366" s="181" t="str">
        <f t="shared" si="4"/>
        <v/>
      </c>
      <c r="N366" s="1"/>
      <c r="O366" s="1"/>
      <c r="P366" s="1"/>
      <c r="Q366" s="1"/>
      <c r="R366" s="1"/>
      <c r="S366" s="105"/>
      <c r="T366" s="1"/>
    </row>
    <row r="367" spans="1:20" x14ac:dyDescent="0.3">
      <c r="A367" s="1"/>
      <c r="B367" s="1"/>
      <c r="C367" s="1"/>
      <c r="D367" s="105"/>
      <c r="E367" s="1"/>
      <c r="F367" s="139"/>
      <c r="G367" s="182" t="str">
        <f>IF(G366="","",IF(G366+1&gt;условия!$K$14,"",G366+1))</f>
        <v/>
      </c>
      <c r="H367" s="140"/>
      <c r="I367" s="178" t="str">
        <f>IF($G367="","",SUMIFS(условия!$63:$63,условия!$1:$1,$G367))</f>
        <v/>
      </c>
      <c r="J367" s="178" t="str">
        <f>IF($G367="","",SUMIFS(условия!$110:$110,условия!$1:$1,$G367))</f>
        <v/>
      </c>
      <c r="K367" s="178" t="str">
        <f>IF($G367="","",SUMIFS(условия!$147:$147,условия!$1:$1,$G367))</f>
        <v/>
      </c>
      <c r="L367" s="178" t="str">
        <f>IF($G367="","",SUMIFS(условия!$59:$59,условия!$1:$1,$G367)+SUMIFS(условия!$106:$106,условия!$1:$1,$G367)+SUMIFS(условия!$143:$143,условия!$1:$1,$G367))</f>
        <v/>
      </c>
      <c r="M367" s="181" t="str">
        <f t="shared" si="4"/>
        <v/>
      </c>
      <c r="N367" s="1"/>
      <c r="O367" s="1"/>
      <c r="P367" s="1"/>
      <c r="Q367" s="1"/>
      <c r="R367" s="1"/>
      <c r="S367" s="105"/>
      <c r="T367" s="1"/>
    </row>
    <row r="368" spans="1:20" x14ac:dyDescent="0.3">
      <c r="A368" s="1"/>
      <c r="B368" s="1"/>
      <c r="C368" s="1"/>
      <c r="D368" s="105"/>
      <c r="E368" s="1"/>
      <c r="F368" s="139"/>
      <c r="G368" s="182" t="str">
        <f>IF(G367="","",IF(G367+1&gt;условия!$K$14,"",G367+1))</f>
        <v/>
      </c>
      <c r="H368" s="140"/>
      <c r="I368" s="178" t="str">
        <f>IF($G368="","",SUMIFS(условия!$63:$63,условия!$1:$1,$G368))</f>
        <v/>
      </c>
      <c r="J368" s="178" t="str">
        <f>IF($G368="","",SUMIFS(условия!$110:$110,условия!$1:$1,$G368))</f>
        <v/>
      </c>
      <c r="K368" s="178" t="str">
        <f>IF($G368="","",SUMIFS(условия!$147:$147,условия!$1:$1,$G368))</f>
        <v/>
      </c>
      <c r="L368" s="178" t="str">
        <f>IF($G368="","",SUMIFS(условия!$59:$59,условия!$1:$1,$G368)+SUMIFS(условия!$106:$106,условия!$1:$1,$G368)+SUMIFS(условия!$143:$143,условия!$1:$1,$G368))</f>
        <v/>
      </c>
      <c r="M368" s="181" t="str">
        <f t="shared" si="4"/>
        <v/>
      </c>
      <c r="N368" s="1"/>
      <c r="O368" s="1"/>
      <c r="P368" s="1"/>
      <c r="Q368" s="1"/>
      <c r="R368" s="1"/>
      <c r="S368" s="105"/>
      <c r="T368" s="1"/>
    </row>
    <row r="369" spans="1:20" x14ac:dyDescent="0.3">
      <c r="A369" s="1"/>
      <c r="B369" s="1"/>
      <c r="C369" s="1"/>
      <c r="D369" s="105"/>
      <c r="E369" s="1"/>
      <c r="F369" s="139"/>
      <c r="G369" s="182" t="str">
        <f>IF(G368="","",IF(G368+1&gt;условия!$K$14,"",G368+1))</f>
        <v/>
      </c>
      <c r="H369" s="140"/>
      <c r="I369" s="178" t="str">
        <f>IF($G369="","",SUMIFS(условия!$63:$63,условия!$1:$1,$G369))</f>
        <v/>
      </c>
      <c r="J369" s="178" t="str">
        <f>IF($G369="","",SUMIFS(условия!$110:$110,условия!$1:$1,$G369))</f>
        <v/>
      </c>
      <c r="K369" s="178" t="str">
        <f>IF($G369="","",SUMIFS(условия!$147:$147,условия!$1:$1,$G369))</f>
        <v/>
      </c>
      <c r="L369" s="178" t="str">
        <f>IF($G369="","",SUMIFS(условия!$59:$59,условия!$1:$1,$G369)+SUMIFS(условия!$106:$106,условия!$1:$1,$G369)+SUMIFS(условия!$143:$143,условия!$1:$1,$G369))</f>
        <v/>
      </c>
      <c r="M369" s="181" t="str">
        <f t="shared" si="4"/>
        <v/>
      </c>
      <c r="N369" s="1"/>
      <c r="O369" s="1"/>
      <c r="P369" s="1"/>
      <c r="Q369" s="1"/>
      <c r="R369" s="1"/>
      <c r="S369" s="105"/>
      <c r="T369" s="1"/>
    </row>
    <row r="370" spans="1:20" x14ac:dyDescent="0.3">
      <c r="A370" s="1"/>
      <c r="B370" s="1"/>
      <c r="C370" s="1"/>
      <c r="D370" s="105"/>
      <c r="E370" s="1"/>
      <c r="F370" s="139"/>
      <c r="G370" s="182" t="str">
        <f>IF(G369="","",IF(G369+1&gt;условия!$K$14,"",G369+1))</f>
        <v/>
      </c>
      <c r="H370" s="140"/>
      <c r="I370" s="178" t="str">
        <f>IF($G370="","",SUMIFS(условия!$63:$63,условия!$1:$1,$G370))</f>
        <v/>
      </c>
      <c r="J370" s="178" t="str">
        <f>IF($G370="","",SUMIFS(условия!$110:$110,условия!$1:$1,$G370))</f>
        <v/>
      </c>
      <c r="K370" s="178" t="str">
        <f>IF($G370="","",SUMIFS(условия!$147:$147,условия!$1:$1,$G370))</f>
        <v/>
      </c>
      <c r="L370" s="178" t="str">
        <f>IF($G370="","",SUMIFS(условия!$59:$59,условия!$1:$1,$G370)+SUMIFS(условия!$106:$106,условия!$1:$1,$G370)+SUMIFS(условия!$143:$143,условия!$1:$1,$G370))</f>
        <v/>
      </c>
      <c r="M370" s="181" t="str">
        <f t="shared" si="4"/>
        <v/>
      </c>
      <c r="N370" s="1"/>
      <c r="O370" s="1"/>
      <c r="P370" s="1"/>
      <c r="Q370" s="1"/>
      <c r="R370" s="1"/>
      <c r="S370" s="105"/>
      <c r="T370" s="1"/>
    </row>
    <row r="371" spans="1:20" x14ac:dyDescent="0.3">
      <c r="A371" s="1"/>
      <c r="B371" s="1"/>
      <c r="C371" s="1"/>
      <c r="D371" s="105"/>
      <c r="E371" s="1"/>
      <c r="F371" s="139"/>
      <c r="G371" s="182" t="str">
        <f>IF(G370="","",IF(G370+1&gt;условия!$K$14,"",G370+1))</f>
        <v/>
      </c>
      <c r="H371" s="140"/>
      <c r="I371" s="178" t="str">
        <f>IF($G371="","",SUMIFS(условия!$63:$63,условия!$1:$1,$G371))</f>
        <v/>
      </c>
      <c r="J371" s="178" t="str">
        <f>IF($G371="","",SUMIFS(условия!$110:$110,условия!$1:$1,$G371))</f>
        <v/>
      </c>
      <c r="K371" s="178" t="str">
        <f>IF($G371="","",SUMIFS(условия!$147:$147,условия!$1:$1,$G371))</f>
        <v/>
      </c>
      <c r="L371" s="178" t="str">
        <f>IF($G371="","",SUMIFS(условия!$59:$59,условия!$1:$1,$G371)+SUMIFS(условия!$106:$106,условия!$1:$1,$G371)+SUMIFS(условия!$143:$143,условия!$1:$1,$G371))</f>
        <v/>
      </c>
      <c r="M371" s="181" t="str">
        <f t="shared" si="4"/>
        <v/>
      </c>
      <c r="N371" s="1"/>
      <c r="O371" s="1"/>
      <c r="P371" s="1"/>
      <c r="Q371" s="1"/>
      <c r="R371" s="1"/>
      <c r="S371" s="105"/>
      <c r="T371" s="1"/>
    </row>
    <row r="372" spans="1:20" x14ac:dyDescent="0.3">
      <c r="A372" s="1"/>
      <c r="B372" s="1"/>
      <c r="C372" s="1"/>
      <c r="D372" s="105"/>
      <c r="E372" s="1"/>
      <c r="F372" s="139"/>
      <c r="G372" s="182" t="str">
        <f>IF(G371="","",IF(G371+1&gt;условия!$K$14,"",G371+1))</f>
        <v/>
      </c>
      <c r="H372" s="140"/>
      <c r="I372" s="178" t="str">
        <f>IF($G372="","",SUMIFS(условия!$63:$63,условия!$1:$1,$G372))</f>
        <v/>
      </c>
      <c r="J372" s="178" t="str">
        <f>IF($G372="","",SUMIFS(условия!$110:$110,условия!$1:$1,$G372))</f>
        <v/>
      </c>
      <c r="K372" s="178" t="str">
        <f>IF($G372="","",SUMIFS(условия!$147:$147,условия!$1:$1,$G372))</f>
        <v/>
      </c>
      <c r="L372" s="178" t="str">
        <f>IF($G372="","",SUMIFS(условия!$59:$59,условия!$1:$1,$G372)+SUMIFS(условия!$106:$106,условия!$1:$1,$G372)+SUMIFS(условия!$143:$143,условия!$1:$1,$G372))</f>
        <v/>
      </c>
      <c r="M372" s="181" t="str">
        <f t="shared" si="4"/>
        <v/>
      </c>
      <c r="N372" s="1"/>
      <c r="O372" s="1"/>
      <c r="P372" s="1"/>
      <c r="Q372" s="1"/>
      <c r="R372" s="1"/>
      <c r="S372" s="105"/>
      <c r="T372" s="1"/>
    </row>
    <row r="373" spans="1:20" x14ac:dyDescent="0.3">
      <c r="A373" s="1"/>
      <c r="B373" s="1"/>
      <c r="C373" s="1"/>
      <c r="D373" s="105"/>
      <c r="E373" s="1"/>
      <c r="F373" s="139"/>
      <c r="G373" s="182" t="str">
        <f>IF(G372="","",IF(G372+1&gt;условия!$K$14,"",G372+1))</f>
        <v/>
      </c>
      <c r="H373" s="140"/>
      <c r="I373" s="178" t="str">
        <f>IF($G373="","",SUMIFS(условия!$63:$63,условия!$1:$1,$G373))</f>
        <v/>
      </c>
      <c r="J373" s="178" t="str">
        <f>IF($G373="","",SUMIFS(условия!$110:$110,условия!$1:$1,$G373))</f>
        <v/>
      </c>
      <c r="K373" s="178" t="str">
        <f>IF($G373="","",SUMIFS(условия!$147:$147,условия!$1:$1,$G373))</f>
        <v/>
      </c>
      <c r="L373" s="178" t="str">
        <f>IF($G373="","",SUMIFS(условия!$59:$59,условия!$1:$1,$G373)+SUMIFS(условия!$106:$106,условия!$1:$1,$G373)+SUMIFS(условия!$143:$143,условия!$1:$1,$G373))</f>
        <v/>
      </c>
      <c r="M373" s="181" t="str">
        <f t="shared" si="4"/>
        <v/>
      </c>
      <c r="N373" s="1"/>
      <c r="O373" s="1"/>
      <c r="P373" s="1"/>
      <c r="Q373" s="1"/>
      <c r="R373" s="1"/>
      <c r="S373" s="105"/>
      <c r="T373" s="1"/>
    </row>
    <row r="374" spans="1:20" x14ac:dyDescent="0.3">
      <c r="A374" s="1"/>
      <c r="B374" s="1"/>
      <c r="C374" s="1"/>
      <c r="D374" s="105"/>
      <c r="E374" s="1"/>
      <c r="F374" s="139"/>
      <c r="G374" s="182" t="str">
        <f>IF(G373="","",IF(G373+1&gt;условия!$K$14,"",G373+1))</f>
        <v/>
      </c>
      <c r="H374" s="140"/>
      <c r="I374" s="178" t="str">
        <f>IF($G374="","",SUMIFS(условия!$63:$63,условия!$1:$1,$G374))</f>
        <v/>
      </c>
      <c r="J374" s="178" t="str">
        <f>IF($G374="","",SUMIFS(условия!$110:$110,условия!$1:$1,$G374))</f>
        <v/>
      </c>
      <c r="K374" s="178" t="str">
        <f>IF($G374="","",SUMIFS(условия!$147:$147,условия!$1:$1,$G374))</f>
        <v/>
      </c>
      <c r="L374" s="178" t="str">
        <f>IF($G374="","",SUMIFS(условия!$59:$59,условия!$1:$1,$G374)+SUMIFS(условия!$106:$106,условия!$1:$1,$G374)+SUMIFS(условия!$143:$143,условия!$1:$1,$G374))</f>
        <v/>
      </c>
      <c r="M374" s="181" t="str">
        <f t="shared" si="4"/>
        <v/>
      </c>
      <c r="N374" s="1"/>
      <c r="O374" s="1"/>
      <c r="P374" s="1"/>
      <c r="Q374" s="1"/>
      <c r="R374" s="1"/>
      <c r="S374" s="105"/>
      <c r="T374" s="1"/>
    </row>
    <row r="375" spans="1:20" x14ac:dyDescent="0.3">
      <c r="A375" s="1"/>
      <c r="B375" s="1"/>
      <c r="C375" s="1"/>
      <c r="D375" s="105"/>
      <c r="E375" s="1"/>
      <c r="F375" s="139"/>
      <c r="G375" s="182" t="str">
        <f>IF(G374="","",IF(G374+1&gt;условия!$K$14,"",G374+1))</f>
        <v/>
      </c>
      <c r="H375" s="140"/>
      <c r="I375" s="178" t="str">
        <f>IF($G375="","",SUMIFS(условия!$63:$63,условия!$1:$1,$G375))</f>
        <v/>
      </c>
      <c r="J375" s="178" t="str">
        <f>IF($G375="","",SUMIFS(условия!$110:$110,условия!$1:$1,$G375))</f>
        <v/>
      </c>
      <c r="K375" s="178" t="str">
        <f>IF($G375="","",SUMIFS(условия!$147:$147,условия!$1:$1,$G375))</f>
        <v/>
      </c>
      <c r="L375" s="178" t="str">
        <f>IF($G375="","",SUMIFS(условия!$59:$59,условия!$1:$1,$G375)+SUMIFS(условия!$106:$106,условия!$1:$1,$G375)+SUMIFS(условия!$143:$143,условия!$1:$1,$G375))</f>
        <v/>
      </c>
      <c r="M375" s="181" t="str">
        <f t="shared" si="4"/>
        <v/>
      </c>
      <c r="N375" s="1"/>
      <c r="O375" s="1"/>
      <c r="P375" s="1"/>
      <c r="Q375" s="1"/>
      <c r="R375" s="1"/>
      <c r="S375" s="105"/>
      <c r="T375" s="1"/>
    </row>
    <row r="376" spans="1:20" x14ac:dyDescent="0.3">
      <c r="A376" s="1"/>
      <c r="B376" s="1"/>
      <c r="C376" s="1"/>
      <c r="D376" s="105"/>
      <c r="E376" s="1"/>
      <c r="F376" s="139"/>
      <c r="G376" s="182" t="str">
        <f>IF(G375="","",IF(G375+1&gt;условия!$K$14,"",G375+1))</f>
        <v/>
      </c>
      <c r="H376" s="140"/>
      <c r="I376" s="178" t="str">
        <f>IF($G376="","",SUMIFS(условия!$63:$63,условия!$1:$1,$G376))</f>
        <v/>
      </c>
      <c r="J376" s="178" t="str">
        <f>IF($G376="","",SUMIFS(условия!$110:$110,условия!$1:$1,$G376))</f>
        <v/>
      </c>
      <c r="K376" s="178" t="str">
        <f>IF($G376="","",SUMIFS(условия!$147:$147,условия!$1:$1,$G376))</f>
        <v/>
      </c>
      <c r="L376" s="178" t="str">
        <f>IF($G376="","",SUMIFS(условия!$59:$59,условия!$1:$1,$G376)+SUMIFS(условия!$106:$106,условия!$1:$1,$G376)+SUMIFS(условия!$143:$143,условия!$1:$1,$G376))</f>
        <v/>
      </c>
      <c r="M376" s="181" t="str">
        <f t="shared" si="4"/>
        <v/>
      </c>
      <c r="N376" s="1"/>
      <c r="O376" s="1"/>
      <c r="P376" s="1"/>
      <c r="Q376" s="1"/>
      <c r="R376" s="1"/>
      <c r="S376" s="105"/>
      <c r="T376" s="1"/>
    </row>
    <row r="377" spans="1:20" x14ac:dyDescent="0.3">
      <c r="A377" s="1"/>
      <c r="B377" s="1"/>
      <c r="C377" s="1"/>
      <c r="D377" s="105"/>
      <c r="E377" s="1"/>
      <c r="F377" s="139"/>
      <c r="G377" s="182" t="str">
        <f>IF(G376="","",IF(G376+1&gt;условия!$K$14,"",G376+1))</f>
        <v/>
      </c>
      <c r="H377" s="140"/>
      <c r="I377" s="178" t="str">
        <f>IF($G377="","",SUMIFS(условия!$63:$63,условия!$1:$1,$G377))</f>
        <v/>
      </c>
      <c r="J377" s="178" t="str">
        <f>IF($G377="","",SUMIFS(условия!$110:$110,условия!$1:$1,$G377))</f>
        <v/>
      </c>
      <c r="K377" s="178" t="str">
        <f>IF($G377="","",SUMIFS(условия!$147:$147,условия!$1:$1,$G377))</f>
        <v/>
      </c>
      <c r="L377" s="178" t="str">
        <f>IF($G377="","",SUMIFS(условия!$59:$59,условия!$1:$1,$G377)+SUMIFS(условия!$106:$106,условия!$1:$1,$G377)+SUMIFS(условия!$143:$143,условия!$1:$1,$G377))</f>
        <v/>
      </c>
      <c r="M377" s="181" t="str">
        <f t="shared" ref="M377:M440" si="5">IF($G377="","",SUM(I377:L377))</f>
        <v/>
      </c>
      <c r="N377" s="1"/>
      <c r="O377" s="1"/>
      <c r="P377" s="1"/>
      <c r="Q377" s="1"/>
      <c r="R377" s="1"/>
      <c r="S377" s="105"/>
      <c r="T377" s="1"/>
    </row>
    <row r="378" spans="1:20" x14ac:dyDescent="0.3">
      <c r="A378" s="1"/>
      <c r="B378" s="1"/>
      <c r="C378" s="1"/>
      <c r="D378" s="105"/>
      <c r="E378" s="1"/>
      <c r="F378" s="139"/>
      <c r="G378" s="182" t="str">
        <f>IF(G377="","",IF(G377+1&gt;условия!$K$14,"",G377+1))</f>
        <v/>
      </c>
      <c r="H378" s="140"/>
      <c r="I378" s="178" t="str">
        <f>IF($G378="","",SUMIFS(условия!$63:$63,условия!$1:$1,$G378))</f>
        <v/>
      </c>
      <c r="J378" s="178" t="str">
        <f>IF($G378="","",SUMIFS(условия!$110:$110,условия!$1:$1,$G378))</f>
        <v/>
      </c>
      <c r="K378" s="178" t="str">
        <f>IF($G378="","",SUMIFS(условия!$147:$147,условия!$1:$1,$G378))</f>
        <v/>
      </c>
      <c r="L378" s="178" t="str">
        <f>IF($G378="","",SUMIFS(условия!$59:$59,условия!$1:$1,$G378)+SUMIFS(условия!$106:$106,условия!$1:$1,$G378)+SUMIFS(условия!$143:$143,условия!$1:$1,$G378))</f>
        <v/>
      </c>
      <c r="M378" s="181" t="str">
        <f t="shared" si="5"/>
        <v/>
      </c>
      <c r="N378" s="1"/>
      <c r="O378" s="1"/>
      <c r="P378" s="1"/>
      <c r="Q378" s="1"/>
      <c r="R378" s="1"/>
      <c r="S378" s="105"/>
      <c r="T378" s="1"/>
    </row>
    <row r="379" spans="1:20" x14ac:dyDescent="0.3">
      <c r="A379" s="1"/>
      <c r="B379" s="1"/>
      <c r="C379" s="1"/>
      <c r="D379" s="105"/>
      <c r="E379" s="1"/>
      <c r="F379" s="139"/>
      <c r="G379" s="182" t="str">
        <f>IF(G378="","",IF(G378+1&gt;условия!$K$14,"",G378+1))</f>
        <v/>
      </c>
      <c r="H379" s="140"/>
      <c r="I379" s="178" t="str">
        <f>IF($G379="","",SUMIFS(условия!$63:$63,условия!$1:$1,$G379))</f>
        <v/>
      </c>
      <c r="J379" s="178" t="str">
        <f>IF($G379="","",SUMIFS(условия!$110:$110,условия!$1:$1,$G379))</f>
        <v/>
      </c>
      <c r="K379" s="178" t="str">
        <f>IF($G379="","",SUMIFS(условия!$147:$147,условия!$1:$1,$G379))</f>
        <v/>
      </c>
      <c r="L379" s="178" t="str">
        <f>IF($G379="","",SUMIFS(условия!$59:$59,условия!$1:$1,$G379)+SUMIFS(условия!$106:$106,условия!$1:$1,$G379)+SUMIFS(условия!$143:$143,условия!$1:$1,$G379))</f>
        <v/>
      </c>
      <c r="M379" s="181" t="str">
        <f t="shared" si="5"/>
        <v/>
      </c>
      <c r="N379" s="1"/>
      <c r="O379" s="1"/>
      <c r="P379" s="1"/>
      <c r="Q379" s="1"/>
      <c r="R379" s="1"/>
      <c r="S379" s="105"/>
      <c r="T379" s="1"/>
    </row>
    <row r="380" spans="1:20" x14ac:dyDescent="0.3">
      <c r="A380" s="1"/>
      <c r="B380" s="1"/>
      <c r="C380" s="1"/>
      <c r="D380" s="105"/>
      <c r="E380" s="1"/>
      <c r="F380" s="139"/>
      <c r="G380" s="182" t="str">
        <f>IF(G379="","",IF(G379+1&gt;условия!$K$14,"",G379+1))</f>
        <v/>
      </c>
      <c r="H380" s="140"/>
      <c r="I380" s="178" t="str">
        <f>IF($G380="","",SUMIFS(условия!$63:$63,условия!$1:$1,$G380))</f>
        <v/>
      </c>
      <c r="J380" s="178" t="str">
        <f>IF($G380="","",SUMIFS(условия!$110:$110,условия!$1:$1,$G380))</f>
        <v/>
      </c>
      <c r="K380" s="178" t="str">
        <f>IF($G380="","",SUMIFS(условия!$147:$147,условия!$1:$1,$G380))</f>
        <v/>
      </c>
      <c r="L380" s="178" t="str">
        <f>IF($G380="","",SUMIFS(условия!$59:$59,условия!$1:$1,$G380)+SUMIFS(условия!$106:$106,условия!$1:$1,$G380)+SUMIFS(условия!$143:$143,условия!$1:$1,$G380))</f>
        <v/>
      </c>
      <c r="M380" s="181" t="str">
        <f t="shared" si="5"/>
        <v/>
      </c>
      <c r="N380" s="1"/>
      <c r="O380" s="1"/>
      <c r="P380" s="1"/>
      <c r="Q380" s="1"/>
      <c r="R380" s="1"/>
      <c r="S380" s="105"/>
      <c r="T380" s="1"/>
    </row>
    <row r="381" spans="1:20" x14ac:dyDescent="0.3">
      <c r="A381" s="1"/>
      <c r="B381" s="1"/>
      <c r="C381" s="1"/>
      <c r="D381" s="105"/>
      <c r="E381" s="1"/>
      <c r="F381" s="139"/>
      <c r="G381" s="182" t="str">
        <f>IF(G380="","",IF(G380+1&gt;условия!$K$14,"",G380+1))</f>
        <v/>
      </c>
      <c r="H381" s="140"/>
      <c r="I381" s="178" t="str">
        <f>IF($G381="","",SUMIFS(условия!$63:$63,условия!$1:$1,$G381))</f>
        <v/>
      </c>
      <c r="J381" s="178" t="str">
        <f>IF($G381="","",SUMIFS(условия!$110:$110,условия!$1:$1,$G381))</f>
        <v/>
      </c>
      <c r="K381" s="178" t="str">
        <f>IF($G381="","",SUMIFS(условия!$147:$147,условия!$1:$1,$G381))</f>
        <v/>
      </c>
      <c r="L381" s="178" t="str">
        <f>IF($G381="","",SUMIFS(условия!$59:$59,условия!$1:$1,$G381)+SUMIFS(условия!$106:$106,условия!$1:$1,$G381)+SUMIFS(условия!$143:$143,условия!$1:$1,$G381))</f>
        <v/>
      </c>
      <c r="M381" s="181" t="str">
        <f t="shared" si="5"/>
        <v/>
      </c>
      <c r="N381" s="1"/>
      <c r="O381" s="1"/>
      <c r="P381" s="1"/>
      <c r="Q381" s="1"/>
      <c r="R381" s="1"/>
      <c r="S381" s="105"/>
      <c r="T381" s="1"/>
    </row>
    <row r="382" spans="1:20" x14ac:dyDescent="0.3">
      <c r="A382" s="1"/>
      <c r="B382" s="1"/>
      <c r="C382" s="1"/>
      <c r="D382" s="105"/>
      <c r="E382" s="1"/>
      <c r="F382" s="139"/>
      <c r="G382" s="182" t="str">
        <f>IF(G381="","",IF(G381+1&gt;условия!$K$14,"",G381+1))</f>
        <v/>
      </c>
      <c r="H382" s="140"/>
      <c r="I382" s="178" t="str">
        <f>IF($G382="","",SUMIFS(условия!$63:$63,условия!$1:$1,$G382))</f>
        <v/>
      </c>
      <c r="J382" s="178" t="str">
        <f>IF($G382="","",SUMIFS(условия!$110:$110,условия!$1:$1,$G382))</f>
        <v/>
      </c>
      <c r="K382" s="178" t="str">
        <f>IF($G382="","",SUMIFS(условия!$147:$147,условия!$1:$1,$G382))</f>
        <v/>
      </c>
      <c r="L382" s="178" t="str">
        <f>IF($G382="","",SUMIFS(условия!$59:$59,условия!$1:$1,$G382)+SUMIFS(условия!$106:$106,условия!$1:$1,$G382)+SUMIFS(условия!$143:$143,условия!$1:$1,$G382))</f>
        <v/>
      </c>
      <c r="M382" s="181" t="str">
        <f t="shared" si="5"/>
        <v/>
      </c>
      <c r="N382" s="1"/>
      <c r="O382" s="1"/>
      <c r="P382" s="1"/>
      <c r="Q382" s="1"/>
      <c r="R382" s="1"/>
      <c r="S382" s="105"/>
      <c r="T382" s="1"/>
    </row>
    <row r="383" spans="1:20" x14ac:dyDescent="0.3">
      <c r="A383" s="1"/>
      <c r="B383" s="1"/>
      <c r="C383" s="1"/>
      <c r="D383" s="105"/>
      <c r="E383" s="1"/>
      <c r="F383" s="139"/>
      <c r="G383" s="182" t="str">
        <f>IF(G382="","",IF(G382+1&gt;условия!$K$14,"",G382+1))</f>
        <v/>
      </c>
      <c r="H383" s="140"/>
      <c r="I383" s="178" t="str">
        <f>IF($G383="","",SUMIFS(условия!$63:$63,условия!$1:$1,$G383))</f>
        <v/>
      </c>
      <c r="J383" s="178" t="str">
        <f>IF($G383="","",SUMIFS(условия!$110:$110,условия!$1:$1,$G383))</f>
        <v/>
      </c>
      <c r="K383" s="178" t="str">
        <f>IF($G383="","",SUMIFS(условия!$147:$147,условия!$1:$1,$G383))</f>
        <v/>
      </c>
      <c r="L383" s="178" t="str">
        <f>IF($G383="","",SUMIFS(условия!$59:$59,условия!$1:$1,$G383)+SUMIFS(условия!$106:$106,условия!$1:$1,$G383)+SUMIFS(условия!$143:$143,условия!$1:$1,$G383))</f>
        <v/>
      </c>
      <c r="M383" s="181" t="str">
        <f t="shared" si="5"/>
        <v/>
      </c>
      <c r="N383" s="1"/>
      <c r="O383" s="1"/>
      <c r="P383" s="1"/>
      <c r="Q383" s="1"/>
      <c r="R383" s="1"/>
      <c r="S383" s="105"/>
      <c r="T383" s="1"/>
    </row>
    <row r="384" spans="1:20" x14ac:dyDescent="0.3">
      <c r="A384" s="1"/>
      <c r="B384" s="1"/>
      <c r="C384" s="1"/>
      <c r="D384" s="105"/>
      <c r="E384" s="1"/>
      <c r="F384" s="139"/>
      <c r="G384" s="182" t="str">
        <f>IF(G383="","",IF(G383+1&gt;условия!$K$14,"",G383+1))</f>
        <v/>
      </c>
      <c r="H384" s="140"/>
      <c r="I384" s="178" t="str">
        <f>IF($G384="","",SUMIFS(условия!$63:$63,условия!$1:$1,$G384))</f>
        <v/>
      </c>
      <c r="J384" s="178" t="str">
        <f>IF($G384="","",SUMIFS(условия!$110:$110,условия!$1:$1,$G384))</f>
        <v/>
      </c>
      <c r="K384" s="178" t="str">
        <f>IF($G384="","",SUMIFS(условия!$147:$147,условия!$1:$1,$G384))</f>
        <v/>
      </c>
      <c r="L384" s="178" t="str">
        <f>IF($G384="","",SUMIFS(условия!$59:$59,условия!$1:$1,$G384)+SUMIFS(условия!$106:$106,условия!$1:$1,$G384)+SUMIFS(условия!$143:$143,условия!$1:$1,$G384))</f>
        <v/>
      </c>
      <c r="M384" s="181" t="str">
        <f t="shared" si="5"/>
        <v/>
      </c>
      <c r="N384" s="1"/>
      <c r="O384" s="1"/>
      <c r="P384" s="1"/>
      <c r="Q384" s="1"/>
      <c r="R384" s="1"/>
      <c r="S384" s="105"/>
      <c r="T384" s="1"/>
    </row>
    <row r="385" spans="1:20" x14ac:dyDescent="0.3">
      <c r="A385" s="1"/>
      <c r="B385" s="1"/>
      <c r="C385" s="1"/>
      <c r="D385" s="105"/>
      <c r="E385" s="1"/>
      <c r="F385" s="139"/>
      <c r="G385" s="182" t="str">
        <f>IF(G384="","",IF(G384+1&gt;условия!$K$14,"",G384+1))</f>
        <v/>
      </c>
      <c r="H385" s="140"/>
      <c r="I385" s="178" t="str">
        <f>IF($G385="","",SUMIFS(условия!$63:$63,условия!$1:$1,$G385))</f>
        <v/>
      </c>
      <c r="J385" s="178" t="str">
        <f>IF($G385="","",SUMIFS(условия!$110:$110,условия!$1:$1,$G385))</f>
        <v/>
      </c>
      <c r="K385" s="178" t="str">
        <f>IF($G385="","",SUMIFS(условия!$147:$147,условия!$1:$1,$G385))</f>
        <v/>
      </c>
      <c r="L385" s="178" t="str">
        <f>IF($G385="","",SUMIFS(условия!$59:$59,условия!$1:$1,$G385)+SUMIFS(условия!$106:$106,условия!$1:$1,$G385)+SUMIFS(условия!$143:$143,условия!$1:$1,$G385))</f>
        <v/>
      </c>
      <c r="M385" s="181" t="str">
        <f t="shared" si="5"/>
        <v/>
      </c>
      <c r="N385" s="1"/>
      <c r="O385" s="1"/>
      <c r="P385" s="1"/>
      <c r="Q385" s="1"/>
      <c r="R385" s="1"/>
      <c r="S385" s="105"/>
      <c r="T385" s="1"/>
    </row>
    <row r="386" spans="1:20" x14ac:dyDescent="0.3">
      <c r="A386" s="1"/>
      <c r="B386" s="1"/>
      <c r="C386" s="1"/>
      <c r="D386" s="105"/>
      <c r="E386" s="1"/>
      <c r="F386" s="139"/>
      <c r="G386" s="182" t="str">
        <f>IF(G385="","",IF(G385+1&gt;условия!$K$14,"",G385+1))</f>
        <v/>
      </c>
      <c r="H386" s="140"/>
      <c r="I386" s="178" t="str">
        <f>IF($G386="","",SUMIFS(условия!$63:$63,условия!$1:$1,$G386))</f>
        <v/>
      </c>
      <c r="J386" s="178" t="str">
        <f>IF($G386="","",SUMIFS(условия!$110:$110,условия!$1:$1,$G386))</f>
        <v/>
      </c>
      <c r="K386" s="178" t="str">
        <f>IF($G386="","",SUMIFS(условия!$147:$147,условия!$1:$1,$G386))</f>
        <v/>
      </c>
      <c r="L386" s="178" t="str">
        <f>IF($G386="","",SUMIFS(условия!$59:$59,условия!$1:$1,$G386)+SUMIFS(условия!$106:$106,условия!$1:$1,$G386)+SUMIFS(условия!$143:$143,условия!$1:$1,$G386))</f>
        <v/>
      </c>
      <c r="M386" s="181" t="str">
        <f t="shared" si="5"/>
        <v/>
      </c>
      <c r="N386" s="1"/>
      <c r="O386" s="1"/>
      <c r="P386" s="1"/>
      <c r="Q386" s="1"/>
      <c r="R386" s="1"/>
      <c r="S386" s="105"/>
      <c r="T386" s="1"/>
    </row>
    <row r="387" spans="1:20" x14ac:dyDescent="0.3">
      <c r="A387" s="1"/>
      <c r="B387" s="1"/>
      <c r="C387" s="1"/>
      <c r="D387" s="105"/>
      <c r="E387" s="1"/>
      <c r="F387" s="139"/>
      <c r="G387" s="182" t="str">
        <f>IF(G386="","",IF(G386+1&gt;условия!$K$14,"",G386+1))</f>
        <v/>
      </c>
      <c r="H387" s="140"/>
      <c r="I387" s="178" t="str">
        <f>IF($G387="","",SUMIFS(условия!$63:$63,условия!$1:$1,$G387))</f>
        <v/>
      </c>
      <c r="J387" s="178" t="str">
        <f>IF($G387="","",SUMIFS(условия!$110:$110,условия!$1:$1,$G387))</f>
        <v/>
      </c>
      <c r="K387" s="178" t="str">
        <f>IF($G387="","",SUMIFS(условия!$147:$147,условия!$1:$1,$G387))</f>
        <v/>
      </c>
      <c r="L387" s="178" t="str">
        <f>IF($G387="","",SUMIFS(условия!$59:$59,условия!$1:$1,$G387)+SUMIFS(условия!$106:$106,условия!$1:$1,$G387)+SUMIFS(условия!$143:$143,условия!$1:$1,$G387))</f>
        <v/>
      </c>
      <c r="M387" s="181" t="str">
        <f t="shared" si="5"/>
        <v/>
      </c>
      <c r="N387" s="1"/>
      <c r="O387" s="1"/>
      <c r="P387" s="1"/>
      <c r="Q387" s="1"/>
      <c r="R387" s="1"/>
      <c r="S387" s="105"/>
      <c r="T387" s="1"/>
    </row>
    <row r="388" spans="1:20" x14ac:dyDescent="0.3">
      <c r="A388" s="1"/>
      <c r="B388" s="1"/>
      <c r="C388" s="1"/>
      <c r="D388" s="105"/>
      <c r="E388" s="1"/>
      <c r="F388" s="139"/>
      <c r="G388" s="182" t="str">
        <f>IF(G387="","",IF(G387+1&gt;условия!$K$14,"",G387+1))</f>
        <v/>
      </c>
      <c r="H388" s="140"/>
      <c r="I388" s="178" t="str">
        <f>IF($G388="","",SUMIFS(условия!$63:$63,условия!$1:$1,$G388))</f>
        <v/>
      </c>
      <c r="J388" s="178" t="str">
        <f>IF($G388="","",SUMIFS(условия!$110:$110,условия!$1:$1,$G388))</f>
        <v/>
      </c>
      <c r="K388" s="178" t="str">
        <f>IF($G388="","",SUMIFS(условия!$147:$147,условия!$1:$1,$G388))</f>
        <v/>
      </c>
      <c r="L388" s="178" t="str">
        <f>IF($G388="","",SUMIFS(условия!$59:$59,условия!$1:$1,$G388)+SUMIFS(условия!$106:$106,условия!$1:$1,$G388)+SUMIFS(условия!$143:$143,условия!$1:$1,$G388))</f>
        <v/>
      </c>
      <c r="M388" s="181" t="str">
        <f t="shared" si="5"/>
        <v/>
      </c>
      <c r="N388" s="1"/>
      <c r="O388" s="1"/>
      <c r="P388" s="1"/>
      <c r="Q388" s="1"/>
      <c r="R388" s="1"/>
      <c r="S388" s="105"/>
      <c r="T388" s="1"/>
    </row>
    <row r="389" spans="1:20" x14ac:dyDescent="0.3">
      <c r="A389" s="1"/>
      <c r="B389" s="1"/>
      <c r="C389" s="1"/>
      <c r="D389" s="105"/>
      <c r="E389" s="1"/>
      <c r="F389" s="139"/>
      <c r="G389" s="182" t="str">
        <f>IF(G388="","",IF(G388+1&gt;условия!$K$14,"",G388+1))</f>
        <v/>
      </c>
      <c r="H389" s="140"/>
      <c r="I389" s="178" t="str">
        <f>IF($G389="","",SUMIFS(условия!$63:$63,условия!$1:$1,$G389))</f>
        <v/>
      </c>
      <c r="J389" s="178" t="str">
        <f>IF($G389="","",SUMIFS(условия!$110:$110,условия!$1:$1,$G389))</f>
        <v/>
      </c>
      <c r="K389" s="178" t="str">
        <f>IF($G389="","",SUMIFS(условия!$147:$147,условия!$1:$1,$G389))</f>
        <v/>
      </c>
      <c r="L389" s="178" t="str">
        <f>IF($G389="","",SUMIFS(условия!$59:$59,условия!$1:$1,$G389)+SUMIFS(условия!$106:$106,условия!$1:$1,$G389)+SUMIFS(условия!$143:$143,условия!$1:$1,$G389))</f>
        <v/>
      </c>
      <c r="M389" s="181" t="str">
        <f t="shared" si="5"/>
        <v/>
      </c>
      <c r="N389" s="1"/>
      <c r="O389" s="1"/>
      <c r="P389" s="1"/>
      <c r="Q389" s="1"/>
      <c r="R389" s="1"/>
      <c r="S389" s="105"/>
      <c r="T389" s="1"/>
    </row>
    <row r="390" spans="1:20" x14ac:dyDescent="0.3">
      <c r="A390" s="1"/>
      <c r="B390" s="1"/>
      <c r="C390" s="1"/>
      <c r="D390" s="105"/>
      <c r="E390" s="1"/>
      <c r="F390" s="139"/>
      <c r="G390" s="182" t="str">
        <f>IF(G389="","",IF(G389+1&gt;условия!$K$14,"",G389+1))</f>
        <v/>
      </c>
      <c r="H390" s="140"/>
      <c r="I390" s="178" t="str">
        <f>IF($G390="","",SUMIFS(условия!$63:$63,условия!$1:$1,$G390))</f>
        <v/>
      </c>
      <c r="J390" s="178" t="str">
        <f>IF($G390="","",SUMIFS(условия!$110:$110,условия!$1:$1,$G390))</f>
        <v/>
      </c>
      <c r="K390" s="178" t="str">
        <f>IF($G390="","",SUMIFS(условия!$147:$147,условия!$1:$1,$G390))</f>
        <v/>
      </c>
      <c r="L390" s="178" t="str">
        <f>IF($G390="","",SUMIFS(условия!$59:$59,условия!$1:$1,$G390)+SUMIFS(условия!$106:$106,условия!$1:$1,$G390)+SUMIFS(условия!$143:$143,условия!$1:$1,$G390))</f>
        <v/>
      </c>
      <c r="M390" s="181" t="str">
        <f t="shared" si="5"/>
        <v/>
      </c>
      <c r="N390" s="1"/>
      <c r="O390" s="1"/>
      <c r="P390" s="1"/>
      <c r="Q390" s="1"/>
      <c r="R390" s="1"/>
      <c r="S390" s="105"/>
      <c r="T390" s="1"/>
    </row>
    <row r="391" spans="1:20" x14ac:dyDescent="0.3">
      <c r="A391" s="1"/>
      <c r="B391" s="1"/>
      <c r="C391" s="1"/>
      <c r="D391" s="105"/>
      <c r="E391" s="1"/>
      <c r="F391" s="139"/>
      <c r="G391" s="182" t="str">
        <f>IF(G390="","",IF(G390+1&gt;условия!$K$14,"",G390+1))</f>
        <v/>
      </c>
      <c r="H391" s="140"/>
      <c r="I391" s="178" t="str">
        <f>IF($G391="","",SUMIFS(условия!$63:$63,условия!$1:$1,$G391))</f>
        <v/>
      </c>
      <c r="J391" s="178" t="str">
        <f>IF($G391="","",SUMIFS(условия!$110:$110,условия!$1:$1,$G391))</f>
        <v/>
      </c>
      <c r="K391" s="178" t="str">
        <f>IF($G391="","",SUMIFS(условия!$147:$147,условия!$1:$1,$G391))</f>
        <v/>
      </c>
      <c r="L391" s="178" t="str">
        <f>IF($G391="","",SUMIFS(условия!$59:$59,условия!$1:$1,$G391)+SUMIFS(условия!$106:$106,условия!$1:$1,$G391)+SUMIFS(условия!$143:$143,условия!$1:$1,$G391))</f>
        <v/>
      </c>
      <c r="M391" s="181" t="str">
        <f t="shared" si="5"/>
        <v/>
      </c>
      <c r="N391" s="1"/>
      <c r="O391" s="1"/>
      <c r="P391" s="1"/>
      <c r="Q391" s="1"/>
      <c r="R391" s="1"/>
      <c r="S391" s="105"/>
      <c r="T391" s="1"/>
    </row>
    <row r="392" spans="1:20" x14ac:dyDescent="0.3">
      <c r="A392" s="1"/>
      <c r="B392" s="1"/>
      <c r="C392" s="1"/>
      <c r="D392" s="105"/>
      <c r="E392" s="1"/>
      <c r="F392" s="139"/>
      <c r="G392" s="182" t="str">
        <f>IF(G391="","",IF(G391+1&gt;условия!$K$14,"",G391+1))</f>
        <v/>
      </c>
      <c r="H392" s="140"/>
      <c r="I392" s="178" t="str">
        <f>IF($G392="","",SUMIFS(условия!$63:$63,условия!$1:$1,$G392))</f>
        <v/>
      </c>
      <c r="J392" s="178" t="str">
        <f>IF($G392="","",SUMIFS(условия!$110:$110,условия!$1:$1,$G392))</f>
        <v/>
      </c>
      <c r="K392" s="178" t="str">
        <f>IF($G392="","",SUMIFS(условия!$147:$147,условия!$1:$1,$G392))</f>
        <v/>
      </c>
      <c r="L392" s="178" t="str">
        <f>IF($G392="","",SUMIFS(условия!$59:$59,условия!$1:$1,$G392)+SUMIFS(условия!$106:$106,условия!$1:$1,$G392)+SUMIFS(условия!$143:$143,условия!$1:$1,$G392))</f>
        <v/>
      </c>
      <c r="M392" s="181" t="str">
        <f t="shared" si="5"/>
        <v/>
      </c>
      <c r="N392" s="1"/>
      <c r="O392" s="1"/>
      <c r="P392" s="1"/>
      <c r="Q392" s="1"/>
      <c r="R392" s="1"/>
      <c r="S392" s="105"/>
      <c r="T392" s="1"/>
    </row>
    <row r="393" spans="1:20" x14ac:dyDescent="0.3">
      <c r="A393" s="1"/>
      <c r="B393" s="1"/>
      <c r="C393" s="1"/>
      <c r="D393" s="105"/>
      <c r="E393" s="1"/>
      <c r="F393" s="139"/>
      <c r="G393" s="182" t="str">
        <f>IF(G392="","",IF(G392+1&gt;условия!$K$14,"",G392+1))</f>
        <v/>
      </c>
      <c r="H393" s="140"/>
      <c r="I393" s="178" t="str">
        <f>IF($G393="","",SUMIFS(условия!$63:$63,условия!$1:$1,$G393))</f>
        <v/>
      </c>
      <c r="J393" s="178" t="str">
        <f>IF($G393="","",SUMIFS(условия!$110:$110,условия!$1:$1,$G393))</f>
        <v/>
      </c>
      <c r="K393" s="178" t="str">
        <f>IF($G393="","",SUMIFS(условия!$147:$147,условия!$1:$1,$G393))</f>
        <v/>
      </c>
      <c r="L393" s="178" t="str">
        <f>IF($G393="","",SUMIFS(условия!$59:$59,условия!$1:$1,$G393)+SUMIFS(условия!$106:$106,условия!$1:$1,$G393)+SUMIFS(условия!$143:$143,условия!$1:$1,$G393))</f>
        <v/>
      </c>
      <c r="M393" s="181" t="str">
        <f t="shared" si="5"/>
        <v/>
      </c>
      <c r="N393" s="1"/>
      <c r="O393" s="1"/>
      <c r="P393" s="1"/>
      <c r="Q393" s="1"/>
      <c r="R393" s="1"/>
      <c r="S393" s="105"/>
      <c r="T393" s="1"/>
    </row>
    <row r="394" spans="1:20" x14ac:dyDescent="0.3">
      <c r="A394" s="1"/>
      <c r="B394" s="1"/>
      <c r="C394" s="1"/>
      <c r="D394" s="105"/>
      <c r="E394" s="1"/>
      <c r="F394" s="139"/>
      <c r="G394" s="182" t="str">
        <f>IF(G393="","",IF(G393+1&gt;условия!$K$14,"",G393+1))</f>
        <v/>
      </c>
      <c r="H394" s="140"/>
      <c r="I394" s="178" t="str">
        <f>IF($G394="","",SUMIFS(условия!$63:$63,условия!$1:$1,$G394))</f>
        <v/>
      </c>
      <c r="J394" s="178" t="str">
        <f>IF($G394="","",SUMIFS(условия!$110:$110,условия!$1:$1,$G394))</f>
        <v/>
      </c>
      <c r="K394" s="178" t="str">
        <f>IF($G394="","",SUMIFS(условия!$147:$147,условия!$1:$1,$G394))</f>
        <v/>
      </c>
      <c r="L394" s="178" t="str">
        <f>IF($G394="","",SUMIFS(условия!$59:$59,условия!$1:$1,$G394)+SUMIFS(условия!$106:$106,условия!$1:$1,$G394)+SUMIFS(условия!$143:$143,условия!$1:$1,$G394))</f>
        <v/>
      </c>
      <c r="M394" s="181" t="str">
        <f t="shared" si="5"/>
        <v/>
      </c>
      <c r="N394" s="1"/>
      <c r="O394" s="1"/>
      <c r="P394" s="1"/>
      <c r="Q394" s="1"/>
      <c r="R394" s="1"/>
      <c r="S394" s="105"/>
      <c r="T394" s="1"/>
    </row>
    <row r="395" spans="1:20" x14ac:dyDescent="0.3">
      <c r="A395" s="1"/>
      <c r="B395" s="1"/>
      <c r="C395" s="1"/>
      <c r="D395" s="105"/>
      <c r="E395" s="1"/>
      <c r="F395" s="139"/>
      <c r="G395" s="182" t="str">
        <f>IF(G394="","",IF(G394+1&gt;условия!$K$14,"",G394+1))</f>
        <v/>
      </c>
      <c r="H395" s="140"/>
      <c r="I395" s="178" t="str">
        <f>IF($G395="","",SUMIFS(условия!$63:$63,условия!$1:$1,$G395))</f>
        <v/>
      </c>
      <c r="J395" s="178" t="str">
        <f>IF($G395="","",SUMIFS(условия!$110:$110,условия!$1:$1,$G395))</f>
        <v/>
      </c>
      <c r="K395" s="178" t="str">
        <f>IF($G395="","",SUMIFS(условия!$147:$147,условия!$1:$1,$G395))</f>
        <v/>
      </c>
      <c r="L395" s="178" t="str">
        <f>IF($G395="","",SUMIFS(условия!$59:$59,условия!$1:$1,$G395)+SUMIFS(условия!$106:$106,условия!$1:$1,$G395)+SUMIFS(условия!$143:$143,условия!$1:$1,$G395))</f>
        <v/>
      </c>
      <c r="M395" s="181" t="str">
        <f t="shared" si="5"/>
        <v/>
      </c>
      <c r="N395" s="1"/>
      <c r="O395" s="1"/>
      <c r="P395" s="1"/>
      <c r="Q395" s="1"/>
      <c r="R395" s="1"/>
      <c r="S395" s="105"/>
      <c r="T395" s="1"/>
    </row>
    <row r="396" spans="1:20" x14ac:dyDescent="0.3">
      <c r="A396" s="1"/>
      <c r="B396" s="1"/>
      <c r="C396" s="1"/>
      <c r="D396" s="105"/>
      <c r="E396" s="1"/>
      <c r="F396" s="139"/>
      <c r="G396" s="182" t="str">
        <f>IF(G395="","",IF(G395+1&gt;условия!$K$14,"",G395+1))</f>
        <v/>
      </c>
      <c r="H396" s="140"/>
      <c r="I396" s="178" t="str">
        <f>IF($G396="","",SUMIFS(условия!$63:$63,условия!$1:$1,$G396))</f>
        <v/>
      </c>
      <c r="J396" s="178" t="str">
        <f>IF($G396="","",SUMIFS(условия!$110:$110,условия!$1:$1,$G396))</f>
        <v/>
      </c>
      <c r="K396" s="178" t="str">
        <f>IF($G396="","",SUMIFS(условия!$147:$147,условия!$1:$1,$G396))</f>
        <v/>
      </c>
      <c r="L396" s="178" t="str">
        <f>IF($G396="","",SUMIFS(условия!$59:$59,условия!$1:$1,$G396)+SUMIFS(условия!$106:$106,условия!$1:$1,$G396)+SUMIFS(условия!$143:$143,условия!$1:$1,$G396))</f>
        <v/>
      </c>
      <c r="M396" s="181" t="str">
        <f t="shared" si="5"/>
        <v/>
      </c>
      <c r="N396" s="1"/>
      <c r="O396" s="1"/>
      <c r="P396" s="1"/>
      <c r="Q396" s="1"/>
      <c r="R396" s="1"/>
      <c r="S396" s="105"/>
      <c r="T396" s="1"/>
    </row>
    <row r="397" spans="1:20" x14ac:dyDescent="0.3">
      <c r="A397" s="1"/>
      <c r="B397" s="1"/>
      <c r="C397" s="1"/>
      <c r="D397" s="105"/>
      <c r="E397" s="1"/>
      <c r="F397" s="139"/>
      <c r="G397" s="182" t="str">
        <f>IF(G396="","",IF(G396+1&gt;условия!$K$14,"",G396+1))</f>
        <v/>
      </c>
      <c r="H397" s="140"/>
      <c r="I397" s="178" t="str">
        <f>IF($G397="","",SUMIFS(условия!$63:$63,условия!$1:$1,$G397))</f>
        <v/>
      </c>
      <c r="J397" s="178" t="str">
        <f>IF($G397="","",SUMIFS(условия!$110:$110,условия!$1:$1,$G397))</f>
        <v/>
      </c>
      <c r="K397" s="178" t="str">
        <f>IF($G397="","",SUMIFS(условия!$147:$147,условия!$1:$1,$G397))</f>
        <v/>
      </c>
      <c r="L397" s="178" t="str">
        <f>IF($G397="","",SUMIFS(условия!$59:$59,условия!$1:$1,$G397)+SUMIFS(условия!$106:$106,условия!$1:$1,$G397)+SUMIFS(условия!$143:$143,условия!$1:$1,$G397))</f>
        <v/>
      </c>
      <c r="M397" s="181" t="str">
        <f t="shared" si="5"/>
        <v/>
      </c>
      <c r="N397" s="1"/>
      <c r="O397" s="1"/>
      <c r="P397" s="1"/>
      <c r="Q397" s="1"/>
      <c r="R397" s="1"/>
      <c r="S397" s="105"/>
      <c r="T397" s="1"/>
    </row>
    <row r="398" spans="1:20" x14ac:dyDescent="0.3">
      <c r="A398" s="1"/>
      <c r="B398" s="1"/>
      <c r="C398" s="1"/>
      <c r="D398" s="105"/>
      <c r="E398" s="1"/>
      <c r="F398" s="139"/>
      <c r="G398" s="182" t="str">
        <f>IF(G397="","",IF(G397+1&gt;условия!$K$14,"",G397+1))</f>
        <v/>
      </c>
      <c r="H398" s="140"/>
      <c r="I398" s="178" t="str">
        <f>IF($G398="","",SUMIFS(условия!$63:$63,условия!$1:$1,$G398))</f>
        <v/>
      </c>
      <c r="J398" s="178" t="str">
        <f>IF($G398="","",SUMIFS(условия!$110:$110,условия!$1:$1,$G398))</f>
        <v/>
      </c>
      <c r="K398" s="178" t="str">
        <f>IF($G398="","",SUMIFS(условия!$147:$147,условия!$1:$1,$G398))</f>
        <v/>
      </c>
      <c r="L398" s="178" t="str">
        <f>IF($G398="","",SUMIFS(условия!$59:$59,условия!$1:$1,$G398)+SUMIFS(условия!$106:$106,условия!$1:$1,$G398)+SUMIFS(условия!$143:$143,условия!$1:$1,$G398))</f>
        <v/>
      </c>
      <c r="M398" s="181" t="str">
        <f t="shared" si="5"/>
        <v/>
      </c>
      <c r="N398" s="1"/>
      <c r="O398" s="1"/>
      <c r="P398" s="1"/>
      <c r="Q398" s="1"/>
      <c r="R398" s="1"/>
      <c r="S398" s="105"/>
      <c r="T398" s="1"/>
    </row>
    <row r="399" spans="1:20" x14ac:dyDescent="0.3">
      <c r="A399" s="1"/>
      <c r="B399" s="1"/>
      <c r="C399" s="1"/>
      <c r="D399" s="105"/>
      <c r="E399" s="1"/>
      <c r="F399" s="139"/>
      <c r="G399" s="182" t="str">
        <f>IF(G398="","",IF(G398+1&gt;условия!$K$14,"",G398+1))</f>
        <v/>
      </c>
      <c r="H399" s="140"/>
      <c r="I399" s="178" t="str">
        <f>IF($G399="","",SUMIFS(условия!$63:$63,условия!$1:$1,$G399))</f>
        <v/>
      </c>
      <c r="J399" s="178" t="str">
        <f>IF($G399="","",SUMIFS(условия!$110:$110,условия!$1:$1,$G399))</f>
        <v/>
      </c>
      <c r="K399" s="178" t="str">
        <f>IF($G399="","",SUMIFS(условия!$147:$147,условия!$1:$1,$G399))</f>
        <v/>
      </c>
      <c r="L399" s="178" t="str">
        <f>IF($G399="","",SUMIFS(условия!$59:$59,условия!$1:$1,$G399)+SUMIFS(условия!$106:$106,условия!$1:$1,$G399)+SUMIFS(условия!$143:$143,условия!$1:$1,$G399))</f>
        <v/>
      </c>
      <c r="M399" s="181" t="str">
        <f t="shared" si="5"/>
        <v/>
      </c>
      <c r="N399" s="1"/>
      <c r="O399" s="1"/>
      <c r="P399" s="1"/>
      <c r="Q399" s="1"/>
      <c r="R399" s="1"/>
      <c r="S399" s="105"/>
      <c r="T399" s="1"/>
    </row>
    <row r="400" spans="1:20" x14ac:dyDescent="0.3">
      <c r="A400" s="1"/>
      <c r="B400" s="1"/>
      <c r="C400" s="1"/>
      <c r="D400" s="105"/>
      <c r="E400" s="1"/>
      <c r="F400" s="139"/>
      <c r="G400" s="182" t="str">
        <f>IF(G399="","",IF(G399+1&gt;условия!$K$14,"",G399+1))</f>
        <v/>
      </c>
      <c r="H400" s="140"/>
      <c r="I400" s="178" t="str">
        <f>IF($G400="","",SUMIFS(условия!$63:$63,условия!$1:$1,$G400))</f>
        <v/>
      </c>
      <c r="J400" s="178" t="str">
        <f>IF($G400="","",SUMIFS(условия!$110:$110,условия!$1:$1,$G400))</f>
        <v/>
      </c>
      <c r="K400" s="178" t="str">
        <f>IF($G400="","",SUMIFS(условия!$147:$147,условия!$1:$1,$G400))</f>
        <v/>
      </c>
      <c r="L400" s="178" t="str">
        <f>IF($G400="","",SUMIFS(условия!$59:$59,условия!$1:$1,$G400)+SUMIFS(условия!$106:$106,условия!$1:$1,$G400)+SUMIFS(условия!$143:$143,условия!$1:$1,$G400))</f>
        <v/>
      </c>
      <c r="M400" s="181" t="str">
        <f t="shared" si="5"/>
        <v/>
      </c>
      <c r="N400" s="1"/>
      <c r="O400" s="1"/>
      <c r="P400" s="1"/>
      <c r="Q400" s="1"/>
      <c r="R400" s="1"/>
      <c r="S400" s="105"/>
      <c r="T400" s="1"/>
    </row>
    <row r="401" spans="1:20" x14ac:dyDescent="0.3">
      <c r="A401" s="1"/>
      <c r="B401" s="1"/>
      <c r="C401" s="1"/>
      <c r="D401" s="105"/>
      <c r="E401" s="1"/>
      <c r="F401" s="139"/>
      <c r="G401" s="182" t="str">
        <f>IF(G400="","",IF(G400+1&gt;условия!$K$14,"",G400+1))</f>
        <v/>
      </c>
      <c r="H401" s="140"/>
      <c r="I401" s="178" t="str">
        <f>IF($G401="","",SUMIFS(условия!$63:$63,условия!$1:$1,$G401))</f>
        <v/>
      </c>
      <c r="J401" s="178" t="str">
        <f>IF($G401="","",SUMIFS(условия!$110:$110,условия!$1:$1,$G401))</f>
        <v/>
      </c>
      <c r="K401" s="178" t="str">
        <f>IF($G401="","",SUMIFS(условия!$147:$147,условия!$1:$1,$G401))</f>
        <v/>
      </c>
      <c r="L401" s="178" t="str">
        <f>IF($G401="","",SUMIFS(условия!$59:$59,условия!$1:$1,$G401)+SUMIFS(условия!$106:$106,условия!$1:$1,$G401)+SUMIFS(условия!$143:$143,условия!$1:$1,$G401))</f>
        <v/>
      </c>
      <c r="M401" s="181" t="str">
        <f t="shared" si="5"/>
        <v/>
      </c>
      <c r="N401" s="1"/>
      <c r="O401" s="1"/>
      <c r="P401" s="1"/>
      <c r="Q401" s="1"/>
      <c r="R401" s="1"/>
      <c r="S401" s="105"/>
      <c r="T401" s="1"/>
    </row>
    <row r="402" spans="1:20" x14ac:dyDescent="0.3">
      <c r="A402" s="1"/>
      <c r="B402" s="1"/>
      <c r="C402" s="1"/>
      <c r="D402" s="105"/>
      <c r="E402" s="1"/>
      <c r="F402" s="139"/>
      <c r="G402" s="182" t="str">
        <f>IF(G401="","",IF(G401+1&gt;условия!$K$14,"",G401+1))</f>
        <v/>
      </c>
      <c r="H402" s="140"/>
      <c r="I402" s="178" t="str">
        <f>IF($G402="","",SUMIFS(условия!$63:$63,условия!$1:$1,$G402))</f>
        <v/>
      </c>
      <c r="J402" s="178" t="str">
        <f>IF($G402="","",SUMIFS(условия!$110:$110,условия!$1:$1,$G402))</f>
        <v/>
      </c>
      <c r="K402" s="178" t="str">
        <f>IF($G402="","",SUMIFS(условия!$147:$147,условия!$1:$1,$G402))</f>
        <v/>
      </c>
      <c r="L402" s="178" t="str">
        <f>IF($G402="","",SUMIFS(условия!$59:$59,условия!$1:$1,$G402)+SUMIFS(условия!$106:$106,условия!$1:$1,$G402)+SUMIFS(условия!$143:$143,условия!$1:$1,$G402))</f>
        <v/>
      </c>
      <c r="M402" s="181" t="str">
        <f t="shared" si="5"/>
        <v/>
      </c>
      <c r="N402" s="1"/>
      <c r="O402" s="1"/>
      <c r="P402" s="1"/>
      <c r="Q402" s="1"/>
      <c r="R402" s="1"/>
      <c r="S402" s="105"/>
      <c r="T402" s="1"/>
    </row>
    <row r="403" spans="1:20" x14ac:dyDescent="0.3">
      <c r="A403" s="1"/>
      <c r="B403" s="1"/>
      <c r="C403" s="1"/>
      <c r="D403" s="105"/>
      <c r="E403" s="1"/>
      <c r="F403" s="139"/>
      <c r="G403" s="182" t="str">
        <f>IF(G402="","",IF(G402+1&gt;условия!$K$14,"",G402+1))</f>
        <v/>
      </c>
      <c r="H403" s="140"/>
      <c r="I403" s="178" t="str">
        <f>IF($G403="","",SUMIFS(условия!$63:$63,условия!$1:$1,$G403))</f>
        <v/>
      </c>
      <c r="J403" s="178" t="str">
        <f>IF($G403="","",SUMIFS(условия!$110:$110,условия!$1:$1,$G403))</f>
        <v/>
      </c>
      <c r="K403" s="178" t="str">
        <f>IF($G403="","",SUMIFS(условия!$147:$147,условия!$1:$1,$G403))</f>
        <v/>
      </c>
      <c r="L403" s="178" t="str">
        <f>IF($G403="","",SUMIFS(условия!$59:$59,условия!$1:$1,$G403)+SUMIFS(условия!$106:$106,условия!$1:$1,$G403)+SUMIFS(условия!$143:$143,условия!$1:$1,$G403))</f>
        <v/>
      </c>
      <c r="M403" s="181" t="str">
        <f t="shared" si="5"/>
        <v/>
      </c>
      <c r="N403" s="1"/>
      <c r="O403" s="1"/>
      <c r="P403" s="1"/>
      <c r="Q403" s="1"/>
      <c r="R403" s="1"/>
      <c r="S403" s="105"/>
      <c r="T403" s="1"/>
    </row>
    <row r="404" spans="1:20" x14ac:dyDescent="0.3">
      <c r="A404" s="1"/>
      <c r="B404" s="1"/>
      <c r="C404" s="1"/>
      <c r="D404" s="105"/>
      <c r="E404" s="1"/>
      <c r="F404" s="139"/>
      <c r="G404" s="182" t="str">
        <f>IF(G403="","",IF(G403+1&gt;условия!$K$14,"",G403+1))</f>
        <v/>
      </c>
      <c r="H404" s="140"/>
      <c r="I404" s="178" t="str">
        <f>IF($G404="","",SUMIFS(условия!$63:$63,условия!$1:$1,$G404))</f>
        <v/>
      </c>
      <c r="J404" s="178" t="str">
        <f>IF($G404="","",SUMIFS(условия!$110:$110,условия!$1:$1,$G404))</f>
        <v/>
      </c>
      <c r="K404" s="178" t="str">
        <f>IF($G404="","",SUMIFS(условия!$147:$147,условия!$1:$1,$G404))</f>
        <v/>
      </c>
      <c r="L404" s="178" t="str">
        <f>IF($G404="","",SUMIFS(условия!$59:$59,условия!$1:$1,$G404)+SUMIFS(условия!$106:$106,условия!$1:$1,$G404)+SUMIFS(условия!$143:$143,условия!$1:$1,$G404))</f>
        <v/>
      </c>
      <c r="M404" s="181" t="str">
        <f t="shared" si="5"/>
        <v/>
      </c>
      <c r="N404" s="1"/>
      <c r="O404" s="1"/>
      <c r="P404" s="1"/>
      <c r="Q404" s="1"/>
      <c r="R404" s="1"/>
      <c r="S404" s="105"/>
      <c r="T404" s="1"/>
    </row>
    <row r="405" spans="1:20" x14ac:dyDescent="0.3">
      <c r="A405" s="1"/>
      <c r="B405" s="1"/>
      <c r="C405" s="1"/>
      <c r="D405" s="105"/>
      <c r="E405" s="1"/>
      <c r="F405" s="139"/>
      <c r="G405" s="182" t="str">
        <f>IF(G404="","",IF(G404+1&gt;условия!$K$14,"",G404+1))</f>
        <v/>
      </c>
      <c r="H405" s="140"/>
      <c r="I405" s="178" t="str">
        <f>IF($G405="","",SUMIFS(условия!$63:$63,условия!$1:$1,$G405))</f>
        <v/>
      </c>
      <c r="J405" s="178" t="str">
        <f>IF($G405="","",SUMIFS(условия!$110:$110,условия!$1:$1,$G405))</f>
        <v/>
      </c>
      <c r="K405" s="178" t="str">
        <f>IF($G405="","",SUMIFS(условия!$147:$147,условия!$1:$1,$G405))</f>
        <v/>
      </c>
      <c r="L405" s="178" t="str">
        <f>IF($G405="","",SUMIFS(условия!$59:$59,условия!$1:$1,$G405)+SUMIFS(условия!$106:$106,условия!$1:$1,$G405)+SUMIFS(условия!$143:$143,условия!$1:$1,$G405))</f>
        <v/>
      </c>
      <c r="M405" s="181" t="str">
        <f t="shared" si="5"/>
        <v/>
      </c>
      <c r="N405" s="1"/>
      <c r="O405" s="1"/>
      <c r="P405" s="1"/>
      <c r="Q405" s="1"/>
      <c r="R405" s="1"/>
      <c r="S405" s="105"/>
      <c r="T405" s="1"/>
    </row>
    <row r="406" spans="1:20" x14ac:dyDescent="0.3">
      <c r="A406" s="1"/>
      <c r="B406" s="1"/>
      <c r="C406" s="1"/>
      <c r="D406" s="105"/>
      <c r="E406" s="1"/>
      <c r="F406" s="139"/>
      <c r="G406" s="182" t="str">
        <f>IF(G405="","",IF(G405+1&gt;условия!$K$14,"",G405+1))</f>
        <v/>
      </c>
      <c r="H406" s="140"/>
      <c r="I406" s="178" t="str">
        <f>IF($G406="","",SUMIFS(условия!$63:$63,условия!$1:$1,$G406))</f>
        <v/>
      </c>
      <c r="J406" s="178" t="str">
        <f>IF($G406="","",SUMIFS(условия!$110:$110,условия!$1:$1,$G406))</f>
        <v/>
      </c>
      <c r="K406" s="178" t="str">
        <f>IF($G406="","",SUMIFS(условия!$147:$147,условия!$1:$1,$G406))</f>
        <v/>
      </c>
      <c r="L406" s="178" t="str">
        <f>IF($G406="","",SUMIFS(условия!$59:$59,условия!$1:$1,$G406)+SUMIFS(условия!$106:$106,условия!$1:$1,$G406)+SUMIFS(условия!$143:$143,условия!$1:$1,$G406))</f>
        <v/>
      </c>
      <c r="M406" s="181" t="str">
        <f t="shared" si="5"/>
        <v/>
      </c>
      <c r="N406" s="1"/>
      <c r="O406" s="1"/>
      <c r="P406" s="1"/>
      <c r="Q406" s="1"/>
      <c r="R406" s="1"/>
      <c r="S406" s="105"/>
      <c r="T406" s="1"/>
    </row>
    <row r="407" spans="1:20" x14ac:dyDescent="0.3">
      <c r="A407" s="1"/>
      <c r="B407" s="1"/>
      <c r="C407" s="1"/>
      <c r="D407" s="105"/>
      <c r="E407" s="1"/>
      <c r="F407" s="139"/>
      <c r="G407" s="182" t="str">
        <f>IF(G406="","",IF(G406+1&gt;условия!$K$14,"",G406+1))</f>
        <v/>
      </c>
      <c r="H407" s="140"/>
      <c r="I407" s="178" t="str">
        <f>IF($G407="","",SUMIFS(условия!$63:$63,условия!$1:$1,$G407))</f>
        <v/>
      </c>
      <c r="J407" s="178" t="str">
        <f>IF($G407="","",SUMIFS(условия!$110:$110,условия!$1:$1,$G407))</f>
        <v/>
      </c>
      <c r="K407" s="178" t="str">
        <f>IF($G407="","",SUMIFS(условия!$147:$147,условия!$1:$1,$G407))</f>
        <v/>
      </c>
      <c r="L407" s="178" t="str">
        <f>IF($G407="","",SUMIFS(условия!$59:$59,условия!$1:$1,$G407)+SUMIFS(условия!$106:$106,условия!$1:$1,$G407)+SUMIFS(условия!$143:$143,условия!$1:$1,$G407))</f>
        <v/>
      </c>
      <c r="M407" s="181" t="str">
        <f t="shared" si="5"/>
        <v/>
      </c>
      <c r="N407" s="1"/>
      <c r="O407" s="1"/>
      <c r="P407" s="1"/>
      <c r="Q407" s="1"/>
      <c r="R407" s="1"/>
      <c r="S407" s="105"/>
      <c r="T407" s="1"/>
    </row>
    <row r="408" spans="1:20" x14ac:dyDescent="0.3">
      <c r="A408" s="1"/>
      <c r="B408" s="1"/>
      <c r="C408" s="1"/>
      <c r="D408" s="105"/>
      <c r="E408" s="1"/>
      <c r="F408" s="139"/>
      <c r="G408" s="182" t="str">
        <f>IF(G407="","",IF(G407+1&gt;условия!$K$14,"",G407+1))</f>
        <v/>
      </c>
      <c r="H408" s="140"/>
      <c r="I408" s="178" t="str">
        <f>IF($G408="","",SUMIFS(условия!$63:$63,условия!$1:$1,$G408))</f>
        <v/>
      </c>
      <c r="J408" s="178" t="str">
        <f>IF($G408="","",SUMIFS(условия!$110:$110,условия!$1:$1,$G408))</f>
        <v/>
      </c>
      <c r="K408" s="178" t="str">
        <f>IF($G408="","",SUMIFS(условия!$147:$147,условия!$1:$1,$G408))</f>
        <v/>
      </c>
      <c r="L408" s="178" t="str">
        <f>IF($G408="","",SUMIFS(условия!$59:$59,условия!$1:$1,$G408)+SUMIFS(условия!$106:$106,условия!$1:$1,$G408)+SUMIFS(условия!$143:$143,условия!$1:$1,$G408))</f>
        <v/>
      </c>
      <c r="M408" s="181" t="str">
        <f t="shared" si="5"/>
        <v/>
      </c>
      <c r="N408" s="1"/>
      <c r="O408" s="1"/>
      <c r="P408" s="1"/>
      <c r="Q408" s="1"/>
      <c r="R408" s="1"/>
      <c r="S408" s="105"/>
      <c r="T408" s="1"/>
    </row>
    <row r="409" spans="1:20" x14ac:dyDescent="0.3">
      <c r="A409" s="1"/>
      <c r="B409" s="1"/>
      <c r="C409" s="1"/>
      <c r="D409" s="105"/>
      <c r="E409" s="1"/>
      <c r="F409" s="139"/>
      <c r="G409" s="182" t="str">
        <f>IF(G408="","",IF(G408+1&gt;условия!$K$14,"",G408+1))</f>
        <v/>
      </c>
      <c r="H409" s="140"/>
      <c r="I409" s="178" t="str">
        <f>IF($G409="","",SUMIFS(условия!$63:$63,условия!$1:$1,$G409))</f>
        <v/>
      </c>
      <c r="J409" s="178" t="str">
        <f>IF($G409="","",SUMIFS(условия!$110:$110,условия!$1:$1,$G409))</f>
        <v/>
      </c>
      <c r="K409" s="178" t="str">
        <f>IF($G409="","",SUMIFS(условия!$147:$147,условия!$1:$1,$G409))</f>
        <v/>
      </c>
      <c r="L409" s="178" t="str">
        <f>IF($G409="","",SUMIFS(условия!$59:$59,условия!$1:$1,$G409)+SUMIFS(условия!$106:$106,условия!$1:$1,$G409)+SUMIFS(условия!$143:$143,условия!$1:$1,$G409))</f>
        <v/>
      </c>
      <c r="M409" s="181" t="str">
        <f t="shared" si="5"/>
        <v/>
      </c>
      <c r="N409" s="1"/>
      <c r="O409" s="1"/>
      <c r="P409" s="1"/>
      <c r="Q409" s="1"/>
      <c r="R409" s="1"/>
      <c r="S409" s="105"/>
      <c r="T409" s="1"/>
    </row>
    <row r="410" spans="1:20" x14ac:dyDescent="0.3">
      <c r="A410" s="1"/>
      <c r="B410" s="1"/>
      <c r="C410" s="1"/>
      <c r="D410" s="105"/>
      <c r="E410" s="1"/>
      <c r="F410" s="139"/>
      <c r="G410" s="182" t="str">
        <f>IF(G409="","",IF(G409+1&gt;условия!$K$14,"",G409+1))</f>
        <v/>
      </c>
      <c r="H410" s="140"/>
      <c r="I410" s="178" t="str">
        <f>IF($G410="","",SUMIFS(условия!$63:$63,условия!$1:$1,$G410))</f>
        <v/>
      </c>
      <c r="J410" s="178" t="str">
        <f>IF($G410="","",SUMIFS(условия!$110:$110,условия!$1:$1,$G410))</f>
        <v/>
      </c>
      <c r="K410" s="178" t="str">
        <f>IF($G410="","",SUMIFS(условия!$147:$147,условия!$1:$1,$G410))</f>
        <v/>
      </c>
      <c r="L410" s="178" t="str">
        <f>IF($G410="","",SUMIFS(условия!$59:$59,условия!$1:$1,$G410)+SUMIFS(условия!$106:$106,условия!$1:$1,$G410)+SUMIFS(условия!$143:$143,условия!$1:$1,$G410))</f>
        <v/>
      </c>
      <c r="M410" s="181" t="str">
        <f t="shared" si="5"/>
        <v/>
      </c>
      <c r="N410" s="1"/>
      <c r="O410" s="1"/>
      <c r="P410" s="1"/>
      <c r="Q410" s="1"/>
      <c r="R410" s="1"/>
      <c r="S410" s="105"/>
      <c r="T410" s="1"/>
    </row>
    <row r="411" spans="1:20" x14ac:dyDescent="0.3">
      <c r="A411" s="1"/>
      <c r="B411" s="1"/>
      <c r="C411" s="1"/>
      <c r="D411" s="105"/>
      <c r="E411" s="1"/>
      <c r="F411" s="139"/>
      <c r="G411" s="182" t="str">
        <f>IF(G410="","",IF(G410+1&gt;условия!$K$14,"",G410+1))</f>
        <v/>
      </c>
      <c r="H411" s="140"/>
      <c r="I411" s="178" t="str">
        <f>IF($G411="","",SUMIFS(условия!$63:$63,условия!$1:$1,$G411))</f>
        <v/>
      </c>
      <c r="J411" s="178" t="str">
        <f>IF($G411="","",SUMIFS(условия!$110:$110,условия!$1:$1,$G411))</f>
        <v/>
      </c>
      <c r="K411" s="178" t="str">
        <f>IF($G411="","",SUMIFS(условия!$147:$147,условия!$1:$1,$G411))</f>
        <v/>
      </c>
      <c r="L411" s="178" t="str">
        <f>IF($G411="","",SUMIFS(условия!$59:$59,условия!$1:$1,$G411)+SUMIFS(условия!$106:$106,условия!$1:$1,$G411)+SUMIFS(условия!$143:$143,условия!$1:$1,$G411))</f>
        <v/>
      </c>
      <c r="M411" s="181" t="str">
        <f t="shared" si="5"/>
        <v/>
      </c>
      <c r="N411" s="1"/>
      <c r="O411" s="1"/>
      <c r="P411" s="1"/>
      <c r="Q411" s="1"/>
      <c r="R411" s="1"/>
      <c r="S411" s="105"/>
      <c r="T411" s="1"/>
    </row>
    <row r="412" spans="1:20" x14ac:dyDescent="0.3">
      <c r="A412" s="1"/>
      <c r="B412" s="1"/>
      <c r="C412" s="1"/>
      <c r="D412" s="105"/>
      <c r="E412" s="1"/>
      <c r="F412" s="139"/>
      <c r="G412" s="182" t="str">
        <f>IF(G411="","",IF(G411+1&gt;условия!$K$14,"",G411+1))</f>
        <v/>
      </c>
      <c r="H412" s="140"/>
      <c r="I412" s="178" t="str">
        <f>IF($G412="","",SUMIFS(условия!$63:$63,условия!$1:$1,$G412))</f>
        <v/>
      </c>
      <c r="J412" s="178" t="str">
        <f>IF($G412="","",SUMIFS(условия!$110:$110,условия!$1:$1,$G412))</f>
        <v/>
      </c>
      <c r="K412" s="178" t="str">
        <f>IF($G412="","",SUMIFS(условия!$147:$147,условия!$1:$1,$G412))</f>
        <v/>
      </c>
      <c r="L412" s="178" t="str">
        <f>IF($G412="","",SUMIFS(условия!$59:$59,условия!$1:$1,$G412)+SUMIFS(условия!$106:$106,условия!$1:$1,$G412)+SUMIFS(условия!$143:$143,условия!$1:$1,$G412))</f>
        <v/>
      </c>
      <c r="M412" s="181" t="str">
        <f t="shared" si="5"/>
        <v/>
      </c>
      <c r="N412" s="1"/>
      <c r="O412" s="1"/>
      <c r="P412" s="1"/>
      <c r="Q412" s="1"/>
      <c r="R412" s="1"/>
      <c r="S412" s="105"/>
      <c r="T412" s="1"/>
    </row>
    <row r="413" spans="1:20" x14ac:dyDescent="0.3">
      <c r="A413" s="1"/>
      <c r="B413" s="1"/>
      <c r="C413" s="1"/>
      <c r="D413" s="105"/>
      <c r="E413" s="1"/>
      <c r="F413" s="139"/>
      <c r="G413" s="182" t="str">
        <f>IF(G412="","",IF(G412+1&gt;условия!$K$14,"",G412+1))</f>
        <v/>
      </c>
      <c r="H413" s="140"/>
      <c r="I413" s="178" t="str">
        <f>IF($G413="","",SUMIFS(условия!$63:$63,условия!$1:$1,$G413))</f>
        <v/>
      </c>
      <c r="J413" s="178" t="str">
        <f>IF($G413="","",SUMIFS(условия!$110:$110,условия!$1:$1,$G413))</f>
        <v/>
      </c>
      <c r="K413" s="178" t="str">
        <f>IF($G413="","",SUMIFS(условия!$147:$147,условия!$1:$1,$G413))</f>
        <v/>
      </c>
      <c r="L413" s="178" t="str">
        <f>IF($G413="","",SUMIFS(условия!$59:$59,условия!$1:$1,$G413)+SUMIFS(условия!$106:$106,условия!$1:$1,$G413)+SUMIFS(условия!$143:$143,условия!$1:$1,$G413))</f>
        <v/>
      </c>
      <c r="M413" s="181" t="str">
        <f t="shared" si="5"/>
        <v/>
      </c>
      <c r="N413" s="1"/>
      <c r="O413" s="1"/>
      <c r="P413" s="1"/>
      <c r="Q413" s="1"/>
      <c r="R413" s="1"/>
      <c r="S413" s="105"/>
      <c r="T413" s="1"/>
    </row>
    <row r="414" spans="1:20" x14ac:dyDescent="0.3">
      <c r="A414" s="1"/>
      <c r="B414" s="1"/>
      <c r="C414" s="1"/>
      <c r="D414" s="105"/>
      <c r="E414" s="1"/>
      <c r="F414" s="139"/>
      <c r="G414" s="182" t="str">
        <f>IF(G413="","",IF(G413+1&gt;условия!$K$14,"",G413+1))</f>
        <v/>
      </c>
      <c r="H414" s="140"/>
      <c r="I414" s="178" t="str">
        <f>IF($G414="","",SUMIFS(условия!$63:$63,условия!$1:$1,$G414))</f>
        <v/>
      </c>
      <c r="J414" s="178" t="str">
        <f>IF($G414="","",SUMIFS(условия!$110:$110,условия!$1:$1,$G414))</f>
        <v/>
      </c>
      <c r="K414" s="178" t="str">
        <f>IF($G414="","",SUMIFS(условия!$147:$147,условия!$1:$1,$G414))</f>
        <v/>
      </c>
      <c r="L414" s="178" t="str">
        <f>IF($G414="","",SUMIFS(условия!$59:$59,условия!$1:$1,$G414)+SUMIFS(условия!$106:$106,условия!$1:$1,$G414)+SUMIFS(условия!$143:$143,условия!$1:$1,$G414))</f>
        <v/>
      </c>
      <c r="M414" s="181" t="str">
        <f t="shared" si="5"/>
        <v/>
      </c>
      <c r="N414" s="1"/>
      <c r="O414" s="1"/>
      <c r="P414" s="1"/>
      <c r="Q414" s="1"/>
      <c r="R414" s="1"/>
      <c r="S414" s="105"/>
      <c r="T414" s="1"/>
    </row>
    <row r="415" spans="1:20" x14ac:dyDescent="0.3">
      <c r="A415" s="1"/>
      <c r="B415" s="1"/>
      <c r="C415" s="1"/>
      <c r="D415" s="105"/>
      <c r="E415" s="1"/>
      <c r="F415" s="139"/>
      <c r="G415" s="182" t="str">
        <f>IF(G414="","",IF(G414+1&gt;условия!$K$14,"",G414+1))</f>
        <v/>
      </c>
      <c r="H415" s="140"/>
      <c r="I415" s="178" t="str">
        <f>IF($G415="","",SUMIFS(условия!$63:$63,условия!$1:$1,$G415))</f>
        <v/>
      </c>
      <c r="J415" s="178" t="str">
        <f>IF($G415="","",SUMIFS(условия!$110:$110,условия!$1:$1,$G415))</f>
        <v/>
      </c>
      <c r="K415" s="178" t="str">
        <f>IF($G415="","",SUMIFS(условия!$147:$147,условия!$1:$1,$G415))</f>
        <v/>
      </c>
      <c r="L415" s="178" t="str">
        <f>IF($G415="","",SUMIFS(условия!$59:$59,условия!$1:$1,$G415)+SUMIFS(условия!$106:$106,условия!$1:$1,$G415)+SUMIFS(условия!$143:$143,условия!$1:$1,$G415))</f>
        <v/>
      </c>
      <c r="M415" s="181" t="str">
        <f t="shared" si="5"/>
        <v/>
      </c>
      <c r="N415" s="1"/>
      <c r="O415" s="1"/>
      <c r="P415" s="1"/>
      <c r="Q415" s="1"/>
      <c r="R415" s="1"/>
      <c r="S415" s="105"/>
      <c r="T415" s="1"/>
    </row>
    <row r="416" spans="1:20" x14ac:dyDescent="0.3">
      <c r="A416" s="1"/>
      <c r="B416" s="1"/>
      <c r="C416" s="1"/>
      <c r="D416" s="105"/>
      <c r="E416" s="1"/>
      <c r="F416" s="139"/>
      <c r="G416" s="182" t="str">
        <f>IF(G415="","",IF(G415+1&gt;условия!$K$14,"",G415+1))</f>
        <v/>
      </c>
      <c r="H416" s="140"/>
      <c r="I416" s="178" t="str">
        <f>IF($G416="","",SUMIFS(условия!$63:$63,условия!$1:$1,$G416))</f>
        <v/>
      </c>
      <c r="J416" s="178" t="str">
        <f>IF($G416="","",SUMIFS(условия!$110:$110,условия!$1:$1,$G416))</f>
        <v/>
      </c>
      <c r="K416" s="178" t="str">
        <f>IF($G416="","",SUMIFS(условия!$147:$147,условия!$1:$1,$G416))</f>
        <v/>
      </c>
      <c r="L416" s="178" t="str">
        <f>IF($G416="","",SUMIFS(условия!$59:$59,условия!$1:$1,$G416)+SUMIFS(условия!$106:$106,условия!$1:$1,$G416)+SUMIFS(условия!$143:$143,условия!$1:$1,$G416))</f>
        <v/>
      </c>
      <c r="M416" s="181" t="str">
        <f t="shared" si="5"/>
        <v/>
      </c>
      <c r="N416" s="1"/>
      <c r="O416" s="1"/>
      <c r="P416" s="1"/>
      <c r="Q416" s="1"/>
      <c r="R416" s="1"/>
      <c r="S416" s="105"/>
      <c r="T416" s="1"/>
    </row>
    <row r="417" spans="1:20" x14ac:dyDescent="0.3">
      <c r="A417" s="1"/>
      <c r="B417" s="1"/>
      <c r="C417" s="1"/>
      <c r="D417" s="105"/>
      <c r="E417" s="1"/>
      <c r="F417" s="139"/>
      <c r="G417" s="182" t="str">
        <f>IF(G416="","",IF(G416+1&gt;условия!$K$14,"",G416+1))</f>
        <v/>
      </c>
      <c r="H417" s="140"/>
      <c r="I417" s="178" t="str">
        <f>IF($G417="","",SUMIFS(условия!$63:$63,условия!$1:$1,$G417))</f>
        <v/>
      </c>
      <c r="J417" s="178" t="str">
        <f>IF($G417="","",SUMIFS(условия!$110:$110,условия!$1:$1,$G417))</f>
        <v/>
      </c>
      <c r="K417" s="178" t="str">
        <f>IF($G417="","",SUMIFS(условия!$147:$147,условия!$1:$1,$G417))</f>
        <v/>
      </c>
      <c r="L417" s="178" t="str">
        <f>IF($G417="","",SUMIFS(условия!$59:$59,условия!$1:$1,$G417)+SUMIFS(условия!$106:$106,условия!$1:$1,$G417)+SUMIFS(условия!$143:$143,условия!$1:$1,$G417))</f>
        <v/>
      </c>
      <c r="M417" s="181" t="str">
        <f t="shared" si="5"/>
        <v/>
      </c>
      <c r="N417" s="1"/>
      <c r="O417" s="1"/>
      <c r="P417" s="1"/>
      <c r="Q417" s="1"/>
      <c r="R417" s="1"/>
      <c r="S417" s="105"/>
      <c r="T417" s="1"/>
    </row>
    <row r="418" spans="1:20" x14ac:dyDescent="0.3">
      <c r="A418" s="1"/>
      <c r="B418" s="1"/>
      <c r="C418" s="1"/>
      <c r="D418" s="105"/>
      <c r="E418" s="1"/>
      <c r="F418" s="139"/>
      <c r="G418" s="182" t="str">
        <f>IF(G417="","",IF(G417+1&gt;условия!$K$14,"",G417+1))</f>
        <v/>
      </c>
      <c r="H418" s="140"/>
      <c r="I418" s="178" t="str">
        <f>IF($G418="","",SUMIFS(условия!$63:$63,условия!$1:$1,$G418))</f>
        <v/>
      </c>
      <c r="J418" s="178" t="str">
        <f>IF($G418="","",SUMIFS(условия!$110:$110,условия!$1:$1,$G418))</f>
        <v/>
      </c>
      <c r="K418" s="178" t="str">
        <f>IF($G418="","",SUMIFS(условия!$147:$147,условия!$1:$1,$G418))</f>
        <v/>
      </c>
      <c r="L418" s="178" t="str">
        <f>IF($G418="","",SUMIFS(условия!$59:$59,условия!$1:$1,$G418)+SUMIFS(условия!$106:$106,условия!$1:$1,$G418)+SUMIFS(условия!$143:$143,условия!$1:$1,$G418))</f>
        <v/>
      </c>
      <c r="M418" s="181" t="str">
        <f t="shared" si="5"/>
        <v/>
      </c>
      <c r="N418" s="1"/>
      <c r="O418" s="1"/>
      <c r="P418" s="1"/>
      <c r="Q418" s="1"/>
      <c r="R418" s="1"/>
      <c r="S418" s="105"/>
      <c r="T418" s="1"/>
    </row>
    <row r="419" spans="1:20" x14ac:dyDescent="0.3">
      <c r="A419" s="1"/>
      <c r="B419" s="1"/>
      <c r="C419" s="1"/>
      <c r="D419" s="105"/>
      <c r="E419" s="1"/>
      <c r="F419" s="139"/>
      <c r="G419" s="182" t="str">
        <f>IF(G418="","",IF(G418+1&gt;условия!$K$14,"",G418+1))</f>
        <v/>
      </c>
      <c r="H419" s="140"/>
      <c r="I419" s="178" t="str">
        <f>IF($G419="","",SUMIFS(условия!$63:$63,условия!$1:$1,$G419))</f>
        <v/>
      </c>
      <c r="J419" s="178" t="str">
        <f>IF($G419="","",SUMIFS(условия!$110:$110,условия!$1:$1,$G419))</f>
        <v/>
      </c>
      <c r="K419" s="178" t="str">
        <f>IF($G419="","",SUMIFS(условия!$147:$147,условия!$1:$1,$G419))</f>
        <v/>
      </c>
      <c r="L419" s="178" t="str">
        <f>IF($G419="","",SUMIFS(условия!$59:$59,условия!$1:$1,$G419)+SUMIFS(условия!$106:$106,условия!$1:$1,$G419)+SUMIFS(условия!$143:$143,условия!$1:$1,$G419))</f>
        <v/>
      </c>
      <c r="M419" s="181" t="str">
        <f t="shared" si="5"/>
        <v/>
      </c>
      <c r="N419" s="1"/>
      <c r="O419" s="1"/>
      <c r="P419" s="1"/>
      <c r="Q419" s="1"/>
      <c r="R419" s="1"/>
      <c r="S419" s="105"/>
      <c r="T419" s="1"/>
    </row>
    <row r="420" spans="1:20" x14ac:dyDescent="0.3">
      <c r="A420" s="1"/>
      <c r="B420" s="1"/>
      <c r="C420" s="1"/>
      <c r="D420" s="105"/>
      <c r="E420" s="1"/>
      <c r="F420" s="139"/>
      <c r="G420" s="182" t="str">
        <f>IF(G419="","",IF(G419+1&gt;условия!$K$14,"",G419+1))</f>
        <v/>
      </c>
      <c r="H420" s="140"/>
      <c r="I420" s="178" t="str">
        <f>IF($G420="","",SUMIFS(условия!$63:$63,условия!$1:$1,$G420))</f>
        <v/>
      </c>
      <c r="J420" s="178" t="str">
        <f>IF($G420="","",SUMIFS(условия!$110:$110,условия!$1:$1,$G420))</f>
        <v/>
      </c>
      <c r="K420" s="178" t="str">
        <f>IF($G420="","",SUMIFS(условия!$147:$147,условия!$1:$1,$G420))</f>
        <v/>
      </c>
      <c r="L420" s="178" t="str">
        <f>IF($G420="","",SUMIFS(условия!$59:$59,условия!$1:$1,$G420)+SUMIFS(условия!$106:$106,условия!$1:$1,$G420)+SUMIFS(условия!$143:$143,условия!$1:$1,$G420))</f>
        <v/>
      </c>
      <c r="M420" s="181" t="str">
        <f t="shared" si="5"/>
        <v/>
      </c>
      <c r="N420" s="1"/>
      <c r="O420" s="1"/>
      <c r="P420" s="1"/>
      <c r="Q420" s="1"/>
      <c r="R420" s="1"/>
      <c r="S420" s="105"/>
      <c r="T420" s="1"/>
    </row>
    <row r="421" spans="1:20" x14ac:dyDescent="0.3">
      <c r="A421" s="1"/>
      <c r="B421" s="1"/>
      <c r="C421" s="1"/>
      <c r="D421" s="105"/>
      <c r="E421" s="1"/>
      <c r="F421" s="139"/>
      <c r="G421" s="182" t="str">
        <f>IF(G420="","",IF(G420+1&gt;условия!$K$14,"",G420+1))</f>
        <v/>
      </c>
      <c r="H421" s="140"/>
      <c r="I421" s="178" t="str">
        <f>IF($G421="","",SUMIFS(условия!$63:$63,условия!$1:$1,$G421))</f>
        <v/>
      </c>
      <c r="J421" s="178" t="str">
        <f>IF($G421="","",SUMIFS(условия!$110:$110,условия!$1:$1,$G421))</f>
        <v/>
      </c>
      <c r="K421" s="178" t="str">
        <f>IF($G421="","",SUMIFS(условия!$147:$147,условия!$1:$1,$G421))</f>
        <v/>
      </c>
      <c r="L421" s="178" t="str">
        <f>IF($G421="","",SUMIFS(условия!$59:$59,условия!$1:$1,$G421)+SUMIFS(условия!$106:$106,условия!$1:$1,$G421)+SUMIFS(условия!$143:$143,условия!$1:$1,$G421))</f>
        <v/>
      </c>
      <c r="M421" s="181" t="str">
        <f t="shared" si="5"/>
        <v/>
      </c>
      <c r="N421" s="1"/>
      <c r="O421" s="1"/>
      <c r="P421" s="1"/>
      <c r="Q421" s="1"/>
      <c r="R421" s="1"/>
      <c r="S421" s="105"/>
      <c r="T421" s="1"/>
    </row>
    <row r="422" spans="1:20" x14ac:dyDescent="0.3">
      <c r="A422" s="1"/>
      <c r="B422" s="1"/>
      <c r="C422" s="1"/>
      <c r="D422" s="105"/>
      <c r="E422" s="1"/>
      <c r="F422" s="139"/>
      <c r="G422" s="182" t="str">
        <f>IF(G421="","",IF(G421+1&gt;условия!$K$14,"",G421+1))</f>
        <v/>
      </c>
      <c r="H422" s="140"/>
      <c r="I422" s="178" t="str">
        <f>IF($G422="","",SUMIFS(условия!$63:$63,условия!$1:$1,$G422))</f>
        <v/>
      </c>
      <c r="J422" s="178" t="str">
        <f>IF($G422="","",SUMIFS(условия!$110:$110,условия!$1:$1,$G422))</f>
        <v/>
      </c>
      <c r="K422" s="178" t="str">
        <f>IF($G422="","",SUMIFS(условия!$147:$147,условия!$1:$1,$G422))</f>
        <v/>
      </c>
      <c r="L422" s="178" t="str">
        <f>IF($G422="","",SUMIFS(условия!$59:$59,условия!$1:$1,$G422)+SUMIFS(условия!$106:$106,условия!$1:$1,$G422)+SUMIFS(условия!$143:$143,условия!$1:$1,$G422))</f>
        <v/>
      </c>
      <c r="M422" s="181" t="str">
        <f t="shared" si="5"/>
        <v/>
      </c>
      <c r="N422" s="1"/>
      <c r="O422" s="1"/>
      <c r="P422" s="1"/>
      <c r="Q422" s="1"/>
      <c r="R422" s="1"/>
      <c r="S422" s="105"/>
      <c r="T422" s="1"/>
    </row>
    <row r="423" spans="1:20" x14ac:dyDescent="0.3">
      <c r="A423" s="1"/>
      <c r="B423" s="1"/>
      <c r="C423" s="1"/>
      <c r="D423" s="105"/>
      <c r="E423" s="1"/>
      <c r="F423" s="139"/>
      <c r="G423" s="182" t="str">
        <f>IF(G422="","",IF(G422+1&gt;условия!$K$14,"",G422+1))</f>
        <v/>
      </c>
      <c r="H423" s="140"/>
      <c r="I423" s="178" t="str">
        <f>IF($G423="","",SUMIFS(условия!$63:$63,условия!$1:$1,$G423))</f>
        <v/>
      </c>
      <c r="J423" s="178" t="str">
        <f>IF($G423="","",SUMIFS(условия!$110:$110,условия!$1:$1,$G423))</f>
        <v/>
      </c>
      <c r="K423" s="178" t="str">
        <f>IF($G423="","",SUMIFS(условия!$147:$147,условия!$1:$1,$G423))</f>
        <v/>
      </c>
      <c r="L423" s="178" t="str">
        <f>IF($G423="","",SUMIFS(условия!$59:$59,условия!$1:$1,$G423)+SUMIFS(условия!$106:$106,условия!$1:$1,$G423)+SUMIFS(условия!$143:$143,условия!$1:$1,$G423))</f>
        <v/>
      </c>
      <c r="M423" s="181" t="str">
        <f t="shared" si="5"/>
        <v/>
      </c>
      <c r="N423" s="1"/>
      <c r="O423" s="1"/>
      <c r="P423" s="1"/>
      <c r="Q423" s="1"/>
      <c r="R423" s="1"/>
      <c r="S423" s="105"/>
      <c r="T423" s="1"/>
    </row>
    <row r="424" spans="1:20" x14ac:dyDescent="0.3">
      <c r="A424" s="1"/>
      <c r="B424" s="1"/>
      <c r="C424" s="1"/>
      <c r="D424" s="105"/>
      <c r="E424" s="1"/>
      <c r="F424" s="139"/>
      <c r="G424" s="182" t="str">
        <f>IF(G423="","",IF(G423+1&gt;условия!$K$14,"",G423+1))</f>
        <v/>
      </c>
      <c r="H424" s="140"/>
      <c r="I424" s="178" t="str">
        <f>IF($G424="","",SUMIFS(условия!$63:$63,условия!$1:$1,$G424))</f>
        <v/>
      </c>
      <c r="J424" s="178" t="str">
        <f>IF($G424="","",SUMIFS(условия!$110:$110,условия!$1:$1,$G424))</f>
        <v/>
      </c>
      <c r="K424" s="178" t="str">
        <f>IF($G424="","",SUMIFS(условия!$147:$147,условия!$1:$1,$G424))</f>
        <v/>
      </c>
      <c r="L424" s="178" t="str">
        <f>IF($G424="","",SUMIFS(условия!$59:$59,условия!$1:$1,$G424)+SUMIFS(условия!$106:$106,условия!$1:$1,$G424)+SUMIFS(условия!$143:$143,условия!$1:$1,$G424))</f>
        <v/>
      </c>
      <c r="M424" s="181" t="str">
        <f t="shared" si="5"/>
        <v/>
      </c>
      <c r="N424" s="1"/>
      <c r="O424" s="1"/>
      <c r="P424" s="1"/>
      <c r="Q424" s="1"/>
      <c r="R424" s="1"/>
      <c r="S424" s="105"/>
      <c r="T424" s="1"/>
    </row>
    <row r="425" spans="1:20" x14ac:dyDescent="0.3">
      <c r="A425" s="1"/>
      <c r="B425" s="1"/>
      <c r="C425" s="1"/>
      <c r="D425" s="105"/>
      <c r="E425" s="1"/>
      <c r="F425" s="139"/>
      <c r="G425" s="182" t="str">
        <f>IF(G424="","",IF(G424+1&gt;условия!$K$14,"",G424+1))</f>
        <v/>
      </c>
      <c r="H425" s="140"/>
      <c r="I425" s="178" t="str">
        <f>IF($G425="","",SUMIFS(условия!$63:$63,условия!$1:$1,$G425))</f>
        <v/>
      </c>
      <c r="J425" s="178" t="str">
        <f>IF($G425="","",SUMIFS(условия!$110:$110,условия!$1:$1,$G425))</f>
        <v/>
      </c>
      <c r="K425" s="178" t="str">
        <f>IF($G425="","",SUMIFS(условия!$147:$147,условия!$1:$1,$G425))</f>
        <v/>
      </c>
      <c r="L425" s="178" t="str">
        <f>IF($G425="","",SUMIFS(условия!$59:$59,условия!$1:$1,$G425)+SUMIFS(условия!$106:$106,условия!$1:$1,$G425)+SUMIFS(условия!$143:$143,условия!$1:$1,$G425))</f>
        <v/>
      </c>
      <c r="M425" s="181" t="str">
        <f t="shared" si="5"/>
        <v/>
      </c>
      <c r="N425" s="1"/>
      <c r="O425" s="1"/>
      <c r="P425" s="1"/>
      <c r="Q425" s="1"/>
      <c r="R425" s="1"/>
      <c r="S425" s="105"/>
      <c r="T425" s="1"/>
    </row>
    <row r="426" spans="1:20" x14ac:dyDescent="0.3">
      <c r="A426" s="1"/>
      <c r="B426" s="1"/>
      <c r="C426" s="1"/>
      <c r="D426" s="105"/>
      <c r="E426" s="1"/>
      <c r="F426" s="139"/>
      <c r="G426" s="182" t="str">
        <f>IF(G425="","",IF(G425+1&gt;условия!$K$14,"",G425+1))</f>
        <v/>
      </c>
      <c r="H426" s="140"/>
      <c r="I426" s="178" t="str">
        <f>IF($G426="","",SUMIFS(условия!$63:$63,условия!$1:$1,$G426))</f>
        <v/>
      </c>
      <c r="J426" s="178" t="str">
        <f>IF($G426="","",SUMIFS(условия!$110:$110,условия!$1:$1,$G426))</f>
        <v/>
      </c>
      <c r="K426" s="178" t="str">
        <f>IF($G426="","",SUMIFS(условия!$147:$147,условия!$1:$1,$G426))</f>
        <v/>
      </c>
      <c r="L426" s="178" t="str">
        <f>IF($G426="","",SUMIFS(условия!$59:$59,условия!$1:$1,$G426)+SUMIFS(условия!$106:$106,условия!$1:$1,$G426)+SUMIFS(условия!$143:$143,условия!$1:$1,$G426))</f>
        <v/>
      </c>
      <c r="M426" s="181" t="str">
        <f t="shared" si="5"/>
        <v/>
      </c>
      <c r="N426" s="1"/>
      <c r="O426" s="1"/>
      <c r="P426" s="1"/>
      <c r="Q426" s="1"/>
      <c r="R426" s="1"/>
      <c r="S426" s="105"/>
      <c r="T426" s="1"/>
    </row>
    <row r="427" spans="1:20" x14ac:dyDescent="0.3">
      <c r="A427" s="1"/>
      <c r="B427" s="1"/>
      <c r="C427" s="1"/>
      <c r="D427" s="105"/>
      <c r="E427" s="1"/>
      <c r="F427" s="139"/>
      <c r="G427" s="182" t="str">
        <f>IF(G426="","",IF(G426+1&gt;условия!$K$14,"",G426+1))</f>
        <v/>
      </c>
      <c r="H427" s="140"/>
      <c r="I427" s="178" t="str">
        <f>IF($G427="","",SUMIFS(условия!$63:$63,условия!$1:$1,$G427))</f>
        <v/>
      </c>
      <c r="J427" s="178" t="str">
        <f>IF($G427="","",SUMIFS(условия!$110:$110,условия!$1:$1,$G427))</f>
        <v/>
      </c>
      <c r="K427" s="178" t="str">
        <f>IF($G427="","",SUMIFS(условия!$147:$147,условия!$1:$1,$G427))</f>
        <v/>
      </c>
      <c r="L427" s="178" t="str">
        <f>IF($G427="","",SUMIFS(условия!$59:$59,условия!$1:$1,$G427)+SUMIFS(условия!$106:$106,условия!$1:$1,$G427)+SUMIFS(условия!$143:$143,условия!$1:$1,$G427))</f>
        <v/>
      </c>
      <c r="M427" s="181" t="str">
        <f t="shared" si="5"/>
        <v/>
      </c>
      <c r="N427" s="1"/>
      <c r="O427" s="1"/>
      <c r="P427" s="1"/>
      <c r="Q427" s="1"/>
      <c r="R427" s="1"/>
      <c r="S427" s="105"/>
      <c r="T427" s="1"/>
    </row>
    <row r="428" spans="1:20" x14ac:dyDescent="0.3">
      <c r="A428" s="1"/>
      <c r="B428" s="1"/>
      <c r="C428" s="1"/>
      <c r="D428" s="105"/>
      <c r="E428" s="1"/>
      <c r="F428" s="139"/>
      <c r="G428" s="182" t="str">
        <f>IF(G427="","",IF(G427+1&gt;условия!$K$14,"",G427+1))</f>
        <v/>
      </c>
      <c r="H428" s="140"/>
      <c r="I428" s="178" t="str">
        <f>IF($G428="","",SUMIFS(условия!$63:$63,условия!$1:$1,$G428))</f>
        <v/>
      </c>
      <c r="J428" s="178" t="str">
        <f>IF($G428="","",SUMIFS(условия!$110:$110,условия!$1:$1,$G428))</f>
        <v/>
      </c>
      <c r="K428" s="178" t="str">
        <f>IF($G428="","",SUMIFS(условия!$147:$147,условия!$1:$1,$G428))</f>
        <v/>
      </c>
      <c r="L428" s="178" t="str">
        <f>IF($G428="","",SUMIFS(условия!$59:$59,условия!$1:$1,$G428)+SUMIFS(условия!$106:$106,условия!$1:$1,$G428)+SUMIFS(условия!$143:$143,условия!$1:$1,$G428))</f>
        <v/>
      </c>
      <c r="M428" s="181" t="str">
        <f t="shared" si="5"/>
        <v/>
      </c>
      <c r="N428" s="1"/>
      <c r="O428" s="1"/>
      <c r="P428" s="1"/>
      <c r="Q428" s="1"/>
      <c r="R428" s="1"/>
      <c r="S428" s="105"/>
      <c r="T428" s="1"/>
    </row>
    <row r="429" spans="1:20" x14ac:dyDescent="0.3">
      <c r="A429" s="1"/>
      <c r="B429" s="1"/>
      <c r="C429" s="1"/>
      <c r="D429" s="105"/>
      <c r="E429" s="1"/>
      <c r="F429" s="139"/>
      <c r="G429" s="182" t="str">
        <f>IF(G428="","",IF(G428+1&gt;условия!$K$14,"",G428+1))</f>
        <v/>
      </c>
      <c r="H429" s="140"/>
      <c r="I429" s="178" t="str">
        <f>IF($G429="","",SUMIFS(условия!$63:$63,условия!$1:$1,$G429))</f>
        <v/>
      </c>
      <c r="J429" s="178" t="str">
        <f>IF($G429="","",SUMIFS(условия!$110:$110,условия!$1:$1,$G429))</f>
        <v/>
      </c>
      <c r="K429" s="178" t="str">
        <f>IF($G429="","",SUMIFS(условия!$147:$147,условия!$1:$1,$G429))</f>
        <v/>
      </c>
      <c r="L429" s="178" t="str">
        <f>IF($G429="","",SUMIFS(условия!$59:$59,условия!$1:$1,$G429)+SUMIFS(условия!$106:$106,условия!$1:$1,$G429)+SUMIFS(условия!$143:$143,условия!$1:$1,$G429))</f>
        <v/>
      </c>
      <c r="M429" s="181" t="str">
        <f t="shared" si="5"/>
        <v/>
      </c>
      <c r="N429" s="1"/>
      <c r="O429" s="1"/>
      <c r="P429" s="1"/>
      <c r="Q429" s="1"/>
      <c r="R429" s="1"/>
      <c r="S429" s="105"/>
      <c r="T429" s="1"/>
    </row>
    <row r="430" spans="1:20" x14ac:dyDescent="0.3">
      <c r="A430" s="1"/>
      <c r="B430" s="1"/>
      <c r="C430" s="1"/>
      <c r="D430" s="105"/>
      <c r="E430" s="1"/>
      <c r="F430" s="139"/>
      <c r="G430" s="182" t="str">
        <f>IF(G429="","",IF(G429+1&gt;условия!$K$14,"",G429+1))</f>
        <v/>
      </c>
      <c r="H430" s="140"/>
      <c r="I430" s="178" t="str">
        <f>IF($G430="","",SUMIFS(условия!$63:$63,условия!$1:$1,$G430))</f>
        <v/>
      </c>
      <c r="J430" s="178" t="str">
        <f>IF($G430="","",SUMIFS(условия!$110:$110,условия!$1:$1,$G430))</f>
        <v/>
      </c>
      <c r="K430" s="178" t="str">
        <f>IF($G430="","",SUMIFS(условия!$147:$147,условия!$1:$1,$G430))</f>
        <v/>
      </c>
      <c r="L430" s="178" t="str">
        <f>IF($G430="","",SUMIFS(условия!$59:$59,условия!$1:$1,$G430)+SUMIFS(условия!$106:$106,условия!$1:$1,$G430)+SUMIFS(условия!$143:$143,условия!$1:$1,$G430))</f>
        <v/>
      </c>
      <c r="M430" s="181" t="str">
        <f t="shared" si="5"/>
        <v/>
      </c>
      <c r="N430" s="1"/>
      <c r="O430" s="1"/>
      <c r="P430" s="1"/>
      <c r="Q430" s="1"/>
      <c r="R430" s="1"/>
      <c r="S430" s="105"/>
      <c r="T430" s="1"/>
    </row>
    <row r="431" spans="1:20" x14ac:dyDescent="0.3">
      <c r="A431" s="1"/>
      <c r="B431" s="1"/>
      <c r="C431" s="1"/>
      <c r="D431" s="105"/>
      <c r="E431" s="1"/>
      <c r="F431" s="139"/>
      <c r="G431" s="182" t="str">
        <f>IF(G430="","",IF(G430+1&gt;условия!$K$14,"",G430+1))</f>
        <v/>
      </c>
      <c r="H431" s="140"/>
      <c r="I431" s="178" t="str">
        <f>IF($G431="","",SUMIFS(условия!$63:$63,условия!$1:$1,$G431))</f>
        <v/>
      </c>
      <c r="J431" s="178" t="str">
        <f>IF($G431="","",SUMIFS(условия!$110:$110,условия!$1:$1,$G431))</f>
        <v/>
      </c>
      <c r="K431" s="178" t="str">
        <f>IF($G431="","",SUMIFS(условия!$147:$147,условия!$1:$1,$G431))</f>
        <v/>
      </c>
      <c r="L431" s="178" t="str">
        <f>IF($G431="","",SUMIFS(условия!$59:$59,условия!$1:$1,$G431)+SUMIFS(условия!$106:$106,условия!$1:$1,$G431)+SUMIFS(условия!$143:$143,условия!$1:$1,$G431))</f>
        <v/>
      </c>
      <c r="M431" s="181" t="str">
        <f t="shared" si="5"/>
        <v/>
      </c>
      <c r="N431" s="1"/>
      <c r="O431" s="1"/>
      <c r="P431" s="1"/>
      <c r="Q431" s="1"/>
      <c r="R431" s="1"/>
      <c r="S431" s="105"/>
      <c r="T431" s="1"/>
    </row>
    <row r="432" spans="1:20" x14ac:dyDescent="0.3">
      <c r="A432" s="1"/>
      <c r="B432" s="1"/>
      <c r="C432" s="1"/>
      <c r="D432" s="105"/>
      <c r="E432" s="1"/>
      <c r="F432" s="139"/>
      <c r="G432" s="182" t="str">
        <f>IF(G431="","",IF(G431+1&gt;условия!$K$14,"",G431+1))</f>
        <v/>
      </c>
      <c r="H432" s="140"/>
      <c r="I432" s="178" t="str">
        <f>IF($G432="","",SUMIFS(условия!$63:$63,условия!$1:$1,$G432))</f>
        <v/>
      </c>
      <c r="J432" s="178" t="str">
        <f>IF($G432="","",SUMIFS(условия!$110:$110,условия!$1:$1,$G432))</f>
        <v/>
      </c>
      <c r="K432" s="178" t="str">
        <f>IF($G432="","",SUMIFS(условия!$147:$147,условия!$1:$1,$G432))</f>
        <v/>
      </c>
      <c r="L432" s="178" t="str">
        <f>IF($G432="","",SUMIFS(условия!$59:$59,условия!$1:$1,$G432)+SUMIFS(условия!$106:$106,условия!$1:$1,$G432)+SUMIFS(условия!$143:$143,условия!$1:$1,$G432))</f>
        <v/>
      </c>
      <c r="M432" s="181" t="str">
        <f t="shared" si="5"/>
        <v/>
      </c>
      <c r="N432" s="1"/>
      <c r="O432" s="1"/>
      <c r="P432" s="1"/>
      <c r="Q432" s="1"/>
      <c r="R432" s="1"/>
      <c r="S432" s="105"/>
      <c r="T432" s="1"/>
    </row>
    <row r="433" spans="1:20" x14ac:dyDescent="0.3">
      <c r="A433" s="1"/>
      <c r="B433" s="1"/>
      <c r="C433" s="1"/>
      <c r="D433" s="105"/>
      <c r="E433" s="1"/>
      <c r="F433" s="139"/>
      <c r="G433" s="182" t="str">
        <f>IF(G432="","",IF(G432+1&gt;условия!$K$14,"",G432+1))</f>
        <v/>
      </c>
      <c r="H433" s="140"/>
      <c r="I433" s="178" t="str">
        <f>IF($G433="","",SUMIFS(условия!$63:$63,условия!$1:$1,$G433))</f>
        <v/>
      </c>
      <c r="J433" s="178" t="str">
        <f>IF($G433="","",SUMIFS(условия!$110:$110,условия!$1:$1,$G433))</f>
        <v/>
      </c>
      <c r="K433" s="178" t="str">
        <f>IF($G433="","",SUMIFS(условия!$147:$147,условия!$1:$1,$G433))</f>
        <v/>
      </c>
      <c r="L433" s="178" t="str">
        <f>IF($G433="","",SUMIFS(условия!$59:$59,условия!$1:$1,$G433)+SUMIFS(условия!$106:$106,условия!$1:$1,$G433)+SUMIFS(условия!$143:$143,условия!$1:$1,$G433))</f>
        <v/>
      </c>
      <c r="M433" s="181" t="str">
        <f t="shared" si="5"/>
        <v/>
      </c>
      <c r="N433" s="1"/>
      <c r="O433" s="1"/>
      <c r="P433" s="1"/>
      <c r="Q433" s="1"/>
      <c r="R433" s="1"/>
      <c r="S433" s="105"/>
      <c r="T433" s="1"/>
    </row>
    <row r="434" spans="1:20" x14ac:dyDescent="0.3">
      <c r="A434" s="1"/>
      <c r="B434" s="1"/>
      <c r="C434" s="1"/>
      <c r="D434" s="105"/>
      <c r="E434" s="1"/>
      <c r="F434" s="139"/>
      <c r="G434" s="182" t="str">
        <f>IF(G433="","",IF(G433+1&gt;условия!$K$14,"",G433+1))</f>
        <v/>
      </c>
      <c r="H434" s="140"/>
      <c r="I434" s="178" t="str">
        <f>IF($G434="","",SUMIFS(условия!$63:$63,условия!$1:$1,$G434))</f>
        <v/>
      </c>
      <c r="J434" s="178" t="str">
        <f>IF($G434="","",SUMIFS(условия!$110:$110,условия!$1:$1,$G434))</f>
        <v/>
      </c>
      <c r="K434" s="178" t="str">
        <f>IF($G434="","",SUMIFS(условия!$147:$147,условия!$1:$1,$G434))</f>
        <v/>
      </c>
      <c r="L434" s="178" t="str">
        <f>IF($G434="","",SUMIFS(условия!$59:$59,условия!$1:$1,$G434)+SUMIFS(условия!$106:$106,условия!$1:$1,$G434)+SUMIFS(условия!$143:$143,условия!$1:$1,$G434))</f>
        <v/>
      </c>
      <c r="M434" s="181" t="str">
        <f t="shared" si="5"/>
        <v/>
      </c>
      <c r="N434" s="1"/>
      <c r="O434" s="1"/>
      <c r="P434" s="1"/>
      <c r="Q434" s="1"/>
      <c r="R434" s="1"/>
      <c r="S434" s="105"/>
      <c r="T434" s="1"/>
    </row>
    <row r="435" spans="1:20" x14ac:dyDescent="0.3">
      <c r="A435" s="1"/>
      <c r="B435" s="1"/>
      <c r="C435" s="1"/>
      <c r="D435" s="105"/>
      <c r="E435" s="1"/>
      <c r="F435" s="139"/>
      <c r="G435" s="182" t="str">
        <f>IF(G434="","",IF(G434+1&gt;условия!$K$14,"",G434+1))</f>
        <v/>
      </c>
      <c r="H435" s="140"/>
      <c r="I435" s="178" t="str">
        <f>IF($G435="","",SUMIFS(условия!$63:$63,условия!$1:$1,$G435))</f>
        <v/>
      </c>
      <c r="J435" s="178" t="str">
        <f>IF($G435="","",SUMIFS(условия!$110:$110,условия!$1:$1,$G435))</f>
        <v/>
      </c>
      <c r="K435" s="178" t="str">
        <f>IF($G435="","",SUMIFS(условия!$147:$147,условия!$1:$1,$G435))</f>
        <v/>
      </c>
      <c r="L435" s="178" t="str">
        <f>IF($G435="","",SUMIFS(условия!$59:$59,условия!$1:$1,$G435)+SUMIFS(условия!$106:$106,условия!$1:$1,$G435)+SUMIFS(условия!$143:$143,условия!$1:$1,$G435))</f>
        <v/>
      </c>
      <c r="M435" s="181" t="str">
        <f t="shared" si="5"/>
        <v/>
      </c>
      <c r="N435" s="1"/>
      <c r="O435" s="1"/>
      <c r="P435" s="1"/>
      <c r="Q435" s="1"/>
      <c r="R435" s="1"/>
      <c r="S435" s="105"/>
      <c r="T435" s="1"/>
    </row>
    <row r="436" spans="1:20" x14ac:dyDescent="0.3">
      <c r="A436" s="1"/>
      <c r="B436" s="1"/>
      <c r="C436" s="1"/>
      <c r="D436" s="105"/>
      <c r="E436" s="1"/>
      <c r="F436" s="139"/>
      <c r="G436" s="182" t="str">
        <f>IF(G435="","",IF(G435+1&gt;условия!$K$14,"",G435+1))</f>
        <v/>
      </c>
      <c r="H436" s="140"/>
      <c r="I436" s="178" t="str">
        <f>IF($G436="","",SUMIFS(условия!$63:$63,условия!$1:$1,$G436))</f>
        <v/>
      </c>
      <c r="J436" s="178" t="str">
        <f>IF($G436="","",SUMIFS(условия!$110:$110,условия!$1:$1,$G436))</f>
        <v/>
      </c>
      <c r="K436" s="178" t="str">
        <f>IF($G436="","",SUMIFS(условия!$147:$147,условия!$1:$1,$G436))</f>
        <v/>
      </c>
      <c r="L436" s="178" t="str">
        <f>IF($G436="","",SUMIFS(условия!$59:$59,условия!$1:$1,$G436)+SUMIFS(условия!$106:$106,условия!$1:$1,$G436)+SUMIFS(условия!$143:$143,условия!$1:$1,$G436))</f>
        <v/>
      </c>
      <c r="M436" s="181" t="str">
        <f t="shared" si="5"/>
        <v/>
      </c>
      <c r="N436" s="1"/>
      <c r="O436" s="1"/>
      <c r="P436" s="1"/>
      <c r="Q436" s="1"/>
      <c r="R436" s="1"/>
      <c r="S436" s="105"/>
      <c r="T436" s="1"/>
    </row>
    <row r="437" spans="1:20" x14ac:dyDescent="0.3">
      <c r="A437" s="1"/>
      <c r="B437" s="1"/>
      <c r="C437" s="1"/>
      <c r="D437" s="105"/>
      <c r="E437" s="1"/>
      <c r="F437" s="139"/>
      <c r="G437" s="182" t="str">
        <f>IF(G436="","",IF(G436+1&gt;условия!$K$14,"",G436+1))</f>
        <v/>
      </c>
      <c r="H437" s="140"/>
      <c r="I437" s="178" t="str">
        <f>IF($G437="","",SUMIFS(условия!$63:$63,условия!$1:$1,$G437))</f>
        <v/>
      </c>
      <c r="J437" s="178" t="str">
        <f>IF($G437="","",SUMIFS(условия!$110:$110,условия!$1:$1,$G437))</f>
        <v/>
      </c>
      <c r="K437" s="178" t="str">
        <f>IF($G437="","",SUMIFS(условия!$147:$147,условия!$1:$1,$G437))</f>
        <v/>
      </c>
      <c r="L437" s="178" t="str">
        <f>IF($G437="","",SUMIFS(условия!$59:$59,условия!$1:$1,$G437)+SUMIFS(условия!$106:$106,условия!$1:$1,$G437)+SUMIFS(условия!$143:$143,условия!$1:$1,$G437))</f>
        <v/>
      </c>
      <c r="M437" s="181" t="str">
        <f t="shared" si="5"/>
        <v/>
      </c>
      <c r="N437" s="1"/>
      <c r="O437" s="1"/>
      <c r="P437" s="1"/>
      <c r="Q437" s="1"/>
      <c r="R437" s="1"/>
      <c r="S437" s="105"/>
      <c r="T437" s="1"/>
    </row>
    <row r="438" spans="1:20" x14ac:dyDescent="0.3">
      <c r="A438" s="1"/>
      <c r="B438" s="1"/>
      <c r="C438" s="1"/>
      <c r="D438" s="105"/>
      <c r="E438" s="1"/>
      <c r="F438" s="139"/>
      <c r="G438" s="182" t="str">
        <f>IF(G437="","",IF(G437+1&gt;условия!$K$14,"",G437+1))</f>
        <v/>
      </c>
      <c r="H438" s="140"/>
      <c r="I438" s="178" t="str">
        <f>IF($G438="","",SUMIFS(условия!$63:$63,условия!$1:$1,$G438))</f>
        <v/>
      </c>
      <c r="J438" s="178" t="str">
        <f>IF($G438="","",SUMIFS(условия!$110:$110,условия!$1:$1,$G438))</f>
        <v/>
      </c>
      <c r="K438" s="178" t="str">
        <f>IF($G438="","",SUMIFS(условия!$147:$147,условия!$1:$1,$G438))</f>
        <v/>
      </c>
      <c r="L438" s="178" t="str">
        <f>IF($G438="","",SUMIFS(условия!$59:$59,условия!$1:$1,$G438)+SUMIFS(условия!$106:$106,условия!$1:$1,$G438)+SUMIFS(условия!$143:$143,условия!$1:$1,$G438))</f>
        <v/>
      </c>
      <c r="M438" s="181" t="str">
        <f t="shared" si="5"/>
        <v/>
      </c>
      <c r="N438" s="1"/>
      <c r="O438" s="1"/>
      <c r="P438" s="1"/>
      <c r="Q438" s="1"/>
      <c r="R438" s="1"/>
      <c r="S438" s="105"/>
      <c r="T438" s="1"/>
    </row>
    <row r="439" spans="1:20" x14ac:dyDescent="0.3">
      <c r="A439" s="1"/>
      <c r="B439" s="1"/>
      <c r="C439" s="1"/>
      <c r="D439" s="105"/>
      <c r="E439" s="1"/>
      <c r="F439" s="139"/>
      <c r="G439" s="182" t="str">
        <f>IF(G438="","",IF(G438+1&gt;условия!$K$14,"",G438+1))</f>
        <v/>
      </c>
      <c r="H439" s="140"/>
      <c r="I439" s="178" t="str">
        <f>IF($G439="","",SUMIFS(условия!$63:$63,условия!$1:$1,$G439))</f>
        <v/>
      </c>
      <c r="J439" s="178" t="str">
        <f>IF($G439="","",SUMIFS(условия!$110:$110,условия!$1:$1,$G439))</f>
        <v/>
      </c>
      <c r="K439" s="178" t="str">
        <f>IF($G439="","",SUMIFS(условия!$147:$147,условия!$1:$1,$G439))</f>
        <v/>
      </c>
      <c r="L439" s="178" t="str">
        <f>IF($G439="","",SUMIFS(условия!$59:$59,условия!$1:$1,$G439)+SUMIFS(условия!$106:$106,условия!$1:$1,$G439)+SUMIFS(условия!$143:$143,условия!$1:$1,$G439))</f>
        <v/>
      </c>
      <c r="M439" s="181" t="str">
        <f t="shared" si="5"/>
        <v/>
      </c>
      <c r="N439" s="1"/>
      <c r="O439" s="1"/>
      <c r="P439" s="1"/>
      <c r="Q439" s="1"/>
      <c r="R439" s="1"/>
      <c r="S439" s="105"/>
      <c r="T439" s="1"/>
    </row>
    <row r="440" spans="1:20" x14ac:dyDescent="0.3">
      <c r="A440" s="1"/>
      <c r="B440" s="1"/>
      <c r="C440" s="1"/>
      <c r="D440" s="105"/>
      <c r="E440" s="1"/>
      <c r="F440" s="139"/>
      <c r="G440" s="182" t="str">
        <f>IF(G439="","",IF(G439+1&gt;условия!$K$14,"",G439+1))</f>
        <v/>
      </c>
      <c r="H440" s="140"/>
      <c r="I440" s="178" t="str">
        <f>IF($G440="","",SUMIFS(условия!$63:$63,условия!$1:$1,$G440))</f>
        <v/>
      </c>
      <c r="J440" s="178" t="str">
        <f>IF($G440="","",SUMIFS(условия!$110:$110,условия!$1:$1,$G440))</f>
        <v/>
      </c>
      <c r="K440" s="178" t="str">
        <f>IF($G440="","",SUMIFS(условия!$147:$147,условия!$1:$1,$G440))</f>
        <v/>
      </c>
      <c r="L440" s="178" t="str">
        <f>IF($G440="","",SUMIFS(условия!$59:$59,условия!$1:$1,$G440)+SUMIFS(условия!$106:$106,условия!$1:$1,$G440)+SUMIFS(условия!$143:$143,условия!$1:$1,$G440))</f>
        <v/>
      </c>
      <c r="M440" s="181" t="str">
        <f t="shared" si="5"/>
        <v/>
      </c>
      <c r="N440" s="1"/>
      <c r="O440" s="1"/>
      <c r="P440" s="1"/>
      <c r="Q440" s="1"/>
      <c r="R440" s="1"/>
      <c r="S440" s="105"/>
      <c r="T440" s="1"/>
    </row>
    <row r="441" spans="1:20" x14ac:dyDescent="0.3">
      <c r="A441" s="1"/>
      <c r="B441" s="1"/>
      <c r="C441" s="1"/>
      <c r="D441" s="105"/>
      <c r="E441" s="1"/>
      <c r="F441" s="139"/>
      <c r="G441" s="182" t="str">
        <f>IF(G440="","",IF(G440+1&gt;условия!$K$14,"",G440+1))</f>
        <v/>
      </c>
      <c r="H441" s="140"/>
      <c r="I441" s="178" t="str">
        <f>IF($G441="","",SUMIFS(условия!$63:$63,условия!$1:$1,$G441))</f>
        <v/>
      </c>
      <c r="J441" s="178" t="str">
        <f>IF($G441="","",SUMIFS(условия!$110:$110,условия!$1:$1,$G441))</f>
        <v/>
      </c>
      <c r="K441" s="178" t="str">
        <f>IF($G441="","",SUMIFS(условия!$147:$147,условия!$1:$1,$G441))</f>
        <v/>
      </c>
      <c r="L441" s="178" t="str">
        <f>IF($G441="","",SUMIFS(условия!$59:$59,условия!$1:$1,$G441)+SUMIFS(условия!$106:$106,условия!$1:$1,$G441)+SUMIFS(условия!$143:$143,условия!$1:$1,$G441))</f>
        <v/>
      </c>
      <c r="M441" s="181" t="str">
        <f t="shared" ref="M441:M500" si="6">IF($G441="","",SUM(I441:L441))</f>
        <v/>
      </c>
      <c r="N441" s="1"/>
      <c r="O441" s="1"/>
      <c r="P441" s="1"/>
      <c r="Q441" s="1"/>
      <c r="R441" s="1"/>
      <c r="S441" s="105"/>
      <c r="T441" s="1"/>
    </row>
    <row r="442" spans="1:20" x14ac:dyDescent="0.3">
      <c r="A442" s="1"/>
      <c r="B442" s="1"/>
      <c r="C442" s="1"/>
      <c r="D442" s="105"/>
      <c r="E442" s="1"/>
      <c r="F442" s="139"/>
      <c r="G442" s="182" t="str">
        <f>IF(G441="","",IF(G441+1&gt;условия!$K$14,"",G441+1))</f>
        <v/>
      </c>
      <c r="H442" s="140"/>
      <c r="I442" s="178" t="str">
        <f>IF($G442="","",SUMIFS(условия!$63:$63,условия!$1:$1,$G442))</f>
        <v/>
      </c>
      <c r="J442" s="178" t="str">
        <f>IF($G442="","",SUMIFS(условия!$110:$110,условия!$1:$1,$G442))</f>
        <v/>
      </c>
      <c r="K442" s="178" t="str">
        <f>IF($G442="","",SUMIFS(условия!$147:$147,условия!$1:$1,$G442))</f>
        <v/>
      </c>
      <c r="L442" s="178" t="str">
        <f>IF($G442="","",SUMIFS(условия!$59:$59,условия!$1:$1,$G442)+SUMIFS(условия!$106:$106,условия!$1:$1,$G442)+SUMIFS(условия!$143:$143,условия!$1:$1,$G442))</f>
        <v/>
      </c>
      <c r="M442" s="181" t="str">
        <f t="shared" si="6"/>
        <v/>
      </c>
      <c r="N442" s="1"/>
      <c r="O442" s="1"/>
      <c r="P442" s="1"/>
      <c r="Q442" s="1"/>
      <c r="R442" s="1"/>
      <c r="S442" s="105"/>
      <c r="T442" s="1"/>
    </row>
    <row r="443" spans="1:20" x14ac:dyDescent="0.3">
      <c r="A443" s="1"/>
      <c r="B443" s="1"/>
      <c r="C443" s="1"/>
      <c r="D443" s="105"/>
      <c r="E443" s="1"/>
      <c r="F443" s="139"/>
      <c r="G443" s="182" t="str">
        <f>IF(G442="","",IF(G442+1&gt;условия!$K$14,"",G442+1))</f>
        <v/>
      </c>
      <c r="H443" s="140"/>
      <c r="I443" s="178" t="str">
        <f>IF($G443="","",SUMIFS(условия!$63:$63,условия!$1:$1,$G443))</f>
        <v/>
      </c>
      <c r="J443" s="178" t="str">
        <f>IF($G443="","",SUMIFS(условия!$110:$110,условия!$1:$1,$G443))</f>
        <v/>
      </c>
      <c r="K443" s="178" t="str">
        <f>IF($G443="","",SUMIFS(условия!$147:$147,условия!$1:$1,$G443))</f>
        <v/>
      </c>
      <c r="L443" s="178" t="str">
        <f>IF($G443="","",SUMIFS(условия!$59:$59,условия!$1:$1,$G443)+SUMIFS(условия!$106:$106,условия!$1:$1,$G443)+SUMIFS(условия!$143:$143,условия!$1:$1,$G443))</f>
        <v/>
      </c>
      <c r="M443" s="181" t="str">
        <f t="shared" si="6"/>
        <v/>
      </c>
      <c r="N443" s="1"/>
      <c r="O443" s="1"/>
      <c r="P443" s="1"/>
      <c r="Q443" s="1"/>
      <c r="R443" s="1"/>
      <c r="S443" s="105"/>
      <c r="T443" s="1"/>
    </row>
    <row r="444" spans="1:20" x14ac:dyDescent="0.3">
      <c r="A444" s="1"/>
      <c r="B444" s="1"/>
      <c r="C444" s="1"/>
      <c r="D444" s="105"/>
      <c r="E444" s="1"/>
      <c r="F444" s="139"/>
      <c r="G444" s="182" t="str">
        <f>IF(G443="","",IF(G443+1&gt;условия!$K$14,"",G443+1))</f>
        <v/>
      </c>
      <c r="H444" s="140"/>
      <c r="I444" s="178" t="str">
        <f>IF($G444="","",SUMIFS(условия!$63:$63,условия!$1:$1,$G444))</f>
        <v/>
      </c>
      <c r="J444" s="178" t="str">
        <f>IF($G444="","",SUMIFS(условия!$110:$110,условия!$1:$1,$G444))</f>
        <v/>
      </c>
      <c r="K444" s="178" t="str">
        <f>IF($G444="","",SUMIFS(условия!$147:$147,условия!$1:$1,$G444))</f>
        <v/>
      </c>
      <c r="L444" s="178" t="str">
        <f>IF($G444="","",SUMIFS(условия!$59:$59,условия!$1:$1,$G444)+SUMIFS(условия!$106:$106,условия!$1:$1,$G444)+SUMIFS(условия!$143:$143,условия!$1:$1,$G444))</f>
        <v/>
      </c>
      <c r="M444" s="181" t="str">
        <f t="shared" si="6"/>
        <v/>
      </c>
      <c r="N444" s="1"/>
      <c r="O444" s="1"/>
      <c r="P444" s="1"/>
      <c r="Q444" s="1"/>
      <c r="R444" s="1"/>
      <c r="S444" s="105"/>
      <c r="T444" s="1"/>
    </row>
    <row r="445" spans="1:20" x14ac:dyDescent="0.3">
      <c r="A445" s="1"/>
      <c r="B445" s="1"/>
      <c r="C445" s="1"/>
      <c r="D445" s="105"/>
      <c r="E445" s="1"/>
      <c r="F445" s="139"/>
      <c r="G445" s="182" t="str">
        <f>IF(G444="","",IF(G444+1&gt;условия!$K$14,"",G444+1))</f>
        <v/>
      </c>
      <c r="H445" s="140"/>
      <c r="I445" s="178" t="str">
        <f>IF($G445="","",SUMIFS(условия!$63:$63,условия!$1:$1,$G445))</f>
        <v/>
      </c>
      <c r="J445" s="178" t="str">
        <f>IF($G445="","",SUMIFS(условия!$110:$110,условия!$1:$1,$G445))</f>
        <v/>
      </c>
      <c r="K445" s="178" t="str">
        <f>IF($G445="","",SUMIFS(условия!$147:$147,условия!$1:$1,$G445))</f>
        <v/>
      </c>
      <c r="L445" s="178" t="str">
        <f>IF($G445="","",SUMIFS(условия!$59:$59,условия!$1:$1,$G445)+SUMIFS(условия!$106:$106,условия!$1:$1,$G445)+SUMIFS(условия!$143:$143,условия!$1:$1,$G445))</f>
        <v/>
      </c>
      <c r="M445" s="181" t="str">
        <f t="shared" si="6"/>
        <v/>
      </c>
      <c r="N445" s="1"/>
      <c r="O445" s="1"/>
      <c r="P445" s="1"/>
      <c r="Q445" s="1"/>
      <c r="R445" s="1"/>
      <c r="S445" s="105"/>
      <c r="T445" s="1"/>
    </row>
    <row r="446" spans="1:20" x14ac:dyDescent="0.3">
      <c r="A446" s="1"/>
      <c r="B446" s="1"/>
      <c r="C446" s="1"/>
      <c r="D446" s="105"/>
      <c r="E446" s="1"/>
      <c r="F446" s="139"/>
      <c r="G446" s="182" t="str">
        <f>IF(G445="","",IF(G445+1&gt;условия!$K$14,"",G445+1))</f>
        <v/>
      </c>
      <c r="H446" s="140"/>
      <c r="I446" s="178" t="str">
        <f>IF($G446="","",SUMIFS(условия!$63:$63,условия!$1:$1,$G446))</f>
        <v/>
      </c>
      <c r="J446" s="178" t="str">
        <f>IF($G446="","",SUMIFS(условия!$110:$110,условия!$1:$1,$G446))</f>
        <v/>
      </c>
      <c r="K446" s="178" t="str">
        <f>IF($G446="","",SUMIFS(условия!$147:$147,условия!$1:$1,$G446))</f>
        <v/>
      </c>
      <c r="L446" s="178" t="str">
        <f>IF($G446="","",SUMIFS(условия!$59:$59,условия!$1:$1,$G446)+SUMIFS(условия!$106:$106,условия!$1:$1,$G446)+SUMIFS(условия!$143:$143,условия!$1:$1,$G446))</f>
        <v/>
      </c>
      <c r="M446" s="181" t="str">
        <f t="shared" si="6"/>
        <v/>
      </c>
      <c r="N446" s="1"/>
      <c r="O446" s="1"/>
      <c r="P446" s="1"/>
      <c r="Q446" s="1"/>
      <c r="R446" s="1"/>
      <c r="S446" s="105"/>
      <c r="T446" s="1"/>
    </row>
    <row r="447" spans="1:20" x14ac:dyDescent="0.3">
      <c r="A447" s="1"/>
      <c r="B447" s="1"/>
      <c r="C447" s="1"/>
      <c r="D447" s="105"/>
      <c r="E447" s="1"/>
      <c r="F447" s="139"/>
      <c r="G447" s="182" t="str">
        <f>IF(G446="","",IF(G446+1&gt;условия!$K$14,"",G446+1))</f>
        <v/>
      </c>
      <c r="H447" s="140"/>
      <c r="I447" s="178" t="str">
        <f>IF($G447="","",SUMIFS(условия!$63:$63,условия!$1:$1,$G447))</f>
        <v/>
      </c>
      <c r="J447" s="178" t="str">
        <f>IF($G447="","",SUMIFS(условия!$110:$110,условия!$1:$1,$G447))</f>
        <v/>
      </c>
      <c r="K447" s="178" t="str">
        <f>IF($G447="","",SUMIFS(условия!$147:$147,условия!$1:$1,$G447))</f>
        <v/>
      </c>
      <c r="L447" s="178" t="str">
        <f>IF($G447="","",SUMIFS(условия!$59:$59,условия!$1:$1,$G447)+SUMIFS(условия!$106:$106,условия!$1:$1,$G447)+SUMIFS(условия!$143:$143,условия!$1:$1,$G447))</f>
        <v/>
      </c>
      <c r="M447" s="181" t="str">
        <f t="shared" si="6"/>
        <v/>
      </c>
      <c r="N447" s="1"/>
      <c r="O447" s="1"/>
      <c r="P447" s="1"/>
      <c r="Q447" s="1"/>
      <c r="R447" s="1"/>
      <c r="S447" s="105"/>
      <c r="T447" s="1"/>
    </row>
    <row r="448" spans="1:20" x14ac:dyDescent="0.3">
      <c r="A448" s="1"/>
      <c r="B448" s="1"/>
      <c r="C448" s="1"/>
      <c r="D448" s="105"/>
      <c r="E448" s="1"/>
      <c r="F448" s="139"/>
      <c r="G448" s="182" t="str">
        <f>IF(G447="","",IF(G447+1&gt;условия!$K$14,"",G447+1))</f>
        <v/>
      </c>
      <c r="H448" s="140"/>
      <c r="I448" s="178" t="str">
        <f>IF($G448="","",SUMIFS(условия!$63:$63,условия!$1:$1,$G448))</f>
        <v/>
      </c>
      <c r="J448" s="178" t="str">
        <f>IF($G448="","",SUMIFS(условия!$110:$110,условия!$1:$1,$G448))</f>
        <v/>
      </c>
      <c r="K448" s="178" t="str">
        <f>IF($G448="","",SUMIFS(условия!$147:$147,условия!$1:$1,$G448))</f>
        <v/>
      </c>
      <c r="L448" s="178" t="str">
        <f>IF($G448="","",SUMIFS(условия!$59:$59,условия!$1:$1,$G448)+SUMIFS(условия!$106:$106,условия!$1:$1,$G448)+SUMIFS(условия!$143:$143,условия!$1:$1,$G448))</f>
        <v/>
      </c>
      <c r="M448" s="181" t="str">
        <f t="shared" si="6"/>
        <v/>
      </c>
      <c r="N448" s="1"/>
      <c r="O448" s="1"/>
      <c r="P448" s="1"/>
      <c r="Q448" s="1"/>
      <c r="R448" s="1"/>
      <c r="S448" s="105"/>
      <c r="T448" s="1"/>
    </row>
    <row r="449" spans="1:20" x14ac:dyDescent="0.3">
      <c r="A449" s="1"/>
      <c r="B449" s="1"/>
      <c r="C449" s="1"/>
      <c r="D449" s="105"/>
      <c r="E449" s="1"/>
      <c r="F449" s="139"/>
      <c r="G449" s="182" t="str">
        <f>IF(G448="","",IF(G448+1&gt;условия!$K$14,"",G448+1))</f>
        <v/>
      </c>
      <c r="H449" s="140"/>
      <c r="I449" s="178" t="str">
        <f>IF($G449="","",SUMIFS(условия!$63:$63,условия!$1:$1,$G449))</f>
        <v/>
      </c>
      <c r="J449" s="178" t="str">
        <f>IF($G449="","",SUMIFS(условия!$110:$110,условия!$1:$1,$G449))</f>
        <v/>
      </c>
      <c r="K449" s="178" t="str">
        <f>IF($G449="","",SUMIFS(условия!$147:$147,условия!$1:$1,$G449))</f>
        <v/>
      </c>
      <c r="L449" s="178" t="str">
        <f>IF($G449="","",SUMIFS(условия!$59:$59,условия!$1:$1,$G449)+SUMIFS(условия!$106:$106,условия!$1:$1,$G449)+SUMIFS(условия!$143:$143,условия!$1:$1,$G449))</f>
        <v/>
      </c>
      <c r="M449" s="181" t="str">
        <f t="shared" si="6"/>
        <v/>
      </c>
      <c r="N449" s="1"/>
      <c r="O449" s="1"/>
      <c r="P449" s="1"/>
      <c r="Q449" s="1"/>
      <c r="R449" s="1"/>
      <c r="S449" s="105"/>
      <c r="T449" s="1"/>
    </row>
    <row r="450" spans="1:20" x14ac:dyDescent="0.3">
      <c r="A450" s="1"/>
      <c r="B450" s="1"/>
      <c r="C450" s="1"/>
      <c r="D450" s="105"/>
      <c r="E450" s="1"/>
      <c r="F450" s="139"/>
      <c r="G450" s="182" t="str">
        <f>IF(G449="","",IF(G449+1&gt;условия!$K$14,"",G449+1))</f>
        <v/>
      </c>
      <c r="H450" s="140"/>
      <c r="I450" s="178" t="str">
        <f>IF($G450="","",SUMIFS(условия!$63:$63,условия!$1:$1,$G450))</f>
        <v/>
      </c>
      <c r="J450" s="178" t="str">
        <f>IF($G450="","",SUMIFS(условия!$110:$110,условия!$1:$1,$G450))</f>
        <v/>
      </c>
      <c r="K450" s="178" t="str">
        <f>IF($G450="","",SUMIFS(условия!$147:$147,условия!$1:$1,$G450))</f>
        <v/>
      </c>
      <c r="L450" s="178" t="str">
        <f>IF($G450="","",SUMIFS(условия!$59:$59,условия!$1:$1,$G450)+SUMIFS(условия!$106:$106,условия!$1:$1,$G450)+SUMIFS(условия!$143:$143,условия!$1:$1,$G450))</f>
        <v/>
      </c>
      <c r="M450" s="181" t="str">
        <f t="shared" si="6"/>
        <v/>
      </c>
      <c r="N450" s="1"/>
      <c r="O450" s="1"/>
      <c r="P450" s="1"/>
      <c r="Q450" s="1"/>
      <c r="R450" s="1"/>
      <c r="S450" s="105"/>
      <c r="T450" s="1"/>
    </row>
    <row r="451" spans="1:20" x14ac:dyDescent="0.3">
      <c r="A451" s="1"/>
      <c r="B451" s="1"/>
      <c r="C451" s="1"/>
      <c r="D451" s="105"/>
      <c r="E451" s="1"/>
      <c r="F451" s="139"/>
      <c r="G451" s="182" t="str">
        <f>IF(G450="","",IF(G450+1&gt;условия!$K$14,"",G450+1))</f>
        <v/>
      </c>
      <c r="H451" s="140"/>
      <c r="I451" s="178" t="str">
        <f>IF($G451="","",SUMIFS(условия!$63:$63,условия!$1:$1,$G451))</f>
        <v/>
      </c>
      <c r="J451" s="178" t="str">
        <f>IF($G451="","",SUMIFS(условия!$110:$110,условия!$1:$1,$G451))</f>
        <v/>
      </c>
      <c r="K451" s="178" t="str">
        <f>IF($G451="","",SUMIFS(условия!$147:$147,условия!$1:$1,$G451))</f>
        <v/>
      </c>
      <c r="L451" s="178" t="str">
        <f>IF($G451="","",SUMIFS(условия!$59:$59,условия!$1:$1,$G451)+SUMIFS(условия!$106:$106,условия!$1:$1,$G451)+SUMIFS(условия!$143:$143,условия!$1:$1,$G451))</f>
        <v/>
      </c>
      <c r="M451" s="181" t="str">
        <f t="shared" si="6"/>
        <v/>
      </c>
      <c r="N451" s="1"/>
      <c r="O451" s="1"/>
      <c r="P451" s="1"/>
      <c r="Q451" s="1"/>
      <c r="R451" s="1"/>
      <c r="S451" s="105"/>
      <c r="T451" s="1"/>
    </row>
    <row r="452" spans="1:20" x14ac:dyDescent="0.3">
      <c r="A452" s="1"/>
      <c r="B452" s="1"/>
      <c r="C452" s="1"/>
      <c r="D452" s="105"/>
      <c r="E452" s="1"/>
      <c r="F452" s="139"/>
      <c r="G452" s="182" t="str">
        <f>IF(G451="","",IF(G451+1&gt;условия!$K$14,"",G451+1))</f>
        <v/>
      </c>
      <c r="H452" s="140"/>
      <c r="I452" s="178" t="str">
        <f>IF($G452="","",SUMIFS(условия!$63:$63,условия!$1:$1,$G452))</f>
        <v/>
      </c>
      <c r="J452" s="178" t="str">
        <f>IF($G452="","",SUMIFS(условия!$110:$110,условия!$1:$1,$G452))</f>
        <v/>
      </c>
      <c r="K452" s="178" t="str">
        <f>IF($G452="","",SUMIFS(условия!$147:$147,условия!$1:$1,$G452))</f>
        <v/>
      </c>
      <c r="L452" s="178" t="str">
        <f>IF($G452="","",SUMIFS(условия!$59:$59,условия!$1:$1,$G452)+SUMIFS(условия!$106:$106,условия!$1:$1,$G452)+SUMIFS(условия!$143:$143,условия!$1:$1,$G452))</f>
        <v/>
      </c>
      <c r="M452" s="181" t="str">
        <f t="shared" si="6"/>
        <v/>
      </c>
      <c r="N452" s="1"/>
      <c r="O452" s="1"/>
      <c r="P452" s="1"/>
      <c r="Q452" s="1"/>
      <c r="R452" s="1"/>
      <c r="S452" s="105"/>
      <c r="T452" s="1"/>
    </row>
    <row r="453" spans="1:20" x14ac:dyDescent="0.3">
      <c r="A453" s="1"/>
      <c r="B453" s="1"/>
      <c r="C453" s="1"/>
      <c r="D453" s="105"/>
      <c r="E453" s="1"/>
      <c r="F453" s="139"/>
      <c r="G453" s="182" t="str">
        <f>IF(G452="","",IF(G452+1&gt;условия!$K$14,"",G452+1))</f>
        <v/>
      </c>
      <c r="H453" s="140"/>
      <c r="I453" s="178" t="str">
        <f>IF($G453="","",SUMIFS(условия!$63:$63,условия!$1:$1,$G453))</f>
        <v/>
      </c>
      <c r="J453" s="178" t="str">
        <f>IF($G453="","",SUMIFS(условия!$110:$110,условия!$1:$1,$G453))</f>
        <v/>
      </c>
      <c r="K453" s="178" t="str">
        <f>IF($G453="","",SUMIFS(условия!$147:$147,условия!$1:$1,$G453))</f>
        <v/>
      </c>
      <c r="L453" s="178" t="str">
        <f>IF($G453="","",SUMIFS(условия!$59:$59,условия!$1:$1,$G453)+SUMIFS(условия!$106:$106,условия!$1:$1,$G453)+SUMIFS(условия!$143:$143,условия!$1:$1,$G453))</f>
        <v/>
      </c>
      <c r="M453" s="181" t="str">
        <f t="shared" si="6"/>
        <v/>
      </c>
      <c r="N453" s="1"/>
      <c r="O453" s="1"/>
      <c r="P453" s="1"/>
      <c r="Q453" s="1"/>
      <c r="R453" s="1"/>
      <c r="S453" s="105"/>
      <c r="T453" s="1"/>
    </row>
    <row r="454" spans="1:20" x14ac:dyDescent="0.3">
      <c r="A454" s="1"/>
      <c r="B454" s="1"/>
      <c r="C454" s="1"/>
      <c r="D454" s="105"/>
      <c r="E454" s="1"/>
      <c r="F454" s="139"/>
      <c r="G454" s="182" t="str">
        <f>IF(G453="","",IF(G453+1&gt;условия!$K$14,"",G453+1))</f>
        <v/>
      </c>
      <c r="H454" s="140"/>
      <c r="I454" s="178" t="str">
        <f>IF($G454="","",SUMIFS(условия!$63:$63,условия!$1:$1,$G454))</f>
        <v/>
      </c>
      <c r="J454" s="178" t="str">
        <f>IF($G454="","",SUMIFS(условия!$110:$110,условия!$1:$1,$G454))</f>
        <v/>
      </c>
      <c r="K454" s="178" t="str">
        <f>IF($G454="","",SUMIFS(условия!$147:$147,условия!$1:$1,$G454))</f>
        <v/>
      </c>
      <c r="L454" s="178" t="str">
        <f>IF($G454="","",SUMIFS(условия!$59:$59,условия!$1:$1,$G454)+SUMIFS(условия!$106:$106,условия!$1:$1,$G454)+SUMIFS(условия!$143:$143,условия!$1:$1,$G454))</f>
        <v/>
      </c>
      <c r="M454" s="181" t="str">
        <f t="shared" si="6"/>
        <v/>
      </c>
      <c r="N454" s="1"/>
      <c r="O454" s="1"/>
      <c r="P454" s="1"/>
      <c r="Q454" s="1"/>
      <c r="R454" s="1"/>
      <c r="S454" s="105"/>
      <c r="T454" s="1"/>
    </row>
    <row r="455" spans="1:20" x14ac:dyDescent="0.3">
      <c r="A455" s="1"/>
      <c r="B455" s="1"/>
      <c r="C455" s="1"/>
      <c r="D455" s="105"/>
      <c r="E455" s="1"/>
      <c r="F455" s="139"/>
      <c r="G455" s="182" t="str">
        <f>IF(G454="","",IF(G454+1&gt;условия!$K$14,"",G454+1))</f>
        <v/>
      </c>
      <c r="H455" s="140"/>
      <c r="I455" s="178" t="str">
        <f>IF($G455="","",SUMIFS(условия!$63:$63,условия!$1:$1,$G455))</f>
        <v/>
      </c>
      <c r="J455" s="178" t="str">
        <f>IF($G455="","",SUMIFS(условия!$110:$110,условия!$1:$1,$G455))</f>
        <v/>
      </c>
      <c r="K455" s="178" t="str">
        <f>IF($G455="","",SUMIFS(условия!$147:$147,условия!$1:$1,$G455))</f>
        <v/>
      </c>
      <c r="L455" s="178" t="str">
        <f>IF($G455="","",SUMIFS(условия!$59:$59,условия!$1:$1,$G455)+SUMIFS(условия!$106:$106,условия!$1:$1,$G455)+SUMIFS(условия!$143:$143,условия!$1:$1,$G455))</f>
        <v/>
      </c>
      <c r="M455" s="181" t="str">
        <f t="shared" si="6"/>
        <v/>
      </c>
      <c r="N455" s="1"/>
      <c r="O455" s="1"/>
      <c r="P455" s="1"/>
      <c r="Q455" s="1"/>
      <c r="R455" s="1"/>
      <c r="S455" s="105"/>
      <c r="T455" s="1"/>
    </row>
    <row r="456" spans="1:20" x14ac:dyDescent="0.3">
      <c r="A456" s="1"/>
      <c r="B456" s="1"/>
      <c r="C456" s="1"/>
      <c r="D456" s="105"/>
      <c r="E456" s="1"/>
      <c r="F456" s="139"/>
      <c r="G456" s="182" t="str">
        <f>IF(G455="","",IF(G455+1&gt;условия!$K$14,"",G455+1))</f>
        <v/>
      </c>
      <c r="H456" s="140"/>
      <c r="I456" s="178" t="str">
        <f>IF($G456="","",SUMIFS(условия!$63:$63,условия!$1:$1,$G456))</f>
        <v/>
      </c>
      <c r="J456" s="178" t="str">
        <f>IF($G456="","",SUMIFS(условия!$110:$110,условия!$1:$1,$G456))</f>
        <v/>
      </c>
      <c r="K456" s="178" t="str">
        <f>IF($G456="","",SUMIFS(условия!$147:$147,условия!$1:$1,$G456))</f>
        <v/>
      </c>
      <c r="L456" s="178" t="str">
        <f>IF($G456="","",SUMIFS(условия!$59:$59,условия!$1:$1,$G456)+SUMIFS(условия!$106:$106,условия!$1:$1,$G456)+SUMIFS(условия!$143:$143,условия!$1:$1,$G456))</f>
        <v/>
      </c>
      <c r="M456" s="181" t="str">
        <f t="shared" si="6"/>
        <v/>
      </c>
      <c r="N456" s="1"/>
      <c r="O456" s="1"/>
      <c r="P456" s="1"/>
      <c r="Q456" s="1"/>
      <c r="R456" s="1"/>
      <c r="S456" s="105"/>
      <c r="T456" s="1"/>
    </row>
    <row r="457" spans="1:20" x14ac:dyDescent="0.3">
      <c r="A457" s="1"/>
      <c r="B457" s="1"/>
      <c r="C457" s="1"/>
      <c r="D457" s="105"/>
      <c r="E457" s="1"/>
      <c r="F457" s="139"/>
      <c r="G457" s="182" t="str">
        <f>IF(G456="","",IF(G456+1&gt;условия!$K$14,"",G456+1))</f>
        <v/>
      </c>
      <c r="H457" s="140"/>
      <c r="I457" s="178" t="str">
        <f>IF($G457="","",SUMIFS(условия!$63:$63,условия!$1:$1,$G457))</f>
        <v/>
      </c>
      <c r="J457" s="178" t="str">
        <f>IF($G457="","",SUMIFS(условия!$110:$110,условия!$1:$1,$G457))</f>
        <v/>
      </c>
      <c r="K457" s="178" t="str">
        <f>IF($G457="","",SUMIFS(условия!$147:$147,условия!$1:$1,$G457))</f>
        <v/>
      </c>
      <c r="L457" s="178" t="str">
        <f>IF($G457="","",SUMIFS(условия!$59:$59,условия!$1:$1,$G457)+SUMIFS(условия!$106:$106,условия!$1:$1,$G457)+SUMIFS(условия!$143:$143,условия!$1:$1,$G457))</f>
        <v/>
      </c>
      <c r="M457" s="181" t="str">
        <f t="shared" si="6"/>
        <v/>
      </c>
      <c r="N457" s="1"/>
      <c r="O457" s="1"/>
      <c r="P457" s="1"/>
      <c r="Q457" s="1"/>
      <c r="R457" s="1"/>
      <c r="S457" s="105"/>
      <c r="T457" s="1"/>
    </row>
    <row r="458" spans="1:20" x14ac:dyDescent="0.3">
      <c r="A458" s="1"/>
      <c r="B458" s="1"/>
      <c r="C458" s="1"/>
      <c r="D458" s="105"/>
      <c r="E458" s="1"/>
      <c r="F458" s="139"/>
      <c r="G458" s="182" t="str">
        <f>IF(G457="","",IF(G457+1&gt;условия!$K$14,"",G457+1))</f>
        <v/>
      </c>
      <c r="H458" s="140"/>
      <c r="I458" s="178" t="str">
        <f>IF($G458="","",SUMIFS(условия!$63:$63,условия!$1:$1,$G458))</f>
        <v/>
      </c>
      <c r="J458" s="178" t="str">
        <f>IF($G458="","",SUMIFS(условия!$110:$110,условия!$1:$1,$G458))</f>
        <v/>
      </c>
      <c r="K458" s="178" t="str">
        <f>IF($G458="","",SUMIFS(условия!$147:$147,условия!$1:$1,$G458))</f>
        <v/>
      </c>
      <c r="L458" s="178" t="str">
        <f>IF($G458="","",SUMIFS(условия!$59:$59,условия!$1:$1,$G458)+SUMIFS(условия!$106:$106,условия!$1:$1,$G458)+SUMIFS(условия!$143:$143,условия!$1:$1,$G458))</f>
        <v/>
      </c>
      <c r="M458" s="181" t="str">
        <f t="shared" si="6"/>
        <v/>
      </c>
      <c r="N458" s="1"/>
      <c r="O458" s="1"/>
      <c r="P458" s="1"/>
      <c r="Q458" s="1"/>
      <c r="R458" s="1"/>
      <c r="S458" s="105"/>
      <c r="T458" s="1"/>
    </row>
    <row r="459" spans="1:20" x14ac:dyDescent="0.3">
      <c r="A459" s="1"/>
      <c r="B459" s="1"/>
      <c r="C459" s="1"/>
      <c r="D459" s="105"/>
      <c r="E459" s="1"/>
      <c r="F459" s="139"/>
      <c r="G459" s="182" t="str">
        <f>IF(G458="","",IF(G458+1&gt;условия!$K$14,"",G458+1))</f>
        <v/>
      </c>
      <c r="H459" s="140"/>
      <c r="I459" s="178" t="str">
        <f>IF($G459="","",SUMIFS(условия!$63:$63,условия!$1:$1,$G459))</f>
        <v/>
      </c>
      <c r="J459" s="178" t="str">
        <f>IF($G459="","",SUMIFS(условия!$110:$110,условия!$1:$1,$G459))</f>
        <v/>
      </c>
      <c r="K459" s="178" t="str">
        <f>IF($G459="","",SUMIFS(условия!$147:$147,условия!$1:$1,$G459))</f>
        <v/>
      </c>
      <c r="L459" s="178" t="str">
        <f>IF($G459="","",SUMIFS(условия!$59:$59,условия!$1:$1,$G459)+SUMIFS(условия!$106:$106,условия!$1:$1,$G459)+SUMIFS(условия!$143:$143,условия!$1:$1,$G459))</f>
        <v/>
      </c>
      <c r="M459" s="181" t="str">
        <f t="shared" si="6"/>
        <v/>
      </c>
      <c r="N459" s="1"/>
      <c r="O459" s="1"/>
      <c r="P459" s="1"/>
      <c r="Q459" s="1"/>
      <c r="R459" s="1"/>
      <c r="S459" s="105"/>
      <c r="T459" s="1"/>
    </row>
    <row r="460" spans="1:20" x14ac:dyDescent="0.3">
      <c r="A460" s="1"/>
      <c r="B460" s="1"/>
      <c r="C460" s="1"/>
      <c r="D460" s="105"/>
      <c r="E460" s="1"/>
      <c r="F460" s="139"/>
      <c r="G460" s="182" t="str">
        <f>IF(G459="","",IF(G459+1&gt;условия!$K$14,"",G459+1))</f>
        <v/>
      </c>
      <c r="H460" s="140"/>
      <c r="I460" s="178" t="str">
        <f>IF($G460="","",SUMIFS(условия!$63:$63,условия!$1:$1,$G460))</f>
        <v/>
      </c>
      <c r="J460" s="178" t="str">
        <f>IF($G460="","",SUMIFS(условия!$110:$110,условия!$1:$1,$G460))</f>
        <v/>
      </c>
      <c r="K460" s="178" t="str">
        <f>IF($G460="","",SUMIFS(условия!$147:$147,условия!$1:$1,$G460))</f>
        <v/>
      </c>
      <c r="L460" s="178" t="str">
        <f>IF($G460="","",SUMIFS(условия!$59:$59,условия!$1:$1,$G460)+SUMIFS(условия!$106:$106,условия!$1:$1,$G460)+SUMIFS(условия!$143:$143,условия!$1:$1,$G460))</f>
        <v/>
      </c>
      <c r="M460" s="181" t="str">
        <f t="shared" si="6"/>
        <v/>
      </c>
      <c r="N460" s="1"/>
      <c r="O460" s="1"/>
      <c r="P460" s="1"/>
      <c r="Q460" s="1"/>
      <c r="R460" s="1"/>
      <c r="S460" s="105"/>
      <c r="T460" s="1"/>
    </row>
    <row r="461" spans="1:20" x14ac:dyDescent="0.3">
      <c r="A461" s="1"/>
      <c r="B461" s="1"/>
      <c r="C461" s="1"/>
      <c r="D461" s="105"/>
      <c r="E461" s="1"/>
      <c r="F461" s="139"/>
      <c r="G461" s="182" t="str">
        <f>IF(G460="","",IF(G460+1&gt;условия!$K$14,"",G460+1))</f>
        <v/>
      </c>
      <c r="H461" s="140"/>
      <c r="I461" s="178" t="str">
        <f>IF($G461="","",SUMIFS(условия!$63:$63,условия!$1:$1,$G461))</f>
        <v/>
      </c>
      <c r="J461" s="178" t="str">
        <f>IF($G461="","",SUMIFS(условия!$110:$110,условия!$1:$1,$G461))</f>
        <v/>
      </c>
      <c r="K461" s="178" t="str">
        <f>IF($G461="","",SUMIFS(условия!$147:$147,условия!$1:$1,$G461))</f>
        <v/>
      </c>
      <c r="L461" s="178" t="str">
        <f>IF($G461="","",SUMIFS(условия!$59:$59,условия!$1:$1,$G461)+SUMIFS(условия!$106:$106,условия!$1:$1,$G461)+SUMIFS(условия!$143:$143,условия!$1:$1,$G461))</f>
        <v/>
      </c>
      <c r="M461" s="181" t="str">
        <f t="shared" si="6"/>
        <v/>
      </c>
      <c r="N461" s="1"/>
      <c r="O461" s="1"/>
      <c r="P461" s="1"/>
      <c r="Q461" s="1"/>
      <c r="R461" s="1"/>
      <c r="S461" s="105"/>
      <c r="T461" s="1"/>
    </row>
    <row r="462" spans="1:20" x14ac:dyDescent="0.3">
      <c r="A462" s="1"/>
      <c r="B462" s="1"/>
      <c r="C462" s="1"/>
      <c r="D462" s="105"/>
      <c r="E462" s="1"/>
      <c r="F462" s="139"/>
      <c r="G462" s="182" t="str">
        <f>IF(G461="","",IF(G461+1&gt;условия!$K$14,"",G461+1))</f>
        <v/>
      </c>
      <c r="H462" s="140"/>
      <c r="I462" s="178" t="str">
        <f>IF($G462="","",SUMIFS(условия!$63:$63,условия!$1:$1,$G462))</f>
        <v/>
      </c>
      <c r="J462" s="178" t="str">
        <f>IF($G462="","",SUMIFS(условия!$110:$110,условия!$1:$1,$G462))</f>
        <v/>
      </c>
      <c r="K462" s="178" t="str">
        <f>IF($G462="","",SUMIFS(условия!$147:$147,условия!$1:$1,$G462))</f>
        <v/>
      </c>
      <c r="L462" s="178" t="str">
        <f>IF($G462="","",SUMIFS(условия!$59:$59,условия!$1:$1,$G462)+SUMIFS(условия!$106:$106,условия!$1:$1,$G462)+SUMIFS(условия!$143:$143,условия!$1:$1,$G462))</f>
        <v/>
      </c>
      <c r="M462" s="181" t="str">
        <f t="shared" si="6"/>
        <v/>
      </c>
      <c r="N462" s="1"/>
      <c r="O462" s="1"/>
      <c r="P462" s="1"/>
      <c r="Q462" s="1"/>
      <c r="R462" s="1"/>
      <c r="S462" s="105"/>
      <c r="T462" s="1"/>
    </row>
    <row r="463" spans="1:20" x14ac:dyDescent="0.3">
      <c r="A463" s="1"/>
      <c r="B463" s="1"/>
      <c r="C463" s="1"/>
      <c r="D463" s="105"/>
      <c r="E463" s="1"/>
      <c r="F463" s="139"/>
      <c r="G463" s="182" t="str">
        <f>IF(G462="","",IF(G462+1&gt;условия!$K$14,"",G462+1))</f>
        <v/>
      </c>
      <c r="H463" s="140"/>
      <c r="I463" s="178" t="str">
        <f>IF($G463="","",SUMIFS(условия!$63:$63,условия!$1:$1,$G463))</f>
        <v/>
      </c>
      <c r="J463" s="178" t="str">
        <f>IF($G463="","",SUMIFS(условия!$110:$110,условия!$1:$1,$G463))</f>
        <v/>
      </c>
      <c r="K463" s="178" t="str">
        <f>IF($G463="","",SUMIFS(условия!$147:$147,условия!$1:$1,$G463))</f>
        <v/>
      </c>
      <c r="L463" s="178" t="str">
        <f>IF($G463="","",SUMIFS(условия!$59:$59,условия!$1:$1,$G463)+SUMIFS(условия!$106:$106,условия!$1:$1,$G463)+SUMIFS(условия!$143:$143,условия!$1:$1,$G463))</f>
        <v/>
      </c>
      <c r="M463" s="181" t="str">
        <f t="shared" si="6"/>
        <v/>
      </c>
      <c r="N463" s="1"/>
      <c r="O463" s="1"/>
      <c r="P463" s="1"/>
      <c r="Q463" s="1"/>
      <c r="R463" s="1"/>
      <c r="S463" s="105"/>
      <c r="T463" s="1"/>
    </row>
    <row r="464" spans="1:20" x14ac:dyDescent="0.3">
      <c r="A464" s="1"/>
      <c r="B464" s="1"/>
      <c r="C464" s="1"/>
      <c r="D464" s="105"/>
      <c r="E464" s="1"/>
      <c r="F464" s="139"/>
      <c r="G464" s="182" t="str">
        <f>IF(G463="","",IF(G463+1&gt;условия!$K$14,"",G463+1))</f>
        <v/>
      </c>
      <c r="H464" s="140"/>
      <c r="I464" s="178" t="str">
        <f>IF($G464="","",SUMIFS(условия!$63:$63,условия!$1:$1,$G464))</f>
        <v/>
      </c>
      <c r="J464" s="178" t="str">
        <f>IF($G464="","",SUMIFS(условия!$110:$110,условия!$1:$1,$G464))</f>
        <v/>
      </c>
      <c r="K464" s="178" t="str">
        <f>IF($G464="","",SUMIFS(условия!$147:$147,условия!$1:$1,$G464))</f>
        <v/>
      </c>
      <c r="L464" s="178" t="str">
        <f>IF($G464="","",SUMIFS(условия!$59:$59,условия!$1:$1,$G464)+SUMIFS(условия!$106:$106,условия!$1:$1,$G464)+SUMIFS(условия!$143:$143,условия!$1:$1,$G464))</f>
        <v/>
      </c>
      <c r="M464" s="181" t="str">
        <f t="shared" si="6"/>
        <v/>
      </c>
      <c r="N464" s="1"/>
      <c r="O464" s="1"/>
      <c r="P464" s="1"/>
      <c r="Q464" s="1"/>
      <c r="R464" s="1"/>
      <c r="S464" s="105"/>
      <c r="T464" s="1"/>
    </row>
    <row r="465" spans="1:20" x14ac:dyDescent="0.3">
      <c r="A465" s="1"/>
      <c r="B465" s="1"/>
      <c r="C465" s="1"/>
      <c r="D465" s="105"/>
      <c r="E465" s="1"/>
      <c r="F465" s="139"/>
      <c r="G465" s="182" t="str">
        <f>IF(G464="","",IF(G464+1&gt;условия!$K$14,"",G464+1))</f>
        <v/>
      </c>
      <c r="H465" s="140"/>
      <c r="I465" s="178" t="str">
        <f>IF($G465="","",SUMIFS(условия!$63:$63,условия!$1:$1,$G465))</f>
        <v/>
      </c>
      <c r="J465" s="178" t="str">
        <f>IF($G465="","",SUMIFS(условия!$110:$110,условия!$1:$1,$G465))</f>
        <v/>
      </c>
      <c r="K465" s="178" t="str">
        <f>IF($G465="","",SUMIFS(условия!$147:$147,условия!$1:$1,$G465))</f>
        <v/>
      </c>
      <c r="L465" s="178" t="str">
        <f>IF($G465="","",SUMIFS(условия!$59:$59,условия!$1:$1,$G465)+SUMIFS(условия!$106:$106,условия!$1:$1,$G465)+SUMIFS(условия!$143:$143,условия!$1:$1,$G465))</f>
        <v/>
      </c>
      <c r="M465" s="181" t="str">
        <f t="shared" si="6"/>
        <v/>
      </c>
      <c r="N465" s="1"/>
      <c r="O465" s="1"/>
      <c r="P465" s="1"/>
      <c r="Q465" s="1"/>
      <c r="R465" s="1"/>
      <c r="S465" s="105"/>
      <c r="T465" s="1"/>
    </row>
    <row r="466" spans="1:20" x14ac:dyDescent="0.3">
      <c r="A466" s="1"/>
      <c r="B466" s="1"/>
      <c r="C466" s="1"/>
      <c r="D466" s="105"/>
      <c r="E466" s="1"/>
      <c r="F466" s="139"/>
      <c r="G466" s="182" t="str">
        <f>IF(G465="","",IF(G465+1&gt;условия!$K$14,"",G465+1))</f>
        <v/>
      </c>
      <c r="H466" s="140"/>
      <c r="I466" s="178" t="str">
        <f>IF($G466="","",SUMIFS(условия!$63:$63,условия!$1:$1,$G466))</f>
        <v/>
      </c>
      <c r="J466" s="178" t="str">
        <f>IF($G466="","",SUMIFS(условия!$110:$110,условия!$1:$1,$G466))</f>
        <v/>
      </c>
      <c r="K466" s="178" t="str">
        <f>IF($G466="","",SUMIFS(условия!$147:$147,условия!$1:$1,$G466))</f>
        <v/>
      </c>
      <c r="L466" s="178" t="str">
        <f>IF($G466="","",SUMIFS(условия!$59:$59,условия!$1:$1,$G466)+SUMIFS(условия!$106:$106,условия!$1:$1,$G466)+SUMIFS(условия!$143:$143,условия!$1:$1,$G466))</f>
        <v/>
      </c>
      <c r="M466" s="181" t="str">
        <f t="shared" si="6"/>
        <v/>
      </c>
      <c r="N466" s="1"/>
      <c r="O466" s="1"/>
      <c r="P466" s="1"/>
      <c r="Q466" s="1"/>
      <c r="R466" s="1"/>
      <c r="S466" s="105"/>
      <c r="T466" s="1"/>
    </row>
    <row r="467" spans="1:20" x14ac:dyDescent="0.3">
      <c r="A467" s="1"/>
      <c r="B467" s="1"/>
      <c r="C467" s="1"/>
      <c r="D467" s="105"/>
      <c r="E467" s="1"/>
      <c r="F467" s="139"/>
      <c r="G467" s="182" t="str">
        <f>IF(G466="","",IF(G466+1&gt;условия!$K$14,"",G466+1))</f>
        <v/>
      </c>
      <c r="H467" s="140"/>
      <c r="I467" s="178" t="str">
        <f>IF($G467="","",SUMIFS(условия!$63:$63,условия!$1:$1,$G467))</f>
        <v/>
      </c>
      <c r="J467" s="178" t="str">
        <f>IF($G467="","",SUMIFS(условия!$110:$110,условия!$1:$1,$G467))</f>
        <v/>
      </c>
      <c r="K467" s="178" t="str">
        <f>IF($G467="","",SUMIFS(условия!$147:$147,условия!$1:$1,$G467))</f>
        <v/>
      </c>
      <c r="L467" s="178" t="str">
        <f>IF($G467="","",SUMIFS(условия!$59:$59,условия!$1:$1,$G467)+SUMIFS(условия!$106:$106,условия!$1:$1,$G467)+SUMIFS(условия!$143:$143,условия!$1:$1,$G467))</f>
        <v/>
      </c>
      <c r="M467" s="181" t="str">
        <f t="shared" si="6"/>
        <v/>
      </c>
      <c r="N467" s="1"/>
      <c r="O467" s="1"/>
      <c r="P467" s="1"/>
      <c r="Q467" s="1"/>
      <c r="R467" s="1"/>
      <c r="S467" s="105"/>
      <c r="T467" s="1"/>
    </row>
    <row r="468" spans="1:20" x14ac:dyDescent="0.3">
      <c r="A468" s="1"/>
      <c r="B468" s="1"/>
      <c r="C468" s="1"/>
      <c r="D468" s="105"/>
      <c r="E468" s="1"/>
      <c r="F468" s="139"/>
      <c r="G468" s="182" t="str">
        <f>IF(G467="","",IF(G467+1&gt;условия!$K$14,"",G467+1))</f>
        <v/>
      </c>
      <c r="H468" s="140"/>
      <c r="I468" s="178" t="str">
        <f>IF($G468="","",SUMIFS(условия!$63:$63,условия!$1:$1,$G468))</f>
        <v/>
      </c>
      <c r="J468" s="178" t="str">
        <f>IF($G468="","",SUMIFS(условия!$110:$110,условия!$1:$1,$G468))</f>
        <v/>
      </c>
      <c r="K468" s="178" t="str">
        <f>IF($G468="","",SUMIFS(условия!$147:$147,условия!$1:$1,$G468))</f>
        <v/>
      </c>
      <c r="L468" s="178" t="str">
        <f>IF($G468="","",SUMIFS(условия!$59:$59,условия!$1:$1,$G468)+SUMIFS(условия!$106:$106,условия!$1:$1,$G468)+SUMIFS(условия!$143:$143,условия!$1:$1,$G468))</f>
        <v/>
      </c>
      <c r="M468" s="181" t="str">
        <f t="shared" si="6"/>
        <v/>
      </c>
      <c r="N468" s="1"/>
      <c r="O468" s="1"/>
      <c r="P468" s="1"/>
      <c r="Q468" s="1"/>
      <c r="R468" s="1"/>
      <c r="S468" s="105"/>
      <c r="T468" s="1"/>
    </row>
    <row r="469" spans="1:20" x14ac:dyDescent="0.3">
      <c r="A469" s="1"/>
      <c r="B469" s="1"/>
      <c r="C469" s="1"/>
      <c r="D469" s="105"/>
      <c r="E469" s="1"/>
      <c r="F469" s="139"/>
      <c r="G469" s="182" t="str">
        <f>IF(G468="","",IF(G468+1&gt;условия!$K$14,"",G468+1))</f>
        <v/>
      </c>
      <c r="H469" s="140"/>
      <c r="I469" s="178" t="str">
        <f>IF($G469="","",SUMIFS(условия!$63:$63,условия!$1:$1,$G469))</f>
        <v/>
      </c>
      <c r="J469" s="178" t="str">
        <f>IF($G469="","",SUMIFS(условия!$110:$110,условия!$1:$1,$G469))</f>
        <v/>
      </c>
      <c r="K469" s="178" t="str">
        <f>IF($G469="","",SUMIFS(условия!$147:$147,условия!$1:$1,$G469))</f>
        <v/>
      </c>
      <c r="L469" s="178" t="str">
        <f>IF($G469="","",SUMIFS(условия!$59:$59,условия!$1:$1,$G469)+SUMIFS(условия!$106:$106,условия!$1:$1,$G469)+SUMIFS(условия!$143:$143,условия!$1:$1,$G469))</f>
        <v/>
      </c>
      <c r="M469" s="181" t="str">
        <f t="shared" si="6"/>
        <v/>
      </c>
      <c r="N469" s="1"/>
      <c r="O469" s="1"/>
      <c r="P469" s="1"/>
      <c r="Q469" s="1"/>
      <c r="R469" s="1"/>
      <c r="S469" s="105"/>
      <c r="T469" s="1"/>
    </row>
    <row r="470" spans="1:20" x14ac:dyDescent="0.3">
      <c r="A470" s="1"/>
      <c r="B470" s="1"/>
      <c r="C470" s="1"/>
      <c r="D470" s="105"/>
      <c r="E470" s="1"/>
      <c r="F470" s="139"/>
      <c r="G470" s="182" t="str">
        <f>IF(G469="","",IF(G469+1&gt;условия!$K$14,"",G469+1))</f>
        <v/>
      </c>
      <c r="H470" s="140"/>
      <c r="I470" s="178" t="str">
        <f>IF($G470="","",SUMIFS(условия!$63:$63,условия!$1:$1,$G470))</f>
        <v/>
      </c>
      <c r="J470" s="178" t="str">
        <f>IF($G470="","",SUMIFS(условия!$110:$110,условия!$1:$1,$G470))</f>
        <v/>
      </c>
      <c r="K470" s="178" t="str">
        <f>IF($G470="","",SUMIFS(условия!$147:$147,условия!$1:$1,$G470))</f>
        <v/>
      </c>
      <c r="L470" s="178" t="str">
        <f>IF($G470="","",SUMIFS(условия!$59:$59,условия!$1:$1,$G470)+SUMIFS(условия!$106:$106,условия!$1:$1,$G470)+SUMIFS(условия!$143:$143,условия!$1:$1,$G470))</f>
        <v/>
      </c>
      <c r="M470" s="181" t="str">
        <f t="shared" si="6"/>
        <v/>
      </c>
      <c r="N470" s="1"/>
      <c r="O470" s="1"/>
      <c r="P470" s="1"/>
      <c r="Q470" s="1"/>
      <c r="R470" s="1"/>
      <c r="S470" s="105"/>
      <c r="T470" s="1"/>
    </row>
    <row r="471" spans="1:20" x14ac:dyDescent="0.3">
      <c r="A471" s="1"/>
      <c r="B471" s="1"/>
      <c r="C471" s="1"/>
      <c r="D471" s="105"/>
      <c r="E471" s="1"/>
      <c r="F471" s="139"/>
      <c r="G471" s="182" t="str">
        <f>IF(G470="","",IF(G470+1&gt;условия!$K$14,"",G470+1))</f>
        <v/>
      </c>
      <c r="H471" s="140"/>
      <c r="I471" s="178" t="str">
        <f>IF($G471="","",SUMIFS(условия!$63:$63,условия!$1:$1,$G471))</f>
        <v/>
      </c>
      <c r="J471" s="178" t="str">
        <f>IF($G471="","",SUMIFS(условия!$110:$110,условия!$1:$1,$G471))</f>
        <v/>
      </c>
      <c r="K471" s="178" t="str">
        <f>IF($G471="","",SUMIFS(условия!$147:$147,условия!$1:$1,$G471))</f>
        <v/>
      </c>
      <c r="L471" s="178" t="str">
        <f>IF($G471="","",SUMIFS(условия!$59:$59,условия!$1:$1,$G471)+SUMIFS(условия!$106:$106,условия!$1:$1,$G471)+SUMIFS(условия!$143:$143,условия!$1:$1,$G471))</f>
        <v/>
      </c>
      <c r="M471" s="181" t="str">
        <f t="shared" si="6"/>
        <v/>
      </c>
      <c r="N471" s="1"/>
      <c r="O471" s="1"/>
      <c r="P471" s="1"/>
      <c r="Q471" s="1"/>
      <c r="R471" s="1"/>
      <c r="S471" s="105"/>
      <c r="T471" s="1"/>
    </row>
    <row r="472" spans="1:20" x14ac:dyDescent="0.3">
      <c r="A472" s="1"/>
      <c r="B472" s="1"/>
      <c r="C472" s="1"/>
      <c r="D472" s="105"/>
      <c r="E472" s="1"/>
      <c r="F472" s="139"/>
      <c r="G472" s="182" t="str">
        <f>IF(G471="","",IF(G471+1&gt;условия!$K$14,"",G471+1))</f>
        <v/>
      </c>
      <c r="H472" s="140"/>
      <c r="I472" s="178" t="str">
        <f>IF($G472="","",SUMIFS(условия!$63:$63,условия!$1:$1,$G472))</f>
        <v/>
      </c>
      <c r="J472" s="178" t="str">
        <f>IF($G472="","",SUMIFS(условия!$110:$110,условия!$1:$1,$G472))</f>
        <v/>
      </c>
      <c r="K472" s="178" t="str">
        <f>IF($G472="","",SUMIFS(условия!$147:$147,условия!$1:$1,$G472))</f>
        <v/>
      </c>
      <c r="L472" s="178" t="str">
        <f>IF($G472="","",SUMIFS(условия!$59:$59,условия!$1:$1,$G472)+SUMIFS(условия!$106:$106,условия!$1:$1,$G472)+SUMIFS(условия!$143:$143,условия!$1:$1,$G472))</f>
        <v/>
      </c>
      <c r="M472" s="181" t="str">
        <f t="shared" si="6"/>
        <v/>
      </c>
      <c r="N472" s="1"/>
      <c r="O472" s="1"/>
      <c r="P472" s="1"/>
      <c r="Q472" s="1"/>
      <c r="R472" s="1"/>
      <c r="S472" s="105"/>
      <c r="T472" s="1"/>
    </row>
    <row r="473" spans="1:20" x14ac:dyDescent="0.3">
      <c r="A473" s="1"/>
      <c r="B473" s="1"/>
      <c r="C473" s="1"/>
      <c r="D473" s="105"/>
      <c r="E473" s="1"/>
      <c r="F473" s="139"/>
      <c r="G473" s="182" t="str">
        <f>IF(G472="","",IF(G472+1&gt;условия!$K$14,"",G472+1))</f>
        <v/>
      </c>
      <c r="H473" s="140"/>
      <c r="I473" s="178" t="str">
        <f>IF($G473="","",SUMIFS(условия!$63:$63,условия!$1:$1,$G473))</f>
        <v/>
      </c>
      <c r="J473" s="178" t="str">
        <f>IF($G473="","",SUMIFS(условия!$110:$110,условия!$1:$1,$G473))</f>
        <v/>
      </c>
      <c r="K473" s="178" t="str">
        <f>IF($G473="","",SUMIFS(условия!$147:$147,условия!$1:$1,$G473))</f>
        <v/>
      </c>
      <c r="L473" s="178" t="str">
        <f>IF($G473="","",SUMIFS(условия!$59:$59,условия!$1:$1,$G473)+SUMIFS(условия!$106:$106,условия!$1:$1,$G473)+SUMIFS(условия!$143:$143,условия!$1:$1,$G473))</f>
        <v/>
      </c>
      <c r="M473" s="181" t="str">
        <f t="shared" si="6"/>
        <v/>
      </c>
      <c r="N473" s="1"/>
      <c r="O473" s="1"/>
      <c r="P473" s="1"/>
      <c r="Q473" s="1"/>
      <c r="R473" s="1"/>
      <c r="S473" s="105"/>
      <c r="T473" s="1"/>
    </row>
    <row r="474" spans="1:20" x14ac:dyDescent="0.3">
      <c r="A474" s="1"/>
      <c r="B474" s="1"/>
      <c r="C474" s="1"/>
      <c r="D474" s="105"/>
      <c r="E474" s="1"/>
      <c r="F474" s="139"/>
      <c r="G474" s="182" t="str">
        <f>IF(G473="","",IF(G473+1&gt;условия!$K$14,"",G473+1))</f>
        <v/>
      </c>
      <c r="H474" s="140"/>
      <c r="I474" s="178" t="str">
        <f>IF($G474="","",SUMIFS(условия!$63:$63,условия!$1:$1,$G474))</f>
        <v/>
      </c>
      <c r="J474" s="178" t="str">
        <f>IF($G474="","",SUMIFS(условия!$110:$110,условия!$1:$1,$G474))</f>
        <v/>
      </c>
      <c r="K474" s="178" t="str">
        <f>IF($G474="","",SUMIFS(условия!$147:$147,условия!$1:$1,$G474))</f>
        <v/>
      </c>
      <c r="L474" s="178" t="str">
        <f>IF($G474="","",SUMIFS(условия!$59:$59,условия!$1:$1,$G474)+SUMIFS(условия!$106:$106,условия!$1:$1,$G474)+SUMIFS(условия!$143:$143,условия!$1:$1,$G474))</f>
        <v/>
      </c>
      <c r="M474" s="181" t="str">
        <f t="shared" si="6"/>
        <v/>
      </c>
      <c r="N474" s="1"/>
      <c r="O474" s="1"/>
      <c r="P474" s="1"/>
      <c r="Q474" s="1"/>
      <c r="R474" s="1"/>
      <c r="S474" s="105"/>
      <c r="T474" s="1"/>
    </row>
    <row r="475" spans="1:20" x14ac:dyDescent="0.3">
      <c r="A475" s="1"/>
      <c r="B475" s="1"/>
      <c r="C475" s="1"/>
      <c r="D475" s="105"/>
      <c r="E475" s="1"/>
      <c r="F475" s="139"/>
      <c r="G475" s="182" t="str">
        <f>IF(G474="","",IF(G474+1&gt;условия!$K$14,"",G474+1))</f>
        <v/>
      </c>
      <c r="H475" s="140"/>
      <c r="I475" s="178" t="str">
        <f>IF($G475="","",SUMIFS(условия!$63:$63,условия!$1:$1,$G475))</f>
        <v/>
      </c>
      <c r="J475" s="178" t="str">
        <f>IF($G475="","",SUMIFS(условия!$110:$110,условия!$1:$1,$G475))</f>
        <v/>
      </c>
      <c r="K475" s="178" t="str">
        <f>IF($G475="","",SUMIFS(условия!$147:$147,условия!$1:$1,$G475))</f>
        <v/>
      </c>
      <c r="L475" s="178" t="str">
        <f>IF($G475="","",SUMIFS(условия!$59:$59,условия!$1:$1,$G475)+SUMIFS(условия!$106:$106,условия!$1:$1,$G475)+SUMIFS(условия!$143:$143,условия!$1:$1,$G475))</f>
        <v/>
      </c>
      <c r="M475" s="181" t="str">
        <f t="shared" si="6"/>
        <v/>
      </c>
      <c r="N475" s="1"/>
      <c r="O475" s="1"/>
      <c r="P475" s="1"/>
      <c r="Q475" s="1"/>
      <c r="R475" s="1"/>
      <c r="S475" s="105"/>
      <c r="T475" s="1"/>
    </row>
    <row r="476" spans="1:20" x14ac:dyDescent="0.3">
      <c r="A476" s="1"/>
      <c r="B476" s="1"/>
      <c r="C476" s="1"/>
      <c r="D476" s="105"/>
      <c r="E476" s="1"/>
      <c r="F476" s="139"/>
      <c r="G476" s="182" t="str">
        <f>IF(G475="","",IF(G475+1&gt;условия!$K$14,"",G475+1))</f>
        <v/>
      </c>
      <c r="H476" s="140"/>
      <c r="I476" s="178" t="str">
        <f>IF($G476="","",SUMIFS(условия!$63:$63,условия!$1:$1,$G476))</f>
        <v/>
      </c>
      <c r="J476" s="178" t="str">
        <f>IF($G476="","",SUMIFS(условия!$110:$110,условия!$1:$1,$G476))</f>
        <v/>
      </c>
      <c r="K476" s="178" t="str">
        <f>IF($G476="","",SUMIFS(условия!$147:$147,условия!$1:$1,$G476))</f>
        <v/>
      </c>
      <c r="L476" s="178" t="str">
        <f>IF($G476="","",SUMIFS(условия!$59:$59,условия!$1:$1,$G476)+SUMIFS(условия!$106:$106,условия!$1:$1,$G476)+SUMIFS(условия!$143:$143,условия!$1:$1,$G476))</f>
        <v/>
      </c>
      <c r="M476" s="181" t="str">
        <f t="shared" si="6"/>
        <v/>
      </c>
      <c r="N476" s="1"/>
      <c r="O476" s="1"/>
      <c r="P476" s="1"/>
      <c r="Q476" s="1"/>
      <c r="R476" s="1"/>
      <c r="S476" s="105"/>
      <c r="T476" s="1"/>
    </row>
    <row r="477" spans="1:20" x14ac:dyDescent="0.3">
      <c r="A477" s="1"/>
      <c r="B477" s="1"/>
      <c r="C477" s="1"/>
      <c r="D477" s="105"/>
      <c r="E477" s="1"/>
      <c r="F477" s="139"/>
      <c r="G477" s="182" t="str">
        <f>IF(G476="","",IF(G476+1&gt;условия!$K$14,"",G476+1))</f>
        <v/>
      </c>
      <c r="H477" s="140"/>
      <c r="I477" s="178" t="str">
        <f>IF($G477="","",SUMIFS(условия!$63:$63,условия!$1:$1,$G477))</f>
        <v/>
      </c>
      <c r="J477" s="178" t="str">
        <f>IF($G477="","",SUMIFS(условия!$110:$110,условия!$1:$1,$G477))</f>
        <v/>
      </c>
      <c r="K477" s="178" t="str">
        <f>IF($G477="","",SUMIFS(условия!$147:$147,условия!$1:$1,$G477))</f>
        <v/>
      </c>
      <c r="L477" s="178" t="str">
        <f>IF($G477="","",SUMIFS(условия!$59:$59,условия!$1:$1,$G477)+SUMIFS(условия!$106:$106,условия!$1:$1,$G477)+SUMIFS(условия!$143:$143,условия!$1:$1,$G477))</f>
        <v/>
      </c>
      <c r="M477" s="181" t="str">
        <f t="shared" si="6"/>
        <v/>
      </c>
      <c r="N477" s="1"/>
      <c r="O477" s="1"/>
      <c r="P477" s="1"/>
      <c r="Q477" s="1"/>
      <c r="R477" s="1"/>
      <c r="S477" s="105"/>
      <c r="T477" s="1"/>
    </row>
    <row r="478" spans="1:20" x14ac:dyDescent="0.3">
      <c r="A478" s="1"/>
      <c r="B478" s="1"/>
      <c r="C478" s="1"/>
      <c r="D478" s="105"/>
      <c r="E478" s="1"/>
      <c r="F478" s="139"/>
      <c r="G478" s="182" t="str">
        <f>IF(G477="","",IF(G477+1&gt;условия!$K$14,"",G477+1))</f>
        <v/>
      </c>
      <c r="H478" s="140"/>
      <c r="I478" s="178" t="str">
        <f>IF($G478="","",SUMIFS(условия!$63:$63,условия!$1:$1,$G478))</f>
        <v/>
      </c>
      <c r="J478" s="178" t="str">
        <f>IF($G478="","",SUMIFS(условия!$110:$110,условия!$1:$1,$G478))</f>
        <v/>
      </c>
      <c r="K478" s="178" t="str">
        <f>IF($G478="","",SUMIFS(условия!$147:$147,условия!$1:$1,$G478))</f>
        <v/>
      </c>
      <c r="L478" s="178" t="str">
        <f>IF($G478="","",SUMIFS(условия!$59:$59,условия!$1:$1,$G478)+SUMIFS(условия!$106:$106,условия!$1:$1,$G478)+SUMIFS(условия!$143:$143,условия!$1:$1,$G478))</f>
        <v/>
      </c>
      <c r="M478" s="181" t="str">
        <f t="shared" si="6"/>
        <v/>
      </c>
      <c r="N478" s="1"/>
      <c r="O478" s="1"/>
      <c r="P478" s="1"/>
      <c r="Q478" s="1"/>
      <c r="R478" s="1"/>
      <c r="S478" s="105"/>
      <c r="T478" s="1"/>
    </row>
    <row r="479" spans="1:20" x14ac:dyDescent="0.3">
      <c r="A479" s="1"/>
      <c r="B479" s="1"/>
      <c r="C479" s="1"/>
      <c r="D479" s="105"/>
      <c r="E479" s="1"/>
      <c r="F479" s="139"/>
      <c r="G479" s="182" t="str">
        <f>IF(G478="","",IF(G478+1&gt;условия!$K$14,"",G478+1))</f>
        <v/>
      </c>
      <c r="H479" s="140"/>
      <c r="I479" s="178" t="str">
        <f>IF($G479="","",SUMIFS(условия!$63:$63,условия!$1:$1,$G479))</f>
        <v/>
      </c>
      <c r="J479" s="178" t="str">
        <f>IF($G479="","",SUMIFS(условия!$110:$110,условия!$1:$1,$G479))</f>
        <v/>
      </c>
      <c r="K479" s="178" t="str">
        <f>IF($G479="","",SUMIFS(условия!$147:$147,условия!$1:$1,$G479))</f>
        <v/>
      </c>
      <c r="L479" s="178" t="str">
        <f>IF($G479="","",SUMIFS(условия!$59:$59,условия!$1:$1,$G479)+SUMIFS(условия!$106:$106,условия!$1:$1,$G479)+SUMIFS(условия!$143:$143,условия!$1:$1,$G479))</f>
        <v/>
      </c>
      <c r="M479" s="181" t="str">
        <f t="shared" si="6"/>
        <v/>
      </c>
      <c r="N479" s="1"/>
      <c r="O479" s="1"/>
      <c r="P479" s="1"/>
      <c r="Q479" s="1"/>
      <c r="R479" s="1"/>
      <c r="S479" s="105"/>
      <c r="T479" s="1"/>
    </row>
    <row r="480" spans="1:20" x14ac:dyDescent="0.3">
      <c r="A480" s="1"/>
      <c r="B480" s="1"/>
      <c r="C480" s="1"/>
      <c r="D480" s="105"/>
      <c r="E480" s="1"/>
      <c r="F480" s="139"/>
      <c r="G480" s="182" t="str">
        <f>IF(G479="","",IF(G479+1&gt;условия!$K$14,"",G479+1))</f>
        <v/>
      </c>
      <c r="H480" s="140"/>
      <c r="I480" s="178" t="str">
        <f>IF($G480="","",SUMIFS(условия!$63:$63,условия!$1:$1,$G480))</f>
        <v/>
      </c>
      <c r="J480" s="178" t="str">
        <f>IF($G480="","",SUMIFS(условия!$110:$110,условия!$1:$1,$G480))</f>
        <v/>
      </c>
      <c r="K480" s="178" t="str">
        <f>IF($G480="","",SUMIFS(условия!$147:$147,условия!$1:$1,$G480))</f>
        <v/>
      </c>
      <c r="L480" s="178" t="str">
        <f>IF($G480="","",SUMIFS(условия!$59:$59,условия!$1:$1,$G480)+SUMIFS(условия!$106:$106,условия!$1:$1,$G480)+SUMIFS(условия!$143:$143,условия!$1:$1,$G480))</f>
        <v/>
      </c>
      <c r="M480" s="181" t="str">
        <f t="shared" si="6"/>
        <v/>
      </c>
      <c r="N480" s="1"/>
      <c r="O480" s="1"/>
      <c r="P480" s="1"/>
      <c r="Q480" s="1"/>
      <c r="R480" s="1"/>
      <c r="S480" s="105"/>
      <c r="T480" s="1"/>
    </row>
    <row r="481" spans="1:20" x14ac:dyDescent="0.3">
      <c r="A481" s="1"/>
      <c r="B481" s="1"/>
      <c r="C481" s="1"/>
      <c r="D481" s="105"/>
      <c r="E481" s="1"/>
      <c r="F481" s="139"/>
      <c r="G481" s="182" t="str">
        <f>IF(G480="","",IF(G480+1&gt;условия!$K$14,"",G480+1))</f>
        <v/>
      </c>
      <c r="H481" s="140"/>
      <c r="I481" s="178" t="str">
        <f>IF($G481="","",SUMIFS(условия!$63:$63,условия!$1:$1,$G481))</f>
        <v/>
      </c>
      <c r="J481" s="178" t="str">
        <f>IF($G481="","",SUMIFS(условия!$110:$110,условия!$1:$1,$G481))</f>
        <v/>
      </c>
      <c r="K481" s="178" t="str">
        <f>IF($G481="","",SUMIFS(условия!$147:$147,условия!$1:$1,$G481))</f>
        <v/>
      </c>
      <c r="L481" s="178" t="str">
        <f>IF($G481="","",SUMIFS(условия!$59:$59,условия!$1:$1,$G481)+SUMIFS(условия!$106:$106,условия!$1:$1,$G481)+SUMIFS(условия!$143:$143,условия!$1:$1,$G481))</f>
        <v/>
      </c>
      <c r="M481" s="181" t="str">
        <f t="shared" si="6"/>
        <v/>
      </c>
      <c r="N481" s="1"/>
      <c r="O481" s="1"/>
      <c r="P481" s="1"/>
      <c r="Q481" s="1"/>
      <c r="R481" s="1"/>
      <c r="S481" s="105"/>
      <c r="T481" s="1"/>
    </row>
    <row r="482" spans="1:20" x14ac:dyDescent="0.3">
      <c r="A482" s="1"/>
      <c r="B482" s="1"/>
      <c r="C482" s="1"/>
      <c r="D482" s="105"/>
      <c r="E482" s="1"/>
      <c r="F482" s="139"/>
      <c r="G482" s="182" t="str">
        <f>IF(G481="","",IF(G481+1&gt;условия!$K$14,"",G481+1))</f>
        <v/>
      </c>
      <c r="H482" s="140"/>
      <c r="I482" s="178" t="str">
        <f>IF($G482="","",SUMIFS(условия!$63:$63,условия!$1:$1,$G482))</f>
        <v/>
      </c>
      <c r="J482" s="178" t="str">
        <f>IF($G482="","",SUMIFS(условия!$110:$110,условия!$1:$1,$G482))</f>
        <v/>
      </c>
      <c r="K482" s="178" t="str">
        <f>IF($G482="","",SUMIFS(условия!$147:$147,условия!$1:$1,$G482))</f>
        <v/>
      </c>
      <c r="L482" s="178" t="str">
        <f>IF($G482="","",SUMIFS(условия!$59:$59,условия!$1:$1,$G482)+SUMIFS(условия!$106:$106,условия!$1:$1,$G482)+SUMIFS(условия!$143:$143,условия!$1:$1,$G482))</f>
        <v/>
      </c>
      <c r="M482" s="181" t="str">
        <f t="shared" si="6"/>
        <v/>
      </c>
      <c r="N482" s="1"/>
      <c r="O482" s="1"/>
      <c r="P482" s="1"/>
      <c r="Q482" s="1"/>
      <c r="R482" s="1"/>
      <c r="S482" s="105"/>
      <c r="T482" s="1"/>
    </row>
    <row r="483" spans="1:20" x14ac:dyDescent="0.3">
      <c r="A483" s="1"/>
      <c r="B483" s="1"/>
      <c r="C483" s="1"/>
      <c r="D483" s="105"/>
      <c r="E483" s="1"/>
      <c r="F483" s="139"/>
      <c r="G483" s="182" t="str">
        <f>IF(G482="","",IF(G482+1&gt;условия!$K$14,"",G482+1))</f>
        <v/>
      </c>
      <c r="H483" s="140"/>
      <c r="I483" s="178" t="str">
        <f>IF($G483="","",SUMIFS(условия!$63:$63,условия!$1:$1,$G483))</f>
        <v/>
      </c>
      <c r="J483" s="178" t="str">
        <f>IF($G483="","",SUMIFS(условия!$110:$110,условия!$1:$1,$G483))</f>
        <v/>
      </c>
      <c r="K483" s="178" t="str">
        <f>IF($G483="","",SUMIFS(условия!$147:$147,условия!$1:$1,$G483))</f>
        <v/>
      </c>
      <c r="L483" s="178" t="str">
        <f>IF($G483="","",SUMIFS(условия!$59:$59,условия!$1:$1,$G483)+SUMIFS(условия!$106:$106,условия!$1:$1,$G483)+SUMIFS(условия!$143:$143,условия!$1:$1,$G483))</f>
        <v/>
      </c>
      <c r="M483" s="181" t="str">
        <f t="shared" si="6"/>
        <v/>
      </c>
      <c r="N483" s="1"/>
      <c r="O483" s="1"/>
      <c r="P483" s="1"/>
      <c r="Q483" s="1"/>
      <c r="R483" s="1"/>
      <c r="S483" s="105"/>
      <c r="T483" s="1"/>
    </row>
    <row r="484" spans="1:20" x14ac:dyDescent="0.3">
      <c r="A484" s="1"/>
      <c r="B484" s="1"/>
      <c r="C484" s="1"/>
      <c r="D484" s="105"/>
      <c r="E484" s="1"/>
      <c r="F484" s="139"/>
      <c r="G484" s="182" t="str">
        <f>IF(G483="","",IF(G483+1&gt;условия!$K$14,"",G483+1))</f>
        <v/>
      </c>
      <c r="H484" s="140"/>
      <c r="I484" s="178" t="str">
        <f>IF($G484="","",SUMIFS(условия!$63:$63,условия!$1:$1,$G484))</f>
        <v/>
      </c>
      <c r="J484" s="178" t="str">
        <f>IF($G484="","",SUMIFS(условия!$110:$110,условия!$1:$1,$G484))</f>
        <v/>
      </c>
      <c r="K484" s="178" t="str">
        <f>IF($G484="","",SUMIFS(условия!$147:$147,условия!$1:$1,$G484))</f>
        <v/>
      </c>
      <c r="L484" s="178" t="str">
        <f>IF($G484="","",SUMIFS(условия!$59:$59,условия!$1:$1,$G484)+SUMIFS(условия!$106:$106,условия!$1:$1,$G484)+SUMIFS(условия!$143:$143,условия!$1:$1,$G484))</f>
        <v/>
      </c>
      <c r="M484" s="181" t="str">
        <f t="shared" si="6"/>
        <v/>
      </c>
      <c r="N484" s="1"/>
      <c r="O484" s="1"/>
      <c r="P484" s="1"/>
      <c r="Q484" s="1"/>
      <c r="R484" s="1"/>
      <c r="S484" s="105"/>
      <c r="T484" s="1"/>
    </row>
    <row r="485" spans="1:20" x14ac:dyDescent="0.3">
      <c r="A485" s="1"/>
      <c r="B485" s="1"/>
      <c r="C485" s="1"/>
      <c r="D485" s="105"/>
      <c r="E485" s="1"/>
      <c r="F485" s="139"/>
      <c r="G485" s="182" t="str">
        <f>IF(G484="","",IF(G484+1&gt;условия!$K$14,"",G484+1))</f>
        <v/>
      </c>
      <c r="H485" s="140"/>
      <c r="I485" s="178" t="str">
        <f>IF($G485="","",SUMIFS(условия!$63:$63,условия!$1:$1,$G485))</f>
        <v/>
      </c>
      <c r="J485" s="178" t="str">
        <f>IF($G485="","",SUMIFS(условия!$110:$110,условия!$1:$1,$G485))</f>
        <v/>
      </c>
      <c r="K485" s="178" t="str">
        <f>IF($G485="","",SUMIFS(условия!$147:$147,условия!$1:$1,$G485))</f>
        <v/>
      </c>
      <c r="L485" s="178" t="str">
        <f>IF($G485="","",SUMIFS(условия!$59:$59,условия!$1:$1,$G485)+SUMIFS(условия!$106:$106,условия!$1:$1,$G485)+SUMIFS(условия!$143:$143,условия!$1:$1,$G485))</f>
        <v/>
      </c>
      <c r="M485" s="181" t="str">
        <f t="shared" si="6"/>
        <v/>
      </c>
      <c r="N485" s="1"/>
      <c r="O485" s="1"/>
      <c r="P485" s="1"/>
      <c r="Q485" s="1"/>
      <c r="R485" s="1"/>
      <c r="S485" s="105"/>
      <c r="T485" s="1"/>
    </row>
    <row r="486" spans="1:20" x14ac:dyDescent="0.3">
      <c r="A486" s="1"/>
      <c r="B486" s="1"/>
      <c r="C486" s="1"/>
      <c r="D486" s="105"/>
      <c r="E486" s="1"/>
      <c r="F486" s="139"/>
      <c r="G486" s="182" t="str">
        <f>IF(G485="","",IF(G485+1&gt;условия!$K$14,"",G485+1))</f>
        <v/>
      </c>
      <c r="H486" s="140"/>
      <c r="I486" s="178" t="str">
        <f>IF($G486="","",SUMIFS(условия!$63:$63,условия!$1:$1,$G486))</f>
        <v/>
      </c>
      <c r="J486" s="178" t="str">
        <f>IF($G486="","",SUMIFS(условия!$110:$110,условия!$1:$1,$G486))</f>
        <v/>
      </c>
      <c r="K486" s="178" t="str">
        <f>IF($G486="","",SUMIFS(условия!$147:$147,условия!$1:$1,$G486))</f>
        <v/>
      </c>
      <c r="L486" s="178" t="str">
        <f>IF($G486="","",SUMIFS(условия!$59:$59,условия!$1:$1,$G486)+SUMIFS(условия!$106:$106,условия!$1:$1,$G486)+SUMIFS(условия!$143:$143,условия!$1:$1,$G486))</f>
        <v/>
      </c>
      <c r="M486" s="181" t="str">
        <f t="shared" si="6"/>
        <v/>
      </c>
      <c r="N486" s="1"/>
      <c r="O486" s="1"/>
      <c r="P486" s="1"/>
      <c r="Q486" s="1"/>
      <c r="R486" s="1"/>
      <c r="S486" s="105"/>
      <c r="T486" s="1"/>
    </row>
    <row r="487" spans="1:20" x14ac:dyDescent="0.3">
      <c r="A487" s="1"/>
      <c r="B487" s="1"/>
      <c r="C487" s="1"/>
      <c r="D487" s="105"/>
      <c r="E487" s="1"/>
      <c r="F487" s="139"/>
      <c r="G487" s="182" t="str">
        <f>IF(G486="","",IF(G486+1&gt;условия!$K$14,"",G486+1))</f>
        <v/>
      </c>
      <c r="H487" s="140"/>
      <c r="I487" s="178" t="str">
        <f>IF($G487="","",SUMIFS(условия!$63:$63,условия!$1:$1,$G487))</f>
        <v/>
      </c>
      <c r="J487" s="178" t="str">
        <f>IF($G487="","",SUMIFS(условия!$110:$110,условия!$1:$1,$G487))</f>
        <v/>
      </c>
      <c r="K487" s="178" t="str">
        <f>IF($G487="","",SUMIFS(условия!$147:$147,условия!$1:$1,$G487))</f>
        <v/>
      </c>
      <c r="L487" s="178" t="str">
        <f>IF($G487="","",SUMIFS(условия!$59:$59,условия!$1:$1,$G487)+SUMIFS(условия!$106:$106,условия!$1:$1,$G487)+SUMIFS(условия!$143:$143,условия!$1:$1,$G487))</f>
        <v/>
      </c>
      <c r="M487" s="181" t="str">
        <f t="shared" si="6"/>
        <v/>
      </c>
      <c r="N487" s="1"/>
      <c r="O487" s="1"/>
      <c r="P487" s="1"/>
      <c r="Q487" s="1"/>
      <c r="R487" s="1"/>
      <c r="S487" s="105"/>
      <c r="T487" s="1"/>
    </row>
    <row r="488" spans="1:20" x14ac:dyDescent="0.3">
      <c r="A488" s="1"/>
      <c r="B488" s="1"/>
      <c r="C488" s="1"/>
      <c r="D488" s="105"/>
      <c r="E488" s="1"/>
      <c r="F488" s="139"/>
      <c r="G488" s="182" t="str">
        <f>IF(G487="","",IF(G487+1&gt;условия!$K$14,"",G487+1))</f>
        <v/>
      </c>
      <c r="H488" s="140"/>
      <c r="I488" s="178" t="str">
        <f>IF($G488="","",SUMIFS(условия!$63:$63,условия!$1:$1,$G488))</f>
        <v/>
      </c>
      <c r="J488" s="178" t="str">
        <f>IF($G488="","",SUMIFS(условия!$110:$110,условия!$1:$1,$G488))</f>
        <v/>
      </c>
      <c r="K488" s="178" t="str">
        <f>IF($G488="","",SUMIFS(условия!$147:$147,условия!$1:$1,$G488))</f>
        <v/>
      </c>
      <c r="L488" s="178" t="str">
        <f>IF($G488="","",SUMIFS(условия!$59:$59,условия!$1:$1,$G488)+SUMIFS(условия!$106:$106,условия!$1:$1,$G488)+SUMIFS(условия!$143:$143,условия!$1:$1,$G488))</f>
        <v/>
      </c>
      <c r="M488" s="181" t="str">
        <f t="shared" si="6"/>
        <v/>
      </c>
      <c r="N488" s="1"/>
      <c r="O488" s="1"/>
      <c r="P488" s="1"/>
      <c r="Q488" s="1"/>
      <c r="R488" s="1"/>
      <c r="S488" s="105"/>
      <c r="T488" s="1"/>
    </row>
    <row r="489" spans="1:20" x14ac:dyDescent="0.3">
      <c r="A489" s="1"/>
      <c r="B489" s="1"/>
      <c r="C489" s="1"/>
      <c r="D489" s="105"/>
      <c r="E489" s="1"/>
      <c r="F489" s="139"/>
      <c r="G489" s="182" t="str">
        <f>IF(G488="","",IF(G488+1&gt;условия!$K$14,"",G488+1))</f>
        <v/>
      </c>
      <c r="H489" s="140"/>
      <c r="I489" s="178" t="str">
        <f>IF($G489="","",SUMIFS(условия!$63:$63,условия!$1:$1,$G489))</f>
        <v/>
      </c>
      <c r="J489" s="178" t="str">
        <f>IF($G489="","",SUMIFS(условия!$110:$110,условия!$1:$1,$G489))</f>
        <v/>
      </c>
      <c r="K489" s="178" t="str">
        <f>IF($G489="","",SUMIFS(условия!$147:$147,условия!$1:$1,$G489))</f>
        <v/>
      </c>
      <c r="L489" s="178" t="str">
        <f>IF($G489="","",SUMIFS(условия!$59:$59,условия!$1:$1,$G489)+SUMIFS(условия!$106:$106,условия!$1:$1,$G489)+SUMIFS(условия!$143:$143,условия!$1:$1,$G489))</f>
        <v/>
      </c>
      <c r="M489" s="181" t="str">
        <f t="shared" si="6"/>
        <v/>
      </c>
      <c r="N489" s="1"/>
      <c r="O489" s="1"/>
      <c r="P489" s="1"/>
      <c r="Q489" s="1"/>
      <c r="R489" s="1"/>
      <c r="S489" s="105"/>
      <c r="T489" s="1"/>
    </row>
    <row r="490" spans="1:20" x14ac:dyDescent="0.3">
      <c r="A490" s="1"/>
      <c r="B490" s="1"/>
      <c r="C490" s="1"/>
      <c r="D490" s="105"/>
      <c r="E490" s="1"/>
      <c r="F490" s="139"/>
      <c r="G490" s="182" t="str">
        <f>IF(G489="","",IF(G489+1&gt;условия!$K$14,"",G489+1))</f>
        <v/>
      </c>
      <c r="H490" s="140"/>
      <c r="I490" s="178" t="str">
        <f>IF($G490="","",SUMIFS(условия!$63:$63,условия!$1:$1,$G490))</f>
        <v/>
      </c>
      <c r="J490" s="178" t="str">
        <f>IF($G490="","",SUMIFS(условия!$110:$110,условия!$1:$1,$G490))</f>
        <v/>
      </c>
      <c r="K490" s="178" t="str">
        <f>IF($G490="","",SUMIFS(условия!$147:$147,условия!$1:$1,$G490))</f>
        <v/>
      </c>
      <c r="L490" s="178" t="str">
        <f>IF($G490="","",SUMIFS(условия!$59:$59,условия!$1:$1,$G490)+SUMIFS(условия!$106:$106,условия!$1:$1,$G490)+SUMIFS(условия!$143:$143,условия!$1:$1,$G490))</f>
        <v/>
      </c>
      <c r="M490" s="181" t="str">
        <f t="shared" si="6"/>
        <v/>
      </c>
      <c r="N490" s="1"/>
      <c r="O490" s="1"/>
      <c r="P490" s="1"/>
      <c r="Q490" s="1"/>
      <c r="R490" s="1"/>
      <c r="S490" s="105"/>
      <c r="T490" s="1"/>
    </row>
    <row r="491" spans="1:20" x14ac:dyDescent="0.3">
      <c r="A491" s="1"/>
      <c r="B491" s="1"/>
      <c r="C491" s="1"/>
      <c r="D491" s="105"/>
      <c r="E491" s="1"/>
      <c r="F491" s="139"/>
      <c r="G491" s="182" t="str">
        <f>IF(G490="","",IF(G490+1&gt;условия!$K$14,"",G490+1))</f>
        <v/>
      </c>
      <c r="H491" s="140"/>
      <c r="I491" s="178" t="str">
        <f>IF($G491="","",SUMIFS(условия!$63:$63,условия!$1:$1,$G491))</f>
        <v/>
      </c>
      <c r="J491" s="178" t="str">
        <f>IF($G491="","",SUMIFS(условия!$110:$110,условия!$1:$1,$G491))</f>
        <v/>
      </c>
      <c r="K491" s="178" t="str">
        <f>IF($G491="","",SUMIFS(условия!$147:$147,условия!$1:$1,$G491))</f>
        <v/>
      </c>
      <c r="L491" s="178" t="str">
        <f>IF($G491="","",SUMIFS(условия!$59:$59,условия!$1:$1,$G491)+SUMIFS(условия!$106:$106,условия!$1:$1,$G491)+SUMIFS(условия!$143:$143,условия!$1:$1,$G491))</f>
        <v/>
      </c>
      <c r="M491" s="181" t="str">
        <f t="shared" si="6"/>
        <v/>
      </c>
      <c r="N491" s="1"/>
      <c r="O491" s="1"/>
      <c r="P491" s="1"/>
      <c r="Q491" s="1"/>
      <c r="R491" s="1"/>
      <c r="S491" s="105"/>
      <c r="T491" s="1"/>
    </row>
    <row r="492" spans="1:20" x14ac:dyDescent="0.3">
      <c r="A492" s="1"/>
      <c r="B492" s="1"/>
      <c r="C492" s="1"/>
      <c r="D492" s="105"/>
      <c r="E492" s="1"/>
      <c r="F492" s="139"/>
      <c r="G492" s="182" t="str">
        <f>IF(G491="","",IF(G491+1&gt;условия!$K$14,"",G491+1))</f>
        <v/>
      </c>
      <c r="H492" s="140"/>
      <c r="I492" s="178" t="str">
        <f>IF($G492="","",SUMIFS(условия!$63:$63,условия!$1:$1,$G492))</f>
        <v/>
      </c>
      <c r="J492" s="178" t="str">
        <f>IF($G492="","",SUMIFS(условия!$110:$110,условия!$1:$1,$G492))</f>
        <v/>
      </c>
      <c r="K492" s="178" t="str">
        <f>IF($G492="","",SUMIFS(условия!$147:$147,условия!$1:$1,$G492))</f>
        <v/>
      </c>
      <c r="L492" s="178" t="str">
        <f>IF($G492="","",SUMIFS(условия!$59:$59,условия!$1:$1,$G492)+SUMIFS(условия!$106:$106,условия!$1:$1,$G492)+SUMIFS(условия!$143:$143,условия!$1:$1,$G492))</f>
        <v/>
      </c>
      <c r="M492" s="181" t="str">
        <f t="shared" si="6"/>
        <v/>
      </c>
      <c r="N492" s="1"/>
      <c r="O492" s="1"/>
      <c r="P492" s="1"/>
      <c r="Q492" s="1"/>
      <c r="R492" s="1"/>
      <c r="S492" s="105"/>
      <c r="T492" s="1"/>
    </row>
    <row r="493" spans="1:20" x14ac:dyDescent="0.3">
      <c r="A493" s="1"/>
      <c r="B493" s="1"/>
      <c r="C493" s="1"/>
      <c r="D493" s="105"/>
      <c r="E493" s="1"/>
      <c r="F493" s="139"/>
      <c r="G493" s="182" t="str">
        <f>IF(G492="","",IF(G492+1&gt;условия!$K$14,"",G492+1))</f>
        <v/>
      </c>
      <c r="H493" s="140"/>
      <c r="I493" s="178" t="str">
        <f>IF($G493="","",SUMIFS(условия!$63:$63,условия!$1:$1,$G493))</f>
        <v/>
      </c>
      <c r="J493" s="178" t="str">
        <f>IF($G493="","",SUMIFS(условия!$110:$110,условия!$1:$1,$G493))</f>
        <v/>
      </c>
      <c r="K493" s="178" t="str">
        <f>IF($G493="","",SUMIFS(условия!$147:$147,условия!$1:$1,$G493))</f>
        <v/>
      </c>
      <c r="L493" s="178" t="str">
        <f>IF($G493="","",SUMIFS(условия!$59:$59,условия!$1:$1,$G493)+SUMIFS(условия!$106:$106,условия!$1:$1,$G493)+SUMIFS(условия!$143:$143,условия!$1:$1,$G493))</f>
        <v/>
      </c>
      <c r="M493" s="181" t="str">
        <f t="shared" si="6"/>
        <v/>
      </c>
      <c r="N493" s="1"/>
      <c r="O493" s="1"/>
      <c r="P493" s="1"/>
      <c r="Q493" s="1"/>
      <c r="R493" s="1"/>
      <c r="S493" s="105"/>
      <c r="T493" s="1"/>
    </row>
    <row r="494" spans="1:20" x14ac:dyDescent="0.3">
      <c r="A494" s="1"/>
      <c r="B494" s="1"/>
      <c r="C494" s="1"/>
      <c r="D494" s="105"/>
      <c r="E494" s="1"/>
      <c r="F494" s="139"/>
      <c r="G494" s="182" t="str">
        <f>IF(G493="","",IF(G493+1&gt;условия!$K$14,"",G493+1))</f>
        <v/>
      </c>
      <c r="H494" s="140"/>
      <c r="I494" s="178" t="str">
        <f>IF($G494="","",SUMIFS(условия!$63:$63,условия!$1:$1,$G494))</f>
        <v/>
      </c>
      <c r="J494" s="178" t="str">
        <f>IF($G494="","",SUMIFS(условия!$110:$110,условия!$1:$1,$G494))</f>
        <v/>
      </c>
      <c r="K494" s="178" t="str">
        <f>IF($G494="","",SUMIFS(условия!$147:$147,условия!$1:$1,$G494))</f>
        <v/>
      </c>
      <c r="L494" s="178" t="str">
        <f>IF($G494="","",SUMIFS(условия!$59:$59,условия!$1:$1,$G494)+SUMIFS(условия!$106:$106,условия!$1:$1,$G494)+SUMIFS(условия!$143:$143,условия!$1:$1,$G494))</f>
        <v/>
      </c>
      <c r="M494" s="181" t="str">
        <f t="shared" si="6"/>
        <v/>
      </c>
      <c r="N494" s="1"/>
      <c r="O494" s="1"/>
      <c r="P494" s="1"/>
      <c r="Q494" s="1"/>
      <c r="R494" s="1"/>
      <c r="S494" s="105"/>
      <c r="T494" s="1"/>
    </row>
    <row r="495" spans="1:20" x14ac:dyDescent="0.3">
      <c r="A495" s="1"/>
      <c r="B495" s="1"/>
      <c r="C495" s="1"/>
      <c r="D495" s="105"/>
      <c r="E495" s="1"/>
      <c r="F495" s="139"/>
      <c r="G495" s="182" t="str">
        <f>IF(G494="","",IF(G494+1&gt;условия!$K$14,"",G494+1))</f>
        <v/>
      </c>
      <c r="H495" s="140"/>
      <c r="I495" s="178" t="str">
        <f>IF($G495="","",SUMIFS(условия!$63:$63,условия!$1:$1,$G495))</f>
        <v/>
      </c>
      <c r="J495" s="178" t="str">
        <f>IF($G495="","",SUMIFS(условия!$110:$110,условия!$1:$1,$G495))</f>
        <v/>
      </c>
      <c r="K495" s="178" t="str">
        <f>IF($G495="","",SUMIFS(условия!$147:$147,условия!$1:$1,$G495))</f>
        <v/>
      </c>
      <c r="L495" s="178" t="str">
        <f>IF($G495="","",SUMIFS(условия!$59:$59,условия!$1:$1,$G495)+SUMIFS(условия!$106:$106,условия!$1:$1,$G495)+SUMIFS(условия!$143:$143,условия!$1:$1,$G495))</f>
        <v/>
      </c>
      <c r="M495" s="181" t="str">
        <f t="shared" si="6"/>
        <v/>
      </c>
      <c r="N495" s="1"/>
      <c r="O495" s="1"/>
      <c r="P495" s="1"/>
      <c r="Q495" s="1"/>
      <c r="R495" s="1"/>
      <c r="S495" s="105"/>
      <c r="T495" s="1"/>
    </row>
    <row r="496" spans="1:20" x14ac:dyDescent="0.3">
      <c r="A496" s="1"/>
      <c r="B496" s="1"/>
      <c r="C496" s="1"/>
      <c r="D496" s="105"/>
      <c r="E496" s="1"/>
      <c r="F496" s="139"/>
      <c r="G496" s="182" t="str">
        <f>IF(G495="","",IF(G495+1&gt;условия!$K$14,"",G495+1))</f>
        <v/>
      </c>
      <c r="H496" s="140"/>
      <c r="I496" s="178" t="str">
        <f>IF($G496="","",SUMIFS(условия!$63:$63,условия!$1:$1,$G496))</f>
        <v/>
      </c>
      <c r="J496" s="178" t="str">
        <f>IF($G496="","",SUMIFS(условия!$110:$110,условия!$1:$1,$G496))</f>
        <v/>
      </c>
      <c r="K496" s="178" t="str">
        <f>IF($G496="","",SUMIFS(условия!$147:$147,условия!$1:$1,$G496))</f>
        <v/>
      </c>
      <c r="L496" s="178" t="str">
        <f>IF($G496="","",SUMIFS(условия!$59:$59,условия!$1:$1,$G496)+SUMIFS(условия!$106:$106,условия!$1:$1,$G496)+SUMIFS(условия!$143:$143,условия!$1:$1,$G496))</f>
        <v/>
      </c>
      <c r="M496" s="181" t="str">
        <f t="shared" si="6"/>
        <v/>
      </c>
      <c r="N496" s="1"/>
      <c r="O496" s="1"/>
      <c r="P496" s="1"/>
      <c r="Q496" s="1"/>
      <c r="R496" s="1"/>
      <c r="S496" s="105"/>
      <c r="T496" s="1"/>
    </row>
    <row r="497" spans="1:20" x14ac:dyDescent="0.3">
      <c r="A497" s="1"/>
      <c r="B497" s="1"/>
      <c r="C497" s="1"/>
      <c r="D497" s="105"/>
      <c r="E497" s="1"/>
      <c r="F497" s="139"/>
      <c r="G497" s="182" t="str">
        <f>IF(G496="","",IF(G496+1&gt;условия!$K$14,"",G496+1))</f>
        <v/>
      </c>
      <c r="H497" s="140"/>
      <c r="I497" s="178" t="str">
        <f>IF($G497="","",SUMIFS(условия!$63:$63,условия!$1:$1,$G497))</f>
        <v/>
      </c>
      <c r="J497" s="178" t="str">
        <f>IF($G497="","",SUMIFS(условия!$110:$110,условия!$1:$1,$G497))</f>
        <v/>
      </c>
      <c r="K497" s="178" t="str">
        <f>IF($G497="","",SUMIFS(условия!$147:$147,условия!$1:$1,$G497))</f>
        <v/>
      </c>
      <c r="L497" s="178" t="str">
        <f>IF($G497="","",SUMIFS(условия!$59:$59,условия!$1:$1,$G497)+SUMIFS(условия!$106:$106,условия!$1:$1,$G497)+SUMIFS(условия!$143:$143,условия!$1:$1,$G497))</f>
        <v/>
      </c>
      <c r="M497" s="181" t="str">
        <f t="shared" si="6"/>
        <v/>
      </c>
      <c r="N497" s="1"/>
      <c r="O497" s="1"/>
      <c r="P497" s="1"/>
      <c r="Q497" s="1"/>
      <c r="R497" s="1"/>
      <c r="S497" s="105"/>
      <c r="T497" s="1"/>
    </row>
    <row r="498" spans="1:20" x14ac:dyDescent="0.3">
      <c r="A498" s="1"/>
      <c r="B498" s="1"/>
      <c r="C498" s="1"/>
      <c r="D498" s="105"/>
      <c r="E498" s="1"/>
      <c r="F498" s="139"/>
      <c r="G498" s="182" t="str">
        <f>IF(G497="","",IF(G497+1&gt;условия!$K$14,"",G497+1))</f>
        <v/>
      </c>
      <c r="H498" s="140"/>
      <c r="I498" s="178" t="str">
        <f>IF($G498="","",SUMIFS(условия!$63:$63,условия!$1:$1,$G498))</f>
        <v/>
      </c>
      <c r="J498" s="178" t="str">
        <f>IF($G498="","",SUMIFS(условия!$110:$110,условия!$1:$1,$G498))</f>
        <v/>
      </c>
      <c r="K498" s="178" t="str">
        <f>IF($G498="","",SUMIFS(условия!$147:$147,условия!$1:$1,$G498))</f>
        <v/>
      </c>
      <c r="L498" s="178" t="str">
        <f>IF($G498="","",SUMIFS(условия!$59:$59,условия!$1:$1,$G498)+SUMIFS(условия!$106:$106,условия!$1:$1,$G498)+SUMIFS(условия!$143:$143,условия!$1:$1,$G498))</f>
        <v/>
      </c>
      <c r="M498" s="181" t="str">
        <f t="shared" si="6"/>
        <v/>
      </c>
      <c r="N498" s="1"/>
      <c r="O498" s="1"/>
      <c r="P498" s="1"/>
      <c r="Q498" s="1"/>
      <c r="R498" s="1"/>
      <c r="S498" s="105"/>
      <c r="T498" s="1"/>
    </row>
    <row r="499" spans="1:20" x14ac:dyDescent="0.3">
      <c r="A499" s="1"/>
      <c r="B499" s="1"/>
      <c r="C499" s="1"/>
      <c r="D499" s="105"/>
      <c r="E499" s="1"/>
      <c r="F499" s="139"/>
      <c r="G499" s="182" t="str">
        <f>IF(G498="","",IF(G498+1&gt;условия!$K$14,"",G498+1))</f>
        <v/>
      </c>
      <c r="H499" s="140"/>
      <c r="I499" s="178" t="str">
        <f>IF($G499="","",SUMIFS(условия!$63:$63,условия!$1:$1,$G499))</f>
        <v/>
      </c>
      <c r="J499" s="178" t="str">
        <f>IF($G499="","",SUMIFS(условия!$110:$110,условия!$1:$1,$G499))</f>
        <v/>
      </c>
      <c r="K499" s="178" t="str">
        <f>IF($G499="","",SUMIFS(условия!$147:$147,условия!$1:$1,$G499))</f>
        <v/>
      </c>
      <c r="L499" s="178" t="str">
        <f>IF($G499="","",SUMIFS(условия!$59:$59,условия!$1:$1,$G499)+SUMIFS(условия!$106:$106,условия!$1:$1,$G499)+SUMIFS(условия!$143:$143,условия!$1:$1,$G499))</f>
        <v/>
      </c>
      <c r="M499" s="181" t="str">
        <f t="shared" si="6"/>
        <v/>
      </c>
      <c r="N499" s="1"/>
      <c r="O499" s="1"/>
      <c r="P499" s="1"/>
      <c r="Q499" s="1"/>
      <c r="R499" s="1"/>
      <c r="S499" s="105"/>
      <c r="T499" s="1"/>
    </row>
    <row r="500" spans="1:20" x14ac:dyDescent="0.3">
      <c r="A500" s="1"/>
      <c r="B500" s="1"/>
      <c r="C500" s="1"/>
      <c r="D500" s="105"/>
      <c r="E500" s="1"/>
      <c r="F500" s="139"/>
      <c r="G500" s="182" t="str">
        <f>IF(G499="","",IF(G499+1&gt;условия!$K$14,"",G499+1))</f>
        <v/>
      </c>
      <c r="H500" s="140"/>
      <c r="I500" s="178" t="str">
        <f>IF($G500="","",SUMIFS(условия!$63:$63,условия!$1:$1,$G500))</f>
        <v/>
      </c>
      <c r="J500" s="178" t="str">
        <f>IF($G500="","",SUMIFS(условия!$110:$110,условия!$1:$1,$G500))</f>
        <v/>
      </c>
      <c r="K500" s="178" t="str">
        <f>IF($G500="","",SUMIFS(условия!$147:$147,условия!$1:$1,$G500))</f>
        <v/>
      </c>
      <c r="L500" s="178" t="str">
        <f>IF($G500="","",SUMIFS(условия!$59:$59,условия!$1:$1,$G500)+SUMIFS(условия!$106:$106,условия!$1:$1,$G500)+SUMIFS(условия!$143:$143,условия!$1:$1,$G500))</f>
        <v/>
      </c>
      <c r="M500" s="181" t="str">
        <f t="shared" si="6"/>
        <v/>
      </c>
      <c r="N500" s="1"/>
      <c r="O500" s="1"/>
      <c r="P500" s="1"/>
      <c r="Q500" s="1"/>
      <c r="R500" s="1"/>
      <c r="S500" s="105"/>
      <c r="T50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P202"/>
  <sheetViews>
    <sheetView showGridLines="0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/>
    </sheetView>
  </sheetViews>
  <sheetFormatPr defaultColWidth="9.109375" defaultRowHeight="12" x14ac:dyDescent="0.25"/>
  <cols>
    <col min="1" max="4" width="2.6640625" style="3" customWidth="1"/>
    <col min="5" max="5" width="44.6640625" style="3" bestFit="1" customWidth="1"/>
    <col min="6" max="7" width="2.6640625" style="3" customWidth="1"/>
    <col min="8" max="8" width="9.109375" style="3"/>
    <col min="9" max="9" width="2.6640625" style="3" customWidth="1"/>
    <col min="10" max="10" width="2.6640625" style="14" customWidth="1"/>
    <col min="11" max="11" width="17.88671875" style="16" customWidth="1"/>
    <col min="12" max="12" width="2.6640625" style="31" customWidth="1"/>
    <col min="13" max="14" width="2.6640625" style="3" customWidth="1"/>
    <col min="15" max="15" width="11.5546875" style="3" customWidth="1"/>
    <col min="16" max="18" width="2.6640625" style="3" customWidth="1"/>
    <col min="19" max="371" width="9.109375" style="3"/>
    <col min="372" max="372" width="10.5546875" style="3" bestFit="1" customWidth="1"/>
    <col min="373" max="378" width="9.109375" style="3"/>
    <col min="379" max="380" width="2.6640625" style="3" customWidth="1"/>
    <col min="381" max="16384" width="9.109375" style="3"/>
  </cols>
  <sheetData>
    <row r="1" spans="1:380" s="5" customFormat="1" x14ac:dyDescent="0.3">
      <c r="A1" s="4"/>
      <c r="B1" s="4"/>
      <c r="C1" s="4"/>
      <c r="D1" s="4"/>
      <c r="E1" s="4"/>
      <c r="F1" s="4"/>
      <c r="G1" s="4"/>
      <c r="H1" s="4"/>
      <c r="I1" s="4"/>
      <c r="J1" s="13"/>
      <c r="K1" s="37"/>
      <c r="L1" s="30"/>
      <c r="M1" s="4"/>
      <c r="N1" s="4"/>
      <c r="O1" s="4"/>
      <c r="P1" s="4"/>
      <c r="Q1" s="4"/>
      <c r="R1" s="4"/>
      <c r="S1" s="4">
        <v>1</v>
      </c>
      <c r="T1" s="4">
        <f>S1+1</f>
        <v>2</v>
      </c>
      <c r="U1" s="4">
        <f t="shared" ref="U1:CF1" si="0">T1+1</f>
        <v>3</v>
      </c>
      <c r="V1" s="4">
        <f t="shared" si="0"/>
        <v>4</v>
      </c>
      <c r="W1" s="4">
        <f t="shared" si="0"/>
        <v>5</v>
      </c>
      <c r="X1" s="4">
        <f t="shared" si="0"/>
        <v>6</v>
      </c>
      <c r="Y1" s="4">
        <f t="shared" si="0"/>
        <v>7</v>
      </c>
      <c r="Z1" s="4">
        <f t="shared" si="0"/>
        <v>8</v>
      </c>
      <c r="AA1" s="4">
        <f t="shared" si="0"/>
        <v>9</v>
      </c>
      <c r="AB1" s="4">
        <f t="shared" si="0"/>
        <v>10</v>
      </c>
      <c r="AC1" s="4">
        <f t="shared" si="0"/>
        <v>11</v>
      </c>
      <c r="AD1" s="4">
        <f t="shared" si="0"/>
        <v>12</v>
      </c>
      <c r="AE1" s="4">
        <f t="shared" si="0"/>
        <v>13</v>
      </c>
      <c r="AF1" s="4">
        <f t="shared" si="0"/>
        <v>14</v>
      </c>
      <c r="AG1" s="4">
        <f t="shared" si="0"/>
        <v>15</v>
      </c>
      <c r="AH1" s="4">
        <f t="shared" si="0"/>
        <v>16</v>
      </c>
      <c r="AI1" s="4">
        <f t="shared" si="0"/>
        <v>17</v>
      </c>
      <c r="AJ1" s="4">
        <f t="shared" si="0"/>
        <v>18</v>
      </c>
      <c r="AK1" s="4">
        <f t="shared" si="0"/>
        <v>19</v>
      </c>
      <c r="AL1" s="4">
        <f t="shared" si="0"/>
        <v>20</v>
      </c>
      <c r="AM1" s="4">
        <f t="shared" si="0"/>
        <v>21</v>
      </c>
      <c r="AN1" s="4">
        <f t="shared" si="0"/>
        <v>22</v>
      </c>
      <c r="AO1" s="4">
        <f t="shared" si="0"/>
        <v>23</v>
      </c>
      <c r="AP1" s="4">
        <f t="shared" si="0"/>
        <v>24</v>
      </c>
      <c r="AQ1" s="4">
        <f t="shared" si="0"/>
        <v>25</v>
      </c>
      <c r="AR1" s="4">
        <f t="shared" si="0"/>
        <v>26</v>
      </c>
      <c r="AS1" s="4">
        <f t="shared" si="0"/>
        <v>27</v>
      </c>
      <c r="AT1" s="4">
        <f t="shared" si="0"/>
        <v>28</v>
      </c>
      <c r="AU1" s="4">
        <f t="shared" si="0"/>
        <v>29</v>
      </c>
      <c r="AV1" s="4">
        <f t="shared" si="0"/>
        <v>30</v>
      </c>
      <c r="AW1" s="4">
        <f t="shared" si="0"/>
        <v>31</v>
      </c>
      <c r="AX1" s="4">
        <f t="shared" si="0"/>
        <v>32</v>
      </c>
      <c r="AY1" s="4">
        <f t="shared" si="0"/>
        <v>33</v>
      </c>
      <c r="AZ1" s="4">
        <f t="shared" si="0"/>
        <v>34</v>
      </c>
      <c r="BA1" s="4">
        <f t="shared" si="0"/>
        <v>35</v>
      </c>
      <c r="BB1" s="4">
        <f t="shared" si="0"/>
        <v>36</v>
      </c>
      <c r="BC1" s="4">
        <f t="shared" si="0"/>
        <v>37</v>
      </c>
      <c r="BD1" s="4">
        <f t="shared" si="0"/>
        <v>38</v>
      </c>
      <c r="BE1" s="4">
        <f t="shared" si="0"/>
        <v>39</v>
      </c>
      <c r="BF1" s="4">
        <f t="shared" si="0"/>
        <v>40</v>
      </c>
      <c r="BG1" s="4">
        <f t="shared" si="0"/>
        <v>41</v>
      </c>
      <c r="BH1" s="4">
        <f t="shared" si="0"/>
        <v>42</v>
      </c>
      <c r="BI1" s="4">
        <f t="shared" si="0"/>
        <v>43</v>
      </c>
      <c r="BJ1" s="4">
        <f t="shared" si="0"/>
        <v>44</v>
      </c>
      <c r="BK1" s="4">
        <f t="shared" si="0"/>
        <v>45</v>
      </c>
      <c r="BL1" s="4">
        <f t="shared" si="0"/>
        <v>46</v>
      </c>
      <c r="BM1" s="4">
        <f t="shared" si="0"/>
        <v>47</v>
      </c>
      <c r="BN1" s="4">
        <f t="shared" si="0"/>
        <v>48</v>
      </c>
      <c r="BO1" s="4">
        <f t="shared" si="0"/>
        <v>49</v>
      </c>
      <c r="BP1" s="4">
        <f t="shared" si="0"/>
        <v>50</v>
      </c>
      <c r="BQ1" s="4">
        <f t="shared" si="0"/>
        <v>51</v>
      </c>
      <c r="BR1" s="4">
        <f t="shared" si="0"/>
        <v>52</v>
      </c>
      <c r="BS1" s="4">
        <f t="shared" si="0"/>
        <v>53</v>
      </c>
      <c r="BT1" s="4">
        <f t="shared" si="0"/>
        <v>54</v>
      </c>
      <c r="BU1" s="4">
        <f t="shared" si="0"/>
        <v>55</v>
      </c>
      <c r="BV1" s="4">
        <f t="shared" si="0"/>
        <v>56</v>
      </c>
      <c r="BW1" s="4">
        <f t="shared" si="0"/>
        <v>57</v>
      </c>
      <c r="BX1" s="4">
        <f t="shared" si="0"/>
        <v>58</v>
      </c>
      <c r="BY1" s="4">
        <f t="shared" si="0"/>
        <v>59</v>
      </c>
      <c r="BZ1" s="4">
        <f t="shared" si="0"/>
        <v>60</v>
      </c>
      <c r="CA1" s="4">
        <f t="shared" si="0"/>
        <v>61</v>
      </c>
      <c r="CB1" s="4">
        <f t="shared" si="0"/>
        <v>62</v>
      </c>
      <c r="CC1" s="4">
        <f t="shared" si="0"/>
        <v>63</v>
      </c>
      <c r="CD1" s="4">
        <f t="shared" si="0"/>
        <v>64</v>
      </c>
      <c r="CE1" s="4">
        <f t="shared" si="0"/>
        <v>65</v>
      </c>
      <c r="CF1" s="4">
        <f t="shared" si="0"/>
        <v>66</v>
      </c>
      <c r="CG1" s="4">
        <f t="shared" ref="CG1:ER1" si="1">CF1+1</f>
        <v>67</v>
      </c>
      <c r="CH1" s="4">
        <f t="shared" si="1"/>
        <v>68</v>
      </c>
      <c r="CI1" s="4">
        <f t="shared" si="1"/>
        <v>69</v>
      </c>
      <c r="CJ1" s="4">
        <f t="shared" si="1"/>
        <v>70</v>
      </c>
      <c r="CK1" s="4">
        <f t="shared" si="1"/>
        <v>71</v>
      </c>
      <c r="CL1" s="4">
        <f t="shared" si="1"/>
        <v>72</v>
      </c>
      <c r="CM1" s="4">
        <f t="shared" si="1"/>
        <v>73</v>
      </c>
      <c r="CN1" s="4">
        <f t="shared" si="1"/>
        <v>74</v>
      </c>
      <c r="CO1" s="4">
        <f t="shared" si="1"/>
        <v>75</v>
      </c>
      <c r="CP1" s="4">
        <f t="shared" si="1"/>
        <v>76</v>
      </c>
      <c r="CQ1" s="4">
        <f t="shared" si="1"/>
        <v>77</v>
      </c>
      <c r="CR1" s="4">
        <f t="shared" si="1"/>
        <v>78</v>
      </c>
      <c r="CS1" s="4">
        <f t="shared" si="1"/>
        <v>79</v>
      </c>
      <c r="CT1" s="4">
        <f t="shared" si="1"/>
        <v>80</v>
      </c>
      <c r="CU1" s="4">
        <f t="shared" si="1"/>
        <v>81</v>
      </c>
      <c r="CV1" s="4">
        <f t="shared" si="1"/>
        <v>82</v>
      </c>
      <c r="CW1" s="4">
        <f t="shared" si="1"/>
        <v>83</v>
      </c>
      <c r="CX1" s="4">
        <f t="shared" si="1"/>
        <v>84</v>
      </c>
      <c r="CY1" s="4">
        <f t="shared" si="1"/>
        <v>85</v>
      </c>
      <c r="CZ1" s="4">
        <f t="shared" si="1"/>
        <v>86</v>
      </c>
      <c r="DA1" s="4">
        <f t="shared" si="1"/>
        <v>87</v>
      </c>
      <c r="DB1" s="4">
        <f t="shared" si="1"/>
        <v>88</v>
      </c>
      <c r="DC1" s="4">
        <f t="shared" si="1"/>
        <v>89</v>
      </c>
      <c r="DD1" s="4">
        <f t="shared" si="1"/>
        <v>90</v>
      </c>
      <c r="DE1" s="4">
        <f t="shared" si="1"/>
        <v>91</v>
      </c>
      <c r="DF1" s="4">
        <f t="shared" si="1"/>
        <v>92</v>
      </c>
      <c r="DG1" s="4">
        <f t="shared" si="1"/>
        <v>93</v>
      </c>
      <c r="DH1" s="4">
        <f t="shared" si="1"/>
        <v>94</v>
      </c>
      <c r="DI1" s="4">
        <f t="shared" si="1"/>
        <v>95</v>
      </c>
      <c r="DJ1" s="4">
        <f t="shared" si="1"/>
        <v>96</v>
      </c>
      <c r="DK1" s="4">
        <f t="shared" si="1"/>
        <v>97</v>
      </c>
      <c r="DL1" s="4">
        <f t="shared" si="1"/>
        <v>98</v>
      </c>
      <c r="DM1" s="4">
        <f t="shared" si="1"/>
        <v>99</v>
      </c>
      <c r="DN1" s="4">
        <f t="shared" si="1"/>
        <v>100</v>
      </c>
      <c r="DO1" s="4">
        <f t="shared" si="1"/>
        <v>101</v>
      </c>
      <c r="DP1" s="4">
        <f t="shared" si="1"/>
        <v>102</v>
      </c>
      <c r="DQ1" s="4">
        <f t="shared" si="1"/>
        <v>103</v>
      </c>
      <c r="DR1" s="4">
        <f t="shared" si="1"/>
        <v>104</v>
      </c>
      <c r="DS1" s="4">
        <f t="shared" si="1"/>
        <v>105</v>
      </c>
      <c r="DT1" s="4">
        <f t="shared" si="1"/>
        <v>106</v>
      </c>
      <c r="DU1" s="4">
        <f t="shared" si="1"/>
        <v>107</v>
      </c>
      <c r="DV1" s="4">
        <f t="shared" si="1"/>
        <v>108</v>
      </c>
      <c r="DW1" s="4">
        <f t="shared" si="1"/>
        <v>109</v>
      </c>
      <c r="DX1" s="4">
        <f t="shared" si="1"/>
        <v>110</v>
      </c>
      <c r="DY1" s="4">
        <f t="shared" si="1"/>
        <v>111</v>
      </c>
      <c r="DZ1" s="4">
        <f t="shared" si="1"/>
        <v>112</v>
      </c>
      <c r="EA1" s="4">
        <f t="shared" si="1"/>
        <v>113</v>
      </c>
      <c r="EB1" s="4">
        <f t="shared" si="1"/>
        <v>114</v>
      </c>
      <c r="EC1" s="4">
        <f t="shared" si="1"/>
        <v>115</v>
      </c>
      <c r="ED1" s="4">
        <f t="shared" si="1"/>
        <v>116</v>
      </c>
      <c r="EE1" s="4">
        <f t="shared" si="1"/>
        <v>117</v>
      </c>
      <c r="EF1" s="4">
        <f t="shared" si="1"/>
        <v>118</v>
      </c>
      <c r="EG1" s="4">
        <f t="shared" si="1"/>
        <v>119</v>
      </c>
      <c r="EH1" s="4">
        <f t="shared" si="1"/>
        <v>120</v>
      </c>
      <c r="EI1" s="4">
        <f t="shared" si="1"/>
        <v>121</v>
      </c>
      <c r="EJ1" s="4">
        <f t="shared" si="1"/>
        <v>122</v>
      </c>
      <c r="EK1" s="4">
        <f t="shared" si="1"/>
        <v>123</v>
      </c>
      <c r="EL1" s="4">
        <f t="shared" si="1"/>
        <v>124</v>
      </c>
      <c r="EM1" s="4">
        <f t="shared" si="1"/>
        <v>125</v>
      </c>
      <c r="EN1" s="4">
        <f t="shared" si="1"/>
        <v>126</v>
      </c>
      <c r="EO1" s="4">
        <f t="shared" si="1"/>
        <v>127</v>
      </c>
      <c r="EP1" s="4">
        <f t="shared" si="1"/>
        <v>128</v>
      </c>
      <c r="EQ1" s="4">
        <f t="shared" si="1"/>
        <v>129</v>
      </c>
      <c r="ER1" s="4">
        <f t="shared" si="1"/>
        <v>130</v>
      </c>
      <c r="ES1" s="4">
        <f t="shared" ref="ES1:HD1" si="2">ER1+1</f>
        <v>131</v>
      </c>
      <c r="ET1" s="4">
        <f t="shared" si="2"/>
        <v>132</v>
      </c>
      <c r="EU1" s="4">
        <f t="shared" si="2"/>
        <v>133</v>
      </c>
      <c r="EV1" s="4">
        <f t="shared" si="2"/>
        <v>134</v>
      </c>
      <c r="EW1" s="4">
        <f t="shared" si="2"/>
        <v>135</v>
      </c>
      <c r="EX1" s="4">
        <f t="shared" si="2"/>
        <v>136</v>
      </c>
      <c r="EY1" s="4">
        <f t="shared" si="2"/>
        <v>137</v>
      </c>
      <c r="EZ1" s="4">
        <f t="shared" si="2"/>
        <v>138</v>
      </c>
      <c r="FA1" s="4">
        <f t="shared" si="2"/>
        <v>139</v>
      </c>
      <c r="FB1" s="4">
        <f t="shared" si="2"/>
        <v>140</v>
      </c>
      <c r="FC1" s="4">
        <f t="shared" si="2"/>
        <v>141</v>
      </c>
      <c r="FD1" s="4">
        <f t="shared" si="2"/>
        <v>142</v>
      </c>
      <c r="FE1" s="4">
        <f t="shared" si="2"/>
        <v>143</v>
      </c>
      <c r="FF1" s="4">
        <f t="shared" si="2"/>
        <v>144</v>
      </c>
      <c r="FG1" s="4">
        <f t="shared" si="2"/>
        <v>145</v>
      </c>
      <c r="FH1" s="4">
        <f t="shared" si="2"/>
        <v>146</v>
      </c>
      <c r="FI1" s="4">
        <f t="shared" si="2"/>
        <v>147</v>
      </c>
      <c r="FJ1" s="4">
        <f t="shared" si="2"/>
        <v>148</v>
      </c>
      <c r="FK1" s="4">
        <f t="shared" si="2"/>
        <v>149</v>
      </c>
      <c r="FL1" s="4">
        <f t="shared" si="2"/>
        <v>150</v>
      </c>
      <c r="FM1" s="4">
        <f t="shared" si="2"/>
        <v>151</v>
      </c>
      <c r="FN1" s="4">
        <f t="shared" si="2"/>
        <v>152</v>
      </c>
      <c r="FO1" s="4">
        <f t="shared" si="2"/>
        <v>153</v>
      </c>
      <c r="FP1" s="4">
        <f t="shared" si="2"/>
        <v>154</v>
      </c>
      <c r="FQ1" s="4">
        <f t="shared" si="2"/>
        <v>155</v>
      </c>
      <c r="FR1" s="4">
        <f t="shared" si="2"/>
        <v>156</v>
      </c>
      <c r="FS1" s="4">
        <f t="shared" si="2"/>
        <v>157</v>
      </c>
      <c r="FT1" s="4">
        <f t="shared" si="2"/>
        <v>158</v>
      </c>
      <c r="FU1" s="4">
        <f t="shared" si="2"/>
        <v>159</v>
      </c>
      <c r="FV1" s="4">
        <f t="shared" si="2"/>
        <v>160</v>
      </c>
      <c r="FW1" s="4">
        <f t="shared" si="2"/>
        <v>161</v>
      </c>
      <c r="FX1" s="4">
        <f t="shared" si="2"/>
        <v>162</v>
      </c>
      <c r="FY1" s="4">
        <f t="shared" si="2"/>
        <v>163</v>
      </c>
      <c r="FZ1" s="4">
        <f t="shared" si="2"/>
        <v>164</v>
      </c>
      <c r="GA1" s="4">
        <f t="shared" si="2"/>
        <v>165</v>
      </c>
      <c r="GB1" s="4">
        <f t="shared" si="2"/>
        <v>166</v>
      </c>
      <c r="GC1" s="4">
        <f t="shared" si="2"/>
        <v>167</v>
      </c>
      <c r="GD1" s="4">
        <f t="shared" si="2"/>
        <v>168</v>
      </c>
      <c r="GE1" s="4">
        <f t="shared" si="2"/>
        <v>169</v>
      </c>
      <c r="GF1" s="4">
        <f t="shared" si="2"/>
        <v>170</v>
      </c>
      <c r="GG1" s="4">
        <f t="shared" si="2"/>
        <v>171</v>
      </c>
      <c r="GH1" s="4">
        <f t="shared" si="2"/>
        <v>172</v>
      </c>
      <c r="GI1" s="4">
        <f t="shared" si="2"/>
        <v>173</v>
      </c>
      <c r="GJ1" s="4">
        <f t="shared" si="2"/>
        <v>174</v>
      </c>
      <c r="GK1" s="4">
        <f t="shared" si="2"/>
        <v>175</v>
      </c>
      <c r="GL1" s="4">
        <f t="shared" si="2"/>
        <v>176</v>
      </c>
      <c r="GM1" s="4">
        <f t="shared" si="2"/>
        <v>177</v>
      </c>
      <c r="GN1" s="4">
        <f t="shared" si="2"/>
        <v>178</v>
      </c>
      <c r="GO1" s="4">
        <f t="shared" si="2"/>
        <v>179</v>
      </c>
      <c r="GP1" s="4">
        <f t="shared" si="2"/>
        <v>180</v>
      </c>
      <c r="GQ1" s="4">
        <f t="shared" si="2"/>
        <v>181</v>
      </c>
      <c r="GR1" s="4">
        <f t="shared" si="2"/>
        <v>182</v>
      </c>
      <c r="GS1" s="4">
        <f t="shared" si="2"/>
        <v>183</v>
      </c>
      <c r="GT1" s="4">
        <f t="shared" si="2"/>
        <v>184</v>
      </c>
      <c r="GU1" s="4">
        <f t="shared" si="2"/>
        <v>185</v>
      </c>
      <c r="GV1" s="4">
        <f t="shared" si="2"/>
        <v>186</v>
      </c>
      <c r="GW1" s="4">
        <f t="shared" si="2"/>
        <v>187</v>
      </c>
      <c r="GX1" s="4">
        <f t="shared" si="2"/>
        <v>188</v>
      </c>
      <c r="GY1" s="4">
        <f t="shared" si="2"/>
        <v>189</v>
      </c>
      <c r="GZ1" s="4">
        <f t="shared" si="2"/>
        <v>190</v>
      </c>
      <c r="HA1" s="4">
        <f t="shared" si="2"/>
        <v>191</v>
      </c>
      <c r="HB1" s="4">
        <f t="shared" si="2"/>
        <v>192</v>
      </c>
      <c r="HC1" s="4">
        <f t="shared" si="2"/>
        <v>193</v>
      </c>
      <c r="HD1" s="4">
        <f t="shared" si="2"/>
        <v>194</v>
      </c>
      <c r="HE1" s="4">
        <f t="shared" ref="HE1:JP1" si="3">HD1+1</f>
        <v>195</v>
      </c>
      <c r="HF1" s="4">
        <f t="shared" si="3"/>
        <v>196</v>
      </c>
      <c r="HG1" s="4">
        <f t="shared" si="3"/>
        <v>197</v>
      </c>
      <c r="HH1" s="4">
        <f t="shared" si="3"/>
        <v>198</v>
      </c>
      <c r="HI1" s="4">
        <f t="shared" si="3"/>
        <v>199</v>
      </c>
      <c r="HJ1" s="4">
        <f t="shared" si="3"/>
        <v>200</v>
      </c>
      <c r="HK1" s="4">
        <f t="shared" si="3"/>
        <v>201</v>
      </c>
      <c r="HL1" s="4">
        <f t="shared" si="3"/>
        <v>202</v>
      </c>
      <c r="HM1" s="4">
        <f t="shared" si="3"/>
        <v>203</v>
      </c>
      <c r="HN1" s="4">
        <f t="shared" si="3"/>
        <v>204</v>
      </c>
      <c r="HO1" s="4">
        <f t="shared" si="3"/>
        <v>205</v>
      </c>
      <c r="HP1" s="4">
        <f t="shared" si="3"/>
        <v>206</v>
      </c>
      <c r="HQ1" s="4">
        <f t="shared" si="3"/>
        <v>207</v>
      </c>
      <c r="HR1" s="4">
        <f t="shared" si="3"/>
        <v>208</v>
      </c>
      <c r="HS1" s="4">
        <f t="shared" si="3"/>
        <v>209</v>
      </c>
      <c r="HT1" s="4">
        <f t="shared" si="3"/>
        <v>210</v>
      </c>
      <c r="HU1" s="4">
        <f t="shared" si="3"/>
        <v>211</v>
      </c>
      <c r="HV1" s="4">
        <f t="shared" si="3"/>
        <v>212</v>
      </c>
      <c r="HW1" s="4">
        <f t="shared" si="3"/>
        <v>213</v>
      </c>
      <c r="HX1" s="4">
        <f t="shared" si="3"/>
        <v>214</v>
      </c>
      <c r="HY1" s="4">
        <f t="shared" si="3"/>
        <v>215</v>
      </c>
      <c r="HZ1" s="4">
        <f t="shared" si="3"/>
        <v>216</v>
      </c>
      <c r="IA1" s="4">
        <f t="shared" si="3"/>
        <v>217</v>
      </c>
      <c r="IB1" s="4">
        <f t="shared" si="3"/>
        <v>218</v>
      </c>
      <c r="IC1" s="4">
        <f t="shared" si="3"/>
        <v>219</v>
      </c>
      <c r="ID1" s="4">
        <f t="shared" si="3"/>
        <v>220</v>
      </c>
      <c r="IE1" s="4">
        <f t="shared" si="3"/>
        <v>221</v>
      </c>
      <c r="IF1" s="4">
        <f t="shared" si="3"/>
        <v>222</v>
      </c>
      <c r="IG1" s="4">
        <f t="shared" si="3"/>
        <v>223</v>
      </c>
      <c r="IH1" s="4">
        <f t="shared" si="3"/>
        <v>224</v>
      </c>
      <c r="II1" s="4">
        <f t="shared" si="3"/>
        <v>225</v>
      </c>
      <c r="IJ1" s="4">
        <f t="shared" si="3"/>
        <v>226</v>
      </c>
      <c r="IK1" s="4">
        <f t="shared" si="3"/>
        <v>227</v>
      </c>
      <c r="IL1" s="4">
        <f t="shared" si="3"/>
        <v>228</v>
      </c>
      <c r="IM1" s="4">
        <f t="shared" si="3"/>
        <v>229</v>
      </c>
      <c r="IN1" s="4">
        <f t="shared" si="3"/>
        <v>230</v>
      </c>
      <c r="IO1" s="4">
        <f t="shared" si="3"/>
        <v>231</v>
      </c>
      <c r="IP1" s="4">
        <f t="shared" si="3"/>
        <v>232</v>
      </c>
      <c r="IQ1" s="4">
        <f t="shared" si="3"/>
        <v>233</v>
      </c>
      <c r="IR1" s="4">
        <f t="shared" si="3"/>
        <v>234</v>
      </c>
      <c r="IS1" s="4">
        <f t="shared" si="3"/>
        <v>235</v>
      </c>
      <c r="IT1" s="4">
        <f t="shared" si="3"/>
        <v>236</v>
      </c>
      <c r="IU1" s="4">
        <f t="shared" si="3"/>
        <v>237</v>
      </c>
      <c r="IV1" s="4">
        <f t="shared" si="3"/>
        <v>238</v>
      </c>
      <c r="IW1" s="4">
        <f t="shared" si="3"/>
        <v>239</v>
      </c>
      <c r="IX1" s="4">
        <f t="shared" si="3"/>
        <v>240</v>
      </c>
      <c r="IY1" s="4">
        <f t="shared" si="3"/>
        <v>241</v>
      </c>
      <c r="IZ1" s="4">
        <f t="shared" si="3"/>
        <v>242</v>
      </c>
      <c r="JA1" s="4">
        <f t="shared" si="3"/>
        <v>243</v>
      </c>
      <c r="JB1" s="4">
        <f t="shared" si="3"/>
        <v>244</v>
      </c>
      <c r="JC1" s="4">
        <f t="shared" si="3"/>
        <v>245</v>
      </c>
      <c r="JD1" s="4">
        <f t="shared" si="3"/>
        <v>246</v>
      </c>
      <c r="JE1" s="4">
        <f t="shared" si="3"/>
        <v>247</v>
      </c>
      <c r="JF1" s="4">
        <f t="shared" si="3"/>
        <v>248</v>
      </c>
      <c r="JG1" s="4">
        <f t="shared" si="3"/>
        <v>249</v>
      </c>
      <c r="JH1" s="4">
        <f t="shared" si="3"/>
        <v>250</v>
      </c>
      <c r="JI1" s="4">
        <f t="shared" si="3"/>
        <v>251</v>
      </c>
      <c r="JJ1" s="4">
        <f t="shared" si="3"/>
        <v>252</v>
      </c>
      <c r="JK1" s="4">
        <f t="shared" si="3"/>
        <v>253</v>
      </c>
      <c r="JL1" s="4">
        <f t="shared" si="3"/>
        <v>254</v>
      </c>
      <c r="JM1" s="4">
        <f t="shared" si="3"/>
        <v>255</v>
      </c>
      <c r="JN1" s="4">
        <f t="shared" si="3"/>
        <v>256</v>
      </c>
      <c r="JO1" s="4">
        <f t="shared" si="3"/>
        <v>257</v>
      </c>
      <c r="JP1" s="4">
        <f t="shared" si="3"/>
        <v>258</v>
      </c>
      <c r="JQ1" s="4">
        <f t="shared" ref="JQ1:MB1" si="4">JP1+1</f>
        <v>259</v>
      </c>
      <c r="JR1" s="4">
        <f t="shared" si="4"/>
        <v>260</v>
      </c>
      <c r="JS1" s="4">
        <f t="shared" si="4"/>
        <v>261</v>
      </c>
      <c r="JT1" s="4">
        <f t="shared" si="4"/>
        <v>262</v>
      </c>
      <c r="JU1" s="4">
        <f t="shared" si="4"/>
        <v>263</v>
      </c>
      <c r="JV1" s="4">
        <f t="shared" si="4"/>
        <v>264</v>
      </c>
      <c r="JW1" s="4">
        <f t="shared" si="4"/>
        <v>265</v>
      </c>
      <c r="JX1" s="4">
        <f t="shared" si="4"/>
        <v>266</v>
      </c>
      <c r="JY1" s="4">
        <f t="shared" si="4"/>
        <v>267</v>
      </c>
      <c r="JZ1" s="4">
        <f t="shared" si="4"/>
        <v>268</v>
      </c>
      <c r="KA1" s="4">
        <f t="shared" si="4"/>
        <v>269</v>
      </c>
      <c r="KB1" s="4">
        <f t="shared" si="4"/>
        <v>270</v>
      </c>
      <c r="KC1" s="4">
        <f t="shared" si="4"/>
        <v>271</v>
      </c>
      <c r="KD1" s="4">
        <f t="shared" si="4"/>
        <v>272</v>
      </c>
      <c r="KE1" s="4">
        <f t="shared" si="4"/>
        <v>273</v>
      </c>
      <c r="KF1" s="4">
        <f t="shared" si="4"/>
        <v>274</v>
      </c>
      <c r="KG1" s="4">
        <f t="shared" si="4"/>
        <v>275</v>
      </c>
      <c r="KH1" s="4">
        <f t="shared" si="4"/>
        <v>276</v>
      </c>
      <c r="KI1" s="4">
        <f t="shared" si="4"/>
        <v>277</v>
      </c>
      <c r="KJ1" s="4">
        <f t="shared" si="4"/>
        <v>278</v>
      </c>
      <c r="KK1" s="4">
        <f t="shared" si="4"/>
        <v>279</v>
      </c>
      <c r="KL1" s="4">
        <f t="shared" si="4"/>
        <v>280</v>
      </c>
      <c r="KM1" s="4">
        <f t="shared" si="4"/>
        <v>281</v>
      </c>
      <c r="KN1" s="4">
        <f t="shared" si="4"/>
        <v>282</v>
      </c>
      <c r="KO1" s="4">
        <f t="shared" si="4"/>
        <v>283</v>
      </c>
      <c r="KP1" s="4">
        <f t="shared" si="4"/>
        <v>284</v>
      </c>
      <c r="KQ1" s="4">
        <f t="shared" si="4"/>
        <v>285</v>
      </c>
      <c r="KR1" s="4">
        <f t="shared" si="4"/>
        <v>286</v>
      </c>
      <c r="KS1" s="4">
        <f t="shared" si="4"/>
        <v>287</v>
      </c>
      <c r="KT1" s="4">
        <f t="shared" si="4"/>
        <v>288</v>
      </c>
      <c r="KU1" s="4">
        <f t="shared" si="4"/>
        <v>289</v>
      </c>
      <c r="KV1" s="4">
        <f t="shared" si="4"/>
        <v>290</v>
      </c>
      <c r="KW1" s="4">
        <f t="shared" si="4"/>
        <v>291</v>
      </c>
      <c r="KX1" s="4">
        <f t="shared" si="4"/>
        <v>292</v>
      </c>
      <c r="KY1" s="4">
        <f t="shared" si="4"/>
        <v>293</v>
      </c>
      <c r="KZ1" s="4">
        <f t="shared" si="4"/>
        <v>294</v>
      </c>
      <c r="LA1" s="4">
        <f t="shared" si="4"/>
        <v>295</v>
      </c>
      <c r="LB1" s="4">
        <f t="shared" si="4"/>
        <v>296</v>
      </c>
      <c r="LC1" s="4">
        <f t="shared" si="4"/>
        <v>297</v>
      </c>
      <c r="LD1" s="4">
        <f t="shared" si="4"/>
        <v>298</v>
      </c>
      <c r="LE1" s="4">
        <f t="shared" si="4"/>
        <v>299</v>
      </c>
      <c r="LF1" s="4">
        <f t="shared" si="4"/>
        <v>300</v>
      </c>
      <c r="LG1" s="4">
        <f t="shared" si="4"/>
        <v>301</v>
      </c>
      <c r="LH1" s="4">
        <f t="shared" si="4"/>
        <v>302</v>
      </c>
      <c r="LI1" s="4">
        <f t="shared" si="4"/>
        <v>303</v>
      </c>
      <c r="LJ1" s="4">
        <f t="shared" si="4"/>
        <v>304</v>
      </c>
      <c r="LK1" s="4">
        <f t="shared" si="4"/>
        <v>305</v>
      </c>
      <c r="LL1" s="4">
        <f t="shared" si="4"/>
        <v>306</v>
      </c>
      <c r="LM1" s="4">
        <f t="shared" si="4"/>
        <v>307</v>
      </c>
      <c r="LN1" s="4">
        <f t="shared" si="4"/>
        <v>308</v>
      </c>
      <c r="LO1" s="4">
        <f t="shared" si="4"/>
        <v>309</v>
      </c>
      <c r="LP1" s="4">
        <f t="shared" si="4"/>
        <v>310</v>
      </c>
      <c r="LQ1" s="4">
        <f t="shared" si="4"/>
        <v>311</v>
      </c>
      <c r="LR1" s="4">
        <f t="shared" si="4"/>
        <v>312</v>
      </c>
      <c r="LS1" s="4">
        <f t="shared" si="4"/>
        <v>313</v>
      </c>
      <c r="LT1" s="4">
        <f t="shared" si="4"/>
        <v>314</v>
      </c>
      <c r="LU1" s="4">
        <f t="shared" si="4"/>
        <v>315</v>
      </c>
      <c r="LV1" s="4">
        <f t="shared" si="4"/>
        <v>316</v>
      </c>
      <c r="LW1" s="4">
        <f t="shared" si="4"/>
        <v>317</v>
      </c>
      <c r="LX1" s="4">
        <f t="shared" si="4"/>
        <v>318</v>
      </c>
      <c r="LY1" s="4">
        <f t="shared" si="4"/>
        <v>319</v>
      </c>
      <c r="LZ1" s="4">
        <f t="shared" si="4"/>
        <v>320</v>
      </c>
      <c r="MA1" s="4">
        <f t="shared" si="4"/>
        <v>321</v>
      </c>
      <c r="MB1" s="4">
        <f t="shared" si="4"/>
        <v>322</v>
      </c>
      <c r="MC1" s="4">
        <f t="shared" ref="MC1:NN1" si="5">MB1+1</f>
        <v>323</v>
      </c>
      <c r="MD1" s="4">
        <f t="shared" si="5"/>
        <v>324</v>
      </c>
      <c r="ME1" s="4">
        <f t="shared" si="5"/>
        <v>325</v>
      </c>
      <c r="MF1" s="4">
        <f t="shared" si="5"/>
        <v>326</v>
      </c>
      <c r="MG1" s="4">
        <f t="shared" si="5"/>
        <v>327</v>
      </c>
      <c r="MH1" s="4">
        <f t="shared" si="5"/>
        <v>328</v>
      </c>
      <c r="MI1" s="4">
        <f t="shared" si="5"/>
        <v>329</v>
      </c>
      <c r="MJ1" s="4">
        <f t="shared" si="5"/>
        <v>330</v>
      </c>
      <c r="MK1" s="4">
        <f t="shared" si="5"/>
        <v>331</v>
      </c>
      <c r="ML1" s="4">
        <f t="shared" si="5"/>
        <v>332</v>
      </c>
      <c r="MM1" s="4">
        <f t="shared" si="5"/>
        <v>333</v>
      </c>
      <c r="MN1" s="4">
        <f t="shared" si="5"/>
        <v>334</v>
      </c>
      <c r="MO1" s="4">
        <f t="shared" si="5"/>
        <v>335</v>
      </c>
      <c r="MP1" s="4">
        <f t="shared" si="5"/>
        <v>336</v>
      </c>
      <c r="MQ1" s="4">
        <f t="shared" si="5"/>
        <v>337</v>
      </c>
      <c r="MR1" s="4">
        <f t="shared" si="5"/>
        <v>338</v>
      </c>
      <c r="MS1" s="4">
        <f t="shared" si="5"/>
        <v>339</v>
      </c>
      <c r="MT1" s="4">
        <f t="shared" si="5"/>
        <v>340</v>
      </c>
      <c r="MU1" s="4">
        <f t="shared" si="5"/>
        <v>341</v>
      </c>
      <c r="MV1" s="4">
        <f t="shared" si="5"/>
        <v>342</v>
      </c>
      <c r="MW1" s="4">
        <f t="shared" si="5"/>
        <v>343</v>
      </c>
      <c r="MX1" s="4">
        <f t="shared" si="5"/>
        <v>344</v>
      </c>
      <c r="MY1" s="4">
        <f t="shared" si="5"/>
        <v>345</v>
      </c>
      <c r="MZ1" s="4">
        <f t="shared" si="5"/>
        <v>346</v>
      </c>
      <c r="NA1" s="4">
        <f t="shared" si="5"/>
        <v>347</v>
      </c>
      <c r="NB1" s="4">
        <f t="shared" si="5"/>
        <v>348</v>
      </c>
      <c r="NC1" s="4">
        <f t="shared" si="5"/>
        <v>349</v>
      </c>
      <c r="ND1" s="4">
        <f t="shared" si="5"/>
        <v>350</v>
      </c>
      <c r="NE1" s="4">
        <f t="shared" si="5"/>
        <v>351</v>
      </c>
      <c r="NF1" s="4">
        <f t="shared" si="5"/>
        <v>352</v>
      </c>
      <c r="NG1" s="4">
        <f t="shared" si="5"/>
        <v>353</v>
      </c>
      <c r="NH1" s="4">
        <f t="shared" si="5"/>
        <v>354</v>
      </c>
      <c r="NI1" s="4">
        <f t="shared" si="5"/>
        <v>355</v>
      </c>
      <c r="NJ1" s="4">
        <f t="shared" si="5"/>
        <v>356</v>
      </c>
      <c r="NK1" s="4">
        <f t="shared" si="5"/>
        <v>357</v>
      </c>
      <c r="NL1" s="4">
        <f t="shared" si="5"/>
        <v>358</v>
      </c>
      <c r="NM1" s="4">
        <f t="shared" si="5"/>
        <v>359</v>
      </c>
      <c r="NN1" s="4">
        <f t="shared" si="5"/>
        <v>360</v>
      </c>
      <c r="NO1" s="4"/>
      <c r="NP1" s="4"/>
    </row>
    <row r="2" spans="1:380" s="10" customFormat="1" x14ac:dyDescent="0.25">
      <c r="A2" s="9"/>
      <c r="B2" s="23" t="s">
        <v>69</v>
      </c>
      <c r="C2" s="9"/>
      <c r="D2" s="9"/>
      <c r="E2" s="9"/>
      <c r="F2" s="9"/>
      <c r="G2" s="9"/>
      <c r="H2" s="9"/>
      <c r="I2" s="9"/>
      <c r="J2" s="103"/>
      <c r="K2" s="17"/>
      <c r="L2" s="103"/>
      <c r="M2" s="9"/>
      <c r="N2" s="9"/>
      <c r="O2" s="9"/>
      <c r="P2" s="9"/>
      <c r="Q2" s="9"/>
      <c r="R2" s="102" t="str">
        <f>S7</f>
        <v/>
      </c>
      <c r="S2" s="11" t="str">
        <f>IF(S8="",R2,S8)</f>
        <v/>
      </c>
      <c r="T2" s="11" t="str">
        <f t="shared" ref="T2:CE2" si="6">IF(T8="",S2,T8)</f>
        <v/>
      </c>
      <c r="U2" s="11" t="str">
        <f t="shared" si="6"/>
        <v/>
      </c>
      <c r="V2" s="11" t="str">
        <f t="shared" si="6"/>
        <v/>
      </c>
      <c r="W2" s="11" t="str">
        <f t="shared" si="6"/>
        <v/>
      </c>
      <c r="X2" s="11" t="str">
        <f t="shared" si="6"/>
        <v/>
      </c>
      <c r="Y2" s="11" t="str">
        <f t="shared" si="6"/>
        <v/>
      </c>
      <c r="Z2" s="11" t="str">
        <f t="shared" si="6"/>
        <v/>
      </c>
      <c r="AA2" s="11" t="str">
        <f t="shared" si="6"/>
        <v/>
      </c>
      <c r="AB2" s="11" t="str">
        <f t="shared" si="6"/>
        <v/>
      </c>
      <c r="AC2" s="11" t="str">
        <f t="shared" si="6"/>
        <v/>
      </c>
      <c r="AD2" s="11" t="str">
        <f t="shared" si="6"/>
        <v/>
      </c>
      <c r="AE2" s="11" t="str">
        <f t="shared" si="6"/>
        <v/>
      </c>
      <c r="AF2" s="11" t="str">
        <f t="shared" si="6"/>
        <v/>
      </c>
      <c r="AG2" s="11" t="str">
        <f t="shared" si="6"/>
        <v/>
      </c>
      <c r="AH2" s="11" t="str">
        <f t="shared" si="6"/>
        <v/>
      </c>
      <c r="AI2" s="11" t="str">
        <f t="shared" si="6"/>
        <v/>
      </c>
      <c r="AJ2" s="11" t="str">
        <f t="shared" si="6"/>
        <v/>
      </c>
      <c r="AK2" s="11" t="str">
        <f t="shared" si="6"/>
        <v/>
      </c>
      <c r="AL2" s="11" t="str">
        <f t="shared" si="6"/>
        <v/>
      </c>
      <c r="AM2" s="11" t="str">
        <f t="shared" si="6"/>
        <v/>
      </c>
      <c r="AN2" s="11" t="str">
        <f t="shared" si="6"/>
        <v/>
      </c>
      <c r="AO2" s="11" t="str">
        <f t="shared" si="6"/>
        <v/>
      </c>
      <c r="AP2" s="11" t="str">
        <f t="shared" si="6"/>
        <v/>
      </c>
      <c r="AQ2" s="11" t="str">
        <f t="shared" si="6"/>
        <v/>
      </c>
      <c r="AR2" s="11" t="str">
        <f t="shared" si="6"/>
        <v/>
      </c>
      <c r="AS2" s="11" t="str">
        <f t="shared" si="6"/>
        <v/>
      </c>
      <c r="AT2" s="11" t="str">
        <f t="shared" si="6"/>
        <v/>
      </c>
      <c r="AU2" s="11" t="str">
        <f t="shared" si="6"/>
        <v/>
      </c>
      <c r="AV2" s="11" t="str">
        <f t="shared" si="6"/>
        <v/>
      </c>
      <c r="AW2" s="11" t="str">
        <f t="shared" si="6"/>
        <v/>
      </c>
      <c r="AX2" s="11" t="str">
        <f t="shared" si="6"/>
        <v/>
      </c>
      <c r="AY2" s="11" t="str">
        <f t="shared" si="6"/>
        <v/>
      </c>
      <c r="AZ2" s="11" t="str">
        <f t="shared" si="6"/>
        <v/>
      </c>
      <c r="BA2" s="11" t="str">
        <f t="shared" si="6"/>
        <v/>
      </c>
      <c r="BB2" s="11" t="str">
        <f t="shared" si="6"/>
        <v/>
      </c>
      <c r="BC2" s="11" t="str">
        <f t="shared" si="6"/>
        <v/>
      </c>
      <c r="BD2" s="11" t="str">
        <f t="shared" si="6"/>
        <v/>
      </c>
      <c r="BE2" s="11" t="str">
        <f t="shared" si="6"/>
        <v/>
      </c>
      <c r="BF2" s="11" t="str">
        <f t="shared" si="6"/>
        <v/>
      </c>
      <c r="BG2" s="11" t="str">
        <f t="shared" si="6"/>
        <v/>
      </c>
      <c r="BH2" s="11" t="str">
        <f t="shared" si="6"/>
        <v/>
      </c>
      <c r="BI2" s="11" t="str">
        <f t="shared" si="6"/>
        <v/>
      </c>
      <c r="BJ2" s="11" t="str">
        <f t="shared" si="6"/>
        <v/>
      </c>
      <c r="BK2" s="11" t="str">
        <f t="shared" si="6"/>
        <v/>
      </c>
      <c r="BL2" s="11" t="str">
        <f t="shared" si="6"/>
        <v/>
      </c>
      <c r="BM2" s="11" t="str">
        <f t="shared" si="6"/>
        <v/>
      </c>
      <c r="BN2" s="11" t="str">
        <f t="shared" si="6"/>
        <v/>
      </c>
      <c r="BO2" s="11" t="str">
        <f t="shared" si="6"/>
        <v/>
      </c>
      <c r="BP2" s="11" t="str">
        <f t="shared" si="6"/>
        <v/>
      </c>
      <c r="BQ2" s="11" t="str">
        <f t="shared" si="6"/>
        <v/>
      </c>
      <c r="BR2" s="11" t="str">
        <f t="shared" si="6"/>
        <v/>
      </c>
      <c r="BS2" s="11" t="str">
        <f t="shared" si="6"/>
        <v/>
      </c>
      <c r="BT2" s="11" t="str">
        <f t="shared" si="6"/>
        <v/>
      </c>
      <c r="BU2" s="11" t="str">
        <f t="shared" si="6"/>
        <v/>
      </c>
      <c r="BV2" s="11" t="str">
        <f t="shared" si="6"/>
        <v/>
      </c>
      <c r="BW2" s="11" t="str">
        <f t="shared" si="6"/>
        <v/>
      </c>
      <c r="BX2" s="11" t="str">
        <f t="shared" si="6"/>
        <v/>
      </c>
      <c r="BY2" s="11" t="str">
        <f t="shared" si="6"/>
        <v/>
      </c>
      <c r="BZ2" s="11" t="str">
        <f t="shared" si="6"/>
        <v/>
      </c>
      <c r="CA2" s="11" t="str">
        <f t="shared" si="6"/>
        <v/>
      </c>
      <c r="CB2" s="11" t="str">
        <f t="shared" si="6"/>
        <v/>
      </c>
      <c r="CC2" s="11" t="str">
        <f t="shared" si="6"/>
        <v/>
      </c>
      <c r="CD2" s="11" t="str">
        <f t="shared" si="6"/>
        <v/>
      </c>
      <c r="CE2" s="11" t="str">
        <f t="shared" si="6"/>
        <v/>
      </c>
      <c r="CF2" s="11" t="str">
        <f t="shared" ref="CF2:EQ2" si="7">IF(CF8="",CE2,CF8)</f>
        <v/>
      </c>
      <c r="CG2" s="11" t="str">
        <f t="shared" si="7"/>
        <v/>
      </c>
      <c r="CH2" s="11" t="str">
        <f t="shared" si="7"/>
        <v/>
      </c>
      <c r="CI2" s="11" t="str">
        <f t="shared" si="7"/>
        <v/>
      </c>
      <c r="CJ2" s="11" t="str">
        <f t="shared" si="7"/>
        <v/>
      </c>
      <c r="CK2" s="11" t="str">
        <f t="shared" si="7"/>
        <v/>
      </c>
      <c r="CL2" s="11" t="str">
        <f t="shared" si="7"/>
        <v/>
      </c>
      <c r="CM2" s="11" t="str">
        <f t="shared" si="7"/>
        <v/>
      </c>
      <c r="CN2" s="11" t="str">
        <f t="shared" si="7"/>
        <v/>
      </c>
      <c r="CO2" s="11" t="str">
        <f t="shared" si="7"/>
        <v/>
      </c>
      <c r="CP2" s="11" t="str">
        <f t="shared" si="7"/>
        <v/>
      </c>
      <c r="CQ2" s="11" t="str">
        <f t="shared" si="7"/>
        <v/>
      </c>
      <c r="CR2" s="11" t="str">
        <f t="shared" si="7"/>
        <v/>
      </c>
      <c r="CS2" s="11" t="str">
        <f t="shared" si="7"/>
        <v/>
      </c>
      <c r="CT2" s="11" t="str">
        <f t="shared" si="7"/>
        <v/>
      </c>
      <c r="CU2" s="11" t="str">
        <f t="shared" si="7"/>
        <v/>
      </c>
      <c r="CV2" s="11" t="str">
        <f t="shared" si="7"/>
        <v/>
      </c>
      <c r="CW2" s="11" t="str">
        <f t="shared" si="7"/>
        <v/>
      </c>
      <c r="CX2" s="11" t="str">
        <f t="shared" si="7"/>
        <v/>
      </c>
      <c r="CY2" s="11" t="str">
        <f t="shared" si="7"/>
        <v/>
      </c>
      <c r="CZ2" s="11" t="str">
        <f t="shared" si="7"/>
        <v/>
      </c>
      <c r="DA2" s="11" t="str">
        <f t="shared" si="7"/>
        <v/>
      </c>
      <c r="DB2" s="11" t="str">
        <f t="shared" si="7"/>
        <v/>
      </c>
      <c r="DC2" s="11" t="str">
        <f t="shared" si="7"/>
        <v/>
      </c>
      <c r="DD2" s="11" t="str">
        <f t="shared" si="7"/>
        <v/>
      </c>
      <c r="DE2" s="11" t="str">
        <f t="shared" si="7"/>
        <v/>
      </c>
      <c r="DF2" s="11" t="str">
        <f t="shared" si="7"/>
        <v/>
      </c>
      <c r="DG2" s="11" t="str">
        <f t="shared" si="7"/>
        <v/>
      </c>
      <c r="DH2" s="11" t="str">
        <f t="shared" si="7"/>
        <v/>
      </c>
      <c r="DI2" s="11" t="str">
        <f t="shared" si="7"/>
        <v/>
      </c>
      <c r="DJ2" s="11" t="str">
        <f t="shared" si="7"/>
        <v/>
      </c>
      <c r="DK2" s="11" t="str">
        <f t="shared" si="7"/>
        <v/>
      </c>
      <c r="DL2" s="11" t="str">
        <f t="shared" si="7"/>
        <v/>
      </c>
      <c r="DM2" s="11" t="str">
        <f t="shared" si="7"/>
        <v/>
      </c>
      <c r="DN2" s="11" t="str">
        <f t="shared" si="7"/>
        <v/>
      </c>
      <c r="DO2" s="11" t="str">
        <f t="shared" si="7"/>
        <v/>
      </c>
      <c r="DP2" s="11" t="str">
        <f t="shared" si="7"/>
        <v/>
      </c>
      <c r="DQ2" s="11" t="str">
        <f t="shared" si="7"/>
        <v/>
      </c>
      <c r="DR2" s="11" t="str">
        <f t="shared" si="7"/>
        <v/>
      </c>
      <c r="DS2" s="11" t="str">
        <f t="shared" si="7"/>
        <v/>
      </c>
      <c r="DT2" s="11" t="str">
        <f t="shared" si="7"/>
        <v/>
      </c>
      <c r="DU2" s="11" t="str">
        <f t="shared" si="7"/>
        <v/>
      </c>
      <c r="DV2" s="11" t="str">
        <f t="shared" si="7"/>
        <v/>
      </c>
      <c r="DW2" s="11" t="str">
        <f t="shared" si="7"/>
        <v/>
      </c>
      <c r="DX2" s="11" t="str">
        <f t="shared" si="7"/>
        <v/>
      </c>
      <c r="DY2" s="11" t="str">
        <f t="shared" si="7"/>
        <v/>
      </c>
      <c r="DZ2" s="11" t="str">
        <f t="shared" si="7"/>
        <v/>
      </c>
      <c r="EA2" s="11" t="str">
        <f t="shared" si="7"/>
        <v/>
      </c>
      <c r="EB2" s="11" t="str">
        <f t="shared" si="7"/>
        <v/>
      </c>
      <c r="EC2" s="11" t="str">
        <f t="shared" si="7"/>
        <v/>
      </c>
      <c r="ED2" s="11" t="str">
        <f t="shared" si="7"/>
        <v/>
      </c>
      <c r="EE2" s="11" t="str">
        <f t="shared" si="7"/>
        <v/>
      </c>
      <c r="EF2" s="11" t="str">
        <f t="shared" si="7"/>
        <v/>
      </c>
      <c r="EG2" s="11" t="str">
        <f t="shared" si="7"/>
        <v/>
      </c>
      <c r="EH2" s="11" t="str">
        <f t="shared" si="7"/>
        <v/>
      </c>
      <c r="EI2" s="11" t="str">
        <f t="shared" si="7"/>
        <v/>
      </c>
      <c r="EJ2" s="11" t="str">
        <f t="shared" si="7"/>
        <v/>
      </c>
      <c r="EK2" s="11" t="str">
        <f t="shared" si="7"/>
        <v/>
      </c>
      <c r="EL2" s="11" t="str">
        <f t="shared" si="7"/>
        <v/>
      </c>
      <c r="EM2" s="11" t="str">
        <f t="shared" si="7"/>
        <v/>
      </c>
      <c r="EN2" s="11" t="str">
        <f t="shared" si="7"/>
        <v/>
      </c>
      <c r="EO2" s="11" t="str">
        <f t="shared" si="7"/>
        <v/>
      </c>
      <c r="EP2" s="11" t="str">
        <f t="shared" si="7"/>
        <v/>
      </c>
      <c r="EQ2" s="11" t="str">
        <f t="shared" si="7"/>
        <v/>
      </c>
      <c r="ER2" s="11" t="str">
        <f t="shared" ref="ER2:HC2" si="8">IF(ER8="",EQ2,ER8)</f>
        <v/>
      </c>
      <c r="ES2" s="11" t="str">
        <f t="shared" si="8"/>
        <v/>
      </c>
      <c r="ET2" s="11" t="str">
        <f t="shared" si="8"/>
        <v/>
      </c>
      <c r="EU2" s="11" t="str">
        <f t="shared" si="8"/>
        <v/>
      </c>
      <c r="EV2" s="11" t="str">
        <f t="shared" si="8"/>
        <v/>
      </c>
      <c r="EW2" s="11" t="str">
        <f t="shared" si="8"/>
        <v/>
      </c>
      <c r="EX2" s="11" t="str">
        <f t="shared" si="8"/>
        <v/>
      </c>
      <c r="EY2" s="11" t="str">
        <f t="shared" si="8"/>
        <v/>
      </c>
      <c r="EZ2" s="11" t="str">
        <f t="shared" si="8"/>
        <v/>
      </c>
      <c r="FA2" s="11" t="str">
        <f t="shared" si="8"/>
        <v/>
      </c>
      <c r="FB2" s="11" t="str">
        <f t="shared" si="8"/>
        <v/>
      </c>
      <c r="FC2" s="11" t="str">
        <f t="shared" si="8"/>
        <v/>
      </c>
      <c r="FD2" s="11" t="str">
        <f t="shared" si="8"/>
        <v/>
      </c>
      <c r="FE2" s="11" t="str">
        <f t="shared" si="8"/>
        <v/>
      </c>
      <c r="FF2" s="11" t="str">
        <f t="shared" si="8"/>
        <v/>
      </c>
      <c r="FG2" s="11" t="str">
        <f t="shared" si="8"/>
        <v/>
      </c>
      <c r="FH2" s="11" t="str">
        <f t="shared" si="8"/>
        <v/>
      </c>
      <c r="FI2" s="11" t="str">
        <f t="shared" si="8"/>
        <v/>
      </c>
      <c r="FJ2" s="11" t="str">
        <f t="shared" si="8"/>
        <v/>
      </c>
      <c r="FK2" s="11" t="str">
        <f t="shared" si="8"/>
        <v/>
      </c>
      <c r="FL2" s="11" t="str">
        <f t="shared" si="8"/>
        <v/>
      </c>
      <c r="FM2" s="11" t="str">
        <f t="shared" si="8"/>
        <v/>
      </c>
      <c r="FN2" s="11" t="str">
        <f t="shared" si="8"/>
        <v/>
      </c>
      <c r="FO2" s="11" t="str">
        <f t="shared" si="8"/>
        <v/>
      </c>
      <c r="FP2" s="11" t="str">
        <f t="shared" si="8"/>
        <v/>
      </c>
      <c r="FQ2" s="11" t="str">
        <f t="shared" si="8"/>
        <v/>
      </c>
      <c r="FR2" s="11" t="str">
        <f t="shared" si="8"/>
        <v/>
      </c>
      <c r="FS2" s="11" t="str">
        <f t="shared" si="8"/>
        <v/>
      </c>
      <c r="FT2" s="11" t="str">
        <f t="shared" si="8"/>
        <v/>
      </c>
      <c r="FU2" s="11" t="str">
        <f t="shared" si="8"/>
        <v/>
      </c>
      <c r="FV2" s="11" t="str">
        <f t="shared" si="8"/>
        <v/>
      </c>
      <c r="FW2" s="11" t="str">
        <f t="shared" si="8"/>
        <v/>
      </c>
      <c r="FX2" s="11" t="str">
        <f t="shared" si="8"/>
        <v/>
      </c>
      <c r="FY2" s="11" t="str">
        <f t="shared" si="8"/>
        <v/>
      </c>
      <c r="FZ2" s="11" t="str">
        <f t="shared" si="8"/>
        <v/>
      </c>
      <c r="GA2" s="11" t="str">
        <f t="shared" si="8"/>
        <v/>
      </c>
      <c r="GB2" s="11" t="str">
        <f t="shared" si="8"/>
        <v/>
      </c>
      <c r="GC2" s="11" t="str">
        <f t="shared" si="8"/>
        <v/>
      </c>
      <c r="GD2" s="11" t="str">
        <f t="shared" si="8"/>
        <v/>
      </c>
      <c r="GE2" s="11" t="str">
        <f t="shared" si="8"/>
        <v/>
      </c>
      <c r="GF2" s="11" t="str">
        <f t="shared" si="8"/>
        <v/>
      </c>
      <c r="GG2" s="11" t="str">
        <f t="shared" si="8"/>
        <v/>
      </c>
      <c r="GH2" s="11" t="str">
        <f t="shared" si="8"/>
        <v/>
      </c>
      <c r="GI2" s="11" t="str">
        <f t="shared" si="8"/>
        <v/>
      </c>
      <c r="GJ2" s="11" t="str">
        <f t="shared" si="8"/>
        <v/>
      </c>
      <c r="GK2" s="11" t="str">
        <f t="shared" si="8"/>
        <v/>
      </c>
      <c r="GL2" s="11" t="str">
        <f t="shared" si="8"/>
        <v/>
      </c>
      <c r="GM2" s="11" t="str">
        <f t="shared" si="8"/>
        <v/>
      </c>
      <c r="GN2" s="11" t="str">
        <f t="shared" si="8"/>
        <v/>
      </c>
      <c r="GO2" s="11" t="str">
        <f t="shared" si="8"/>
        <v/>
      </c>
      <c r="GP2" s="11" t="str">
        <f t="shared" si="8"/>
        <v/>
      </c>
      <c r="GQ2" s="11" t="str">
        <f t="shared" si="8"/>
        <v/>
      </c>
      <c r="GR2" s="11" t="str">
        <f t="shared" si="8"/>
        <v/>
      </c>
      <c r="GS2" s="11" t="str">
        <f t="shared" si="8"/>
        <v/>
      </c>
      <c r="GT2" s="11" t="str">
        <f t="shared" si="8"/>
        <v/>
      </c>
      <c r="GU2" s="11" t="str">
        <f t="shared" si="8"/>
        <v/>
      </c>
      <c r="GV2" s="11" t="str">
        <f t="shared" si="8"/>
        <v/>
      </c>
      <c r="GW2" s="11" t="str">
        <f t="shared" si="8"/>
        <v/>
      </c>
      <c r="GX2" s="11" t="str">
        <f t="shared" si="8"/>
        <v/>
      </c>
      <c r="GY2" s="11" t="str">
        <f t="shared" si="8"/>
        <v/>
      </c>
      <c r="GZ2" s="11" t="str">
        <f t="shared" si="8"/>
        <v/>
      </c>
      <c r="HA2" s="11" t="str">
        <f t="shared" si="8"/>
        <v/>
      </c>
      <c r="HB2" s="11" t="str">
        <f t="shared" si="8"/>
        <v/>
      </c>
      <c r="HC2" s="11" t="str">
        <f t="shared" si="8"/>
        <v/>
      </c>
      <c r="HD2" s="11" t="str">
        <f t="shared" ref="HD2:JO2" si="9">IF(HD8="",HC2,HD8)</f>
        <v/>
      </c>
      <c r="HE2" s="11" t="str">
        <f t="shared" si="9"/>
        <v/>
      </c>
      <c r="HF2" s="11" t="str">
        <f t="shared" si="9"/>
        <v/>
      </c>
      <c r="HG2" s="11" t="str">
        <f t="shared" si="9"/>
        <v/>
      </c>
      <c r="HH2" s="11" t="str">
        <f t="shared" si="9"/>
        <v/>
      </c>
      <c r="HI2" s="11" t="str">
        <f t="shared" si="9"/>
        <v/>
      </c>
      <c r="HJ2" s="11" t="str">
        <f t="shared" si="9"/>
        <v/>
      </c>
      <c r="HK2" s="11" t="str">
        <f t="shared" si="9"/>
        <v/>
      </c>
      <c r="HL2" s="11" t="str">
        <f t="shared" si="9"/>
        <v/>
      </c>
      <c r="HM2" s="11" t="str">
        <f t="shared" si="9"/>
        <v/>
      </c>
      <c r="HN2" s="11" t="str">
        <f t="shared" si="9"/>
        <v/>
      </c>
      <c r="HO2" s="11" t="str">
        <f t="shared" si="9"/>
        <v/>
      </c>
      <c r="HP2" s="11" t="str">
        <f t="shared" si="9"/>
        <v/>
      </c>
      <c r="HQ2" s="11" t="str">
        <f t="shared" si="9"/>
        <v/>
      </c>
      <c r="HR2" s="11" t="str">
        <f t="shared" si="9"/>
        <v/>
      </c>
      <c r="HS2" s="11" t="str">
        <f t="shared" si="9"/>
        <v/>
      </c>
      <c r="HT2" s="11" t="str">
        <f t="shared" si="9"/>
        <v/>
      </c>
      <c r="HU2" s="11" t="str">
        <f t="shared" si="9"/>
        <v/>
      </c>
      <c r="HV2" s="11" t="str">
        <f t="shared" si="9"/>
        <v/>
      </c>
      <c r="HW2" s="11" t="str">
        <f t="shared" si="9"/>
        <v/>
      </c>
      <c r="HX2" s="11" t="str">
        <f t="shared" si="9"/>
        <v/>
      </c>
      <c r="HY2" s="11" t="str">
        <f t="shared" si="9"/>
        <v/>
      </c>
      <c r="HZ2" s="11" t="str">
        <f t="shared" si="9"/>
        <v/>
      </c>
      <c r="IA2" s="11" t="str">
        <f t="shared" si="9"/>
        <v/>
      </c>
      <c r="IB2" s="11" t="str">
        <f t="shared" si="9"/>
        <v/>
      </c>
      <c r="IC2" s="11" t="str">
        <f t="shared" si="9"/>
        <v/>
      </c>
      <c r="ID2" s="11" t="str">
        <f t="shared" si="9"/>
        <v/>
      </c>
      <c r="IE2" s="11" t="str">
        <f t="shared" si="9"/>
        <v/>
      </c>
      <c r="IF2" s="11" t="str">
        <f t="shared" si="9"/>
        <v/>
      </c>
      <c r="IG2" s="11" t="str">
        <f t="shared" si="9"/>
        <v/>
      </c>
      <c r="IH2" s="11" t="str">
        <f t="shared" si="9"/>
        <v/>
      </c>
      <c r="II2" s="11" t="str">
        <f t="shared" si="9"/>
        <v/>
      </c>
      <c r="IJ2" s="11" t="str">
        <f t="shared" si="9"/>
        <v/>
      </c>
      <c r="IK2" s="11" t="str">
        <f t="shared" si="9"/>
        <v/>
      </c>
      <c r="IL2" s="11" t="str">
        <f t="shared" si="9"/>
        <v/>
      </c>
      <c r="IM2" s="11" t="str">
        <f t="shared" si="9"/>
        <v/>
      </c>
      <c r="IN2" s="11" t="str">
        <f t="shared" si="9"/>
        <v/>
      </c>
      <c r="IO2" s="11" t="str">
        <f t="shared" si="9"/>
        <v/>
      </c>
      <c r="IP2" s="11" t="str">
        <f t="shared" si="9"/>
        <v/>
      </c>
      <c r="IQ2" s="11" t="str">
        <f t="shared" si="9"/>
        <v/>
      </c>
      <c r="IR2" s="11" t="str">
        <f t="shared" si="9"/>
        <v/>
      </c>
      <c r="IS2" s="11" t="str">
        <f t="shared" si="9"/>
        <v/>
      </c>
      <c r="IT2" s="11" t="str">
        <f t="shared" si="9"/>
        <v/>
      </c>
      <c r="IU2" s="11" t="str">
        <f t="shared" si="9"/>
        <v/>
      </c>
      <c r="IV2" s="11" t="str">
        <f t="shared" si="9"/>
        <v/>
      </c>
      <c r="IW2" s="11" t="str">
        <f t="shared" si="9"/>
        <v/>
      </c>
      <c r="IX2" s="11" t="str">
        <f t="shared" si="9"/>
        <v/>
      </c>
      <c r="IY2" s="11" t="str">
        <f t="shared" si="9"/>
        <v/>
      </c>
      <c r="IZ2" s="11" t="str">
        <f t="shared" si="9"/>
        <v/>
      </c>
      <c r="JA2" s="11" t="str">
        <f t="shared" si="9"/>
        <v/>
      </c>
      <c r="JB2" s="11" t="str">
        <f t="shared" si="9"/>
        <v/>
      </c>
      <c r="JC2" s="11" t="str">
        <f t="shared" si="9"/>
        <v/>
      </c>
      <c r="JD2" s="11" t="str">
        <f t="shared" si="9"/>
        <v/>
      </c>
      <c r="JE2" s="11" t="str">
        <f t="shared" si="9"/>
        <v/>
      </c>
      <c r="JF2" s="11" t="str">
        <f t="shared" si="9"/>
        <v/>
      </c>
      <c r="JG2" s="11" t="str">
        <f t="shared" si="9"/>
        <v/>
      </c>
      <c r="JH2" s="11" t="str">
        <f t="shared" si="9"/>
        <v/>
      </c>
      <c r="JI2" s="11" t="str">
        <f t="shared" si="9"/>
        <v/>
      </c>
      <c r="JJ2" s="11" t="str">
        <f t="shared" si="9"/>
        <v/>
      </c>
      <c r="JK2" s="11" t="str">
        <f t="shared" si="9"/>
        <v/>
      </c>
      <c r="JL2" s="11" t="str">
        <f t="shared" si="9"/>
        <v/>
      </c>
      <c r="JM2" s="11" t="str">
        <f t="shared" si="9"/>
        <v/>
      </c>
      <c r="JN2" s="11" t="str">
        <f t="shared" si="9"/>
        <v/>
      </c>
      <c r="JO2" s="11" t="str">
        <f t="shared" si="9"/>
        <v/>
      </c>
      <c r="JP2" s="11" t="str">
        <f t="shared" ref="JP2:MA2" si="10">IF(JP8="",JO2,JP8)</f>
        <v/>
      </c>
      <c r="JQ2" s="11" t="str">
        <f t="shared" si="10"/>
        <v/>
      </c>
      <c r="JR2" s="11" t="str">
        <f t="shared" si="10"/>
        <v/>
      </c>
      <c r="JS2" s="11" t="str">
        <f t="shared" si="10"/>
        <v/>
      </c>
      <c r="JT2" s="11" t="str">
        <f t="shared" si="10"/>
        <v/>
      </c>
      <c r="JU2" s="11" t="str">
        <f t="shared" si="10"/>
        <v/>
      </c>
      <c r="JV2" s="11" t="str">
        <f t="shared" si="10"/>
        <v/>
      </c>
      <c r="JW2" s="11" t="str">
        <f t="shared" si="10"/>
        <v/>
      </c>
      <c r="JX2" s="11" t="str">
        <f t="shared" si="10"/>
        <v/>
      </c>
      <c r="JY2" s="11" t="str">
        <f t="shared" si="10"/>
        <v/>
      </c>
      <c r="JZ2" s="11" t="str">
        <f t="shared" si="10"/>
        <v/>
      </c>
      <c r="KA2" s="11" t="str">
        <f t="shared" si="10"/>
        <v/>
      </c>
      <c r="KB2" s="11" t="str">
        <f t="shared" si="10"/>
        <v/>
      </c>
      <c r="KC2" s="11" t="str">
        <f t="shared" si="10"/>
        <v/>
      </c>
      <c r="KD2" s="11" t="str">
        <f t="shared" si="10"/>
        <v/>
      </c>
      <c r="KE2" s="11" t="str">
        <f t="shared" si="10"/>
        <v/>
      </c>
      <c r="KF2" s="11" t="str">
        <f t="shared" si="10"/>
        <v/>
      </c>
      <c r="KG2" s="11" t="str">
        <f t="shared" si="10"/>
        <v/>
      </c>
      <c r="KH2" s="11" t="str">
        <f t="shared" si="10"/>
        <v/>
      </c>
      <c r="KI2" s="11" t="str">
        <f t="shared" si="10"/>
        <v/>
      </c>
      <c r="KJ2" s="11" t="str">
        <f t="shared" si="10"/>
        <v/>
      </c>
      <c r="KK2" s="11" t="str">
        <f t="shared" si="10"/>
        <v/>
      </c>
      <c r="KL2" s="11" t="str">
        <f t="shared" si="10"/>
        <v/>
      </c>
      <c r="KM2" s="11" t="str">
        <f t="shared" si="10"/>
        <v/>
      </c>
      <c r="KN2" s="11" t="str">
        <f t="shared" si="10"/>
        <v/>
      </c>
      <c r="KO2" s="11" t="str">
        <f t="shared" si="10"/>
        <v/>
      </c>
      <c r="KP2" s="11" t="str">
        <f t="shared" si="10"/>
        <v/>
      </c>
      <c r="KQ2" s="11" t="str">
        <f t="shared" si="10"/>
        <v/>
      </c>
      <c r="KR2" s="11" t="str">
        <f t="shared" si="10"/>
        <v/>
      </c>
      <c r="KS2" s="11" t="str">
        <f t="shared" si="10"/>
        <v/>
      </c>
      <c r="KT2" s="11" t="str">
        <f t="shared" si="10"/>
        <v/>
      </c>
      <c r="KU2" s="11" t="str">
        <f t="shared" si="10"/>
        <v/>
      </c>
      <c r="KV2" s="11" t="str">
        <f t="shared" si="10"/>
        <v/>
      </c>
      <c r="KW2" s="11" t="str">
        <f t="shared" si="10"/>
        <v/>
      </c>
      <c r="KX2" s="11" t="str">
        <f t="shared" si="10"/>
        <v/>
      </c>
      <c r="KY2" s="11" t="str">
        <f t="shared" si="10"/>
        <v/>
      </c>
      <c r="KZ2" s="11" t="str">
        <f t="shared" si="10"/>
        <v/>
      </c>
      <c r="LA2" s="11" t="str">
        <f t="shared" si="10"/>
        <v/>
      </c>
      <c r="LB2" s="11" t="str">
        <f t="shared" si="10"/>
        <v/>
      </c>
      <c r="LC2" s="11" t="str">
        <f t="shared" si="10"/>
        <v/>
      </c>
      <c r="LD2" s="11" t="str">
        <f t="shared" si="10"/>
        <v/>
      </c>
      <c r="LE2" s="11" t="str">
        <f t="shared" si="10"/>
        <v/>
      </c>
      <c r="LF2" s="11" t="str">
        <f t="shared" si="10"/>
        <v/>
      </c>
      <c r="LG2" s="11" t="str">
        <f t="shared" si="10"/>
        <v/>
      </c>
      <c r="LH2" s="11" t="str">
        <f t="shared" si="10"/>
        <v/>
      </c>
      <c r="LI2" s="11" t="str">
        <f t="shared" si="10"/>
        <v/>
      </c>
      <c r="LJ2" s="11" t="str">
        <f t="shared" si="10"/>
        <v/>
      </c>
      <c r="LK2" s="11" t="str">
        <f t="shared" si="10"/>
        <v/>
      </c>
      <c r="LL2" s="11" t="str">
        <f t="shared" si="10"/>
        <v/>
      </c>
      <c r="LM2" s="11" t="str">
        <f t="shared" si="10"/>
        <v/>
      </c>
      <c r="LN2" s="11" t="str">
        <f t="shared" si="10"/>
        <v/>
      </c>
      <c r="LO2" s="11" t="str">
        <f t="shared" si="10"/>
        <v/>
      </c>
      <c r="LP2" s="11" t="str">
        <f t="shared" si="10"/>
        <v/>
      </c>
      <c r="LQ2" s="11" t="str">
        <f t="shared" si="10"/>
        <v/>
      </c>
      <c r="LR2" s="11" t="str">
        <f t="shared" si="10"/>
        <v/>
      </c>
      <c r="LS2" s="11" t="str">
        <f t="shared" si="10"/>
        <v/>
      </c>
      <c r="LT2" s="11" t="str">
        <f t="shared" si="10"/>
        <v/>
      </c>
      <c r="LU2" s="11" t="str">
        <f t="shared" si="10"/>
        <v/>
      </c>
      <c r="LV2" s="11" t="str">
        <f t="shared" si="10"/>
        <v/>
      </c>
      <c r="LW2" s="11" t="str">
        <f t="shared" si="10"/>
        <v/>
      </c>
      <c r="LX2" s="11" t="str">
        <f t="shared" si="10"/>
        <v/>
      </c>
      <c r="LY2" s="11" t="str">
        <f t="shared" si="10"/>
        <v/>
      </c>
      <c r="LZ2" s="11" t="str">
        <f t="shared" si="10"/>
        <v/>
      </c>
      <c r="MA2" s="11" t="str">
        <f t="shared" si="10"/>
        <v/>
      </c>
      <c r="MB2" s="11" t="str">
        <f t="shared" ref="MB2:NN2" si="11">IF(MB8="",MA2,MB8)</f>
        <v/>
      </c>
      <c r="MC2" s="11" t="str">
        <f t="shared" si="11"/>
        <v/>
      </c>
      <c r="MD2" s="11" t="str">
        <f t="shared" si="11"/>
        <v/>
      </c>
      <c r="ME2" s="11" t="str">
        <f t="shared" si="11"/>
        <v/>
      </c>
      <c r="MF2" s="11" t="str">
        <f t="shared" si="11"/>
        <v/>
      </c>
      <c r="MG2" s="11" t="str">
        <f t="shared" si="11"/>
        <v/>
      </c>
      <c r="MH2" s="11" t="str">
        <f t="shared" si="11"/>
        <v/>
      </c>
      <c r="MI2" s="11" t="str">
        <f t="shared" si="11"/>
        <v/>
      </c>
      <c r="MJ2" s="11" t="str">
        <f t="shared" si="11"/>
        <v/>
      </c>
      <c r="MK2" s="11" t="str">
        <f t="shared" si="11"/>
        <v/>
      </c>
      <c r="ML2" s="11" t="str">
        <f t="shared" si="11"/>
        <v/>
      </c>
      <c r="MM2" s="11" t="str">
        <f t="shared" si="11"/>
        <v/>
      </c>
      <c r="MN2" s="11" t="str">
        <f t="shared" si="11"/>
        <v/>
      </c>
      <c r="MO2" s="11" t="str">
        <f t="shared" si="11"/>
        <v/>
      </c>
      <c r="MP2" s="11" t="str">
        <f t="shared" si="11"/>
        <v/>
      </c>
      <c r="MQ2" s="11" t="str">
        <f t="shared" si="11"/>
        <v/>
      </c>
      <c r="MR2" s="11" t="str">
        <f t="shared" si="11"/>
        <v/>
      </c>
      <c r="MS2" s="11" t="str">
        <f t="shared" si="11"/>
        <v/>
      </c>
      <c r="MT2" s="11" t="str">
        <f t="shared" si="11"/>
        <v/>
      </c>
      <c r="MU2" s="11" t="str">
        <f t="shared" si="11"/>
        <v/>
      </c>
      <c r="MV2" s="11" t="str">
        <f t="shared" si="11"/>
        <v/>
      </c>
      <c r="MW2" s="11" t="str">
        <f t="shared" si="11"/>
        <v/>
      </c>
      <c r="MX2" s="11" t="str">
        <f t="shared" si="11"/>
        <v/>
      </c>
      <c r="MY2" s="11" t="str">
        <f t="shared" si="11"/>
        <v/>
      </c>
      <c r="MZ2" s="11" t="str">
        <f t="shared" si="11"/>
        <v/>
      </c>
      <c r="NA2" s="11" t="str">
        <f t="shared" si="11"/>
        <v/>
      </c>
      <c r="NB2" s="11" t="str">
        <f t="shared" si="11"/>
        <v/>
      </c>
      <c r="NC2" s="11" t="str">
        <f t="shared" si="11"/>
        <v/>
      </c>
      <c r="ND2" s="11" t="str">
        <f t="shared" si="11"/>
        <v/>
      </c>
      <c r="NE2" s="11" t="str">
        <f t="shared" si="11"/>
        <v/>
      </c>
      <c r="NF2" s="11" t="str">
        <f t="shared" si="11"/>
        <v/>
      </c>
      <c r="NG2" s="11" t="str">
        <f t="shared" si="11"/>
        <v/>
      </c>
      <c r="NH2" s="11" t="str">
        <f t="shared" si="11"/>
        <v/>
      </c>
      <c r="NI2" s="11" t="str">
        <f t="shared" si="11"/>
        <v/>
      </c>
      <c r="NJ2" s="11" t="str">
        <f t="shared" si="11"/>
        <v/>
      </c>
      <c r="NK2" s="11" t="str">
        <f t="shared" si="11"/>
        <v/>
      </c>
      <c r="NL2" s="11" t="str">
        <f t="shared" si="11"/>
        <v/>
      </c>
      <c r="NM2" s="11" t="str">
        <f t="shared" si="11"/>
        <v/>
      </c>
      <c r="NN2" s="11" t="str">
        <f t="shared" si="11"/>
        <v/>
      </c>
      <c r="NO2" s="9"/>
      <c r="NP2" s="9"/>
    </row>
    <row r="3" spans="1:380" s="26" customFormat="1" x14ac:dyDescent="0.25">
      <c r="A3" s="23"/>
      <c r="B3" s="23" t="s">
        <v>70</v>
      </c>
      <c r="C3" s="23"/>
      <c r="D3" s="23"/>
      <c r="E3" s="23"/>
      <c r="F3" s="23"/>
      <c r="G3" s="23"/>
      <c r="H3" s="23"/>
      <c r="I3" s="23"/>
      <c r="J3" s="13"/>
      <c r="K3" s="38"/>
      <c r="L3" s="3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</row>
    <row r="4" spans="1:380" s="26" customFormat="1" x14ac:dyDescent="0.25">
      <c r="A4" s="23"/>
      <c r="B4" s="2" t="s">
        <v>71</v>
      </c>
      <c r="C4" s="23"/>
      <c r="D4" s="23"/>
      <c r="E4" s="23"/>
      <c r="F4" s="23"/>
      <c r="G4" s="23"/>
      <c r="H4" s="23"/>
      <c r="I4" s="23"/>
      <c r="J4" s="13"/>
      <c r="K4" s="215"/>
      <c r="L4" s="3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</row>
    <row r="5" spans="1:380" x14ac:dyDescent="0.25">
      <c r="A5" s="2"/>
      <c r="B5" s="2" t="s">
        <v>95</v>
      </c>
      <c r="C5" s="2"/>
      <c r="D5" s="2"/>
      <c r="E5" s="2"/>
      <c r="F5" s="2"/>
      <c r="G5" s="2"/>
      <c r="H5" s="2"/>
      <c r="I5" s="2"/>
      <c r="J5" s="13"/>
      <c r="K5" s="15"/>
      <c r="L5" s="3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</row>
    <row r="6" spans="1:380" x14ac:dyDescent="0.25">
      <c r="A6" s="2"/>
      <c r="B6" s="2"/>
      <c r="C6" s="2"/>
      <c r="D6" s="13" t="s">
        <v>1</v>
      </c>
      <c r="E6" s="39"/>
      <c r="F6" s="104" t="s">
        <v>72</v>
      </c>
      <c r="G6" s="12"/>
      <c r="H6" s="12" t="s">
        <v>73</v>
      </c>
      <c r="I6" s="2"/>
      <c r="J6" s="13"/>
      <c r="K6" s="15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</row>
    <row r="7" spans="1:380" x14ac:dyDescent="0.25">
      <c r="A7" s="2"/>
      <c r="B7" s="2"/>
      <c r="C7" s="2"/>
      <c r="D7" s="2"/>
      <c r="E7" s="2"/>
      <c r="F7" s="2"/>
      <c r="G7" s="2"/>
      <c r="H7" s="2"/>
      <c r="I7" s="2"/>
      <c r="J7" s="13"/>
      <c r="K7" s="15"/>
      <c r="L7" s="30"/>
      <c r="M7" s="2"/>
      <c r="N7" s="2"/>
      <c r="O7" s="2"/>
      <c r="P7" s="2"/>
      <c r="Q7" s="2"/>
      <c r="R7" s="2"/>
      <c r="S7" s="33" t="str">
        <f>IF($K$11="","",$K$11)</f>
        <v/>
      </c>
      <c r="T7" s="34" t="str">
        <f>IF(S8="","",IF(T$1&gt;$K$14,"",S8+1))</f>
        <v/>
      </c>
      <c r="U7" s="34" t="str">
        <f t="shared" ref="U7:CF7" si="12">IF(T8="","",IF(U$1&gt;$K$14,"",T8+1))</f>
        <v/>
      </c>
      <c r="V7" s="34" t="str">
        <f t="shared" si="12"/>
        <v/>
      </c>
      <c r="W7" s="34" t="str">
        <f t="shared" si="12"/>
        <v/>
      </c>
      <c r="X7" s="34" t="str">
        <f t="shared" si="12"/>
        <v/>
      </c>
      <c r="Y7" s="34" t="str">
        <f t="shared" si="12"/>
        <v/>
      </c>
      <c r="Z7" s="34" t="str">
        <f t="shared" si="12"/>
        <v/>
      </c>
      <c r="AA7" s="34" t="str">
        <f t="shared" si="12"/>
        <v/>
      </c>
      <c r="AB7" s="34" t="str">
        <f t="shared" si="12"/>
        <v/>
      </c>
      <c r="AC7" s="34" t="str">
        <f t="shared" si="12"/>
        <v/>
      </c>
      <c r="AD7" s="34" t="str">
        <f t="shared" si="12"/>
        <v/>
      </c>
      <c r="AE7" s="34" t="str">
        <f t="shared" si="12"/>
        <v/>
      </c>
      <c r="AF7" s="34" t="str">
        <f t="shared" si="12"/>
        <v/>
      </c>
      <c r="AG7" s="34" t="str">
        <f t="shared" si="12"/>
        <v/>
      </c>
      <c r="AH7" s="34" t="str">
        <f t="shared" si="12"/>
        <v/>
      </c>
      <c r="AI7" s="34" t="str">
        <f t="shared" si="12"/>
        <v/>
      </c>
      <c r="AJ7" s="34" t="str">
        <f t="shared" si="12"/>
        <v/>
      </c>
      <c r="AK7" s="34" t="str">
        <f t="shared" si="12"/>
        <v/>
      </c>
      <c r="AL7" s="34" t="str">
        <f t="shared" si="12"/>
        <v/>
      </c>
      <c r="AM7" s="34" t="str">
        <f t="shared" si="12"/>
        <v/>
      </c>
      <c r="AN7" s="34" t="str">
        <f t="shared" si="12"/>
        <v/>
      </c>
      <c r="AO7" s="34" t="str">
        <f t="shared" si="12"/>
        <v/>
      </c>
      <c r="AP7" s="34" t="str">
        <f t="shared" si="12"/>
        <v/>
      </c>
      <c r="AQ7" s="34" t="str">
        <f t="shared" si="12"/>
        <v/>
      </c>
      <c r="AR7" s="34" t="str">
        <f t="shared" si="12"/>
        <v/>
      </c>
      <c r="AS7" s="34" t="str">
        <f t="shared" si="12"/>
        <v/>
      </c>
      <c r="AT7" s="34" t="str">
        <f t="shared" si="12"/>
        <v/>
      </c>
      <c r="AU7" s="34" t="str">
        <f t="shared" si="12"/>
        <v/>
      </c>
      <c r="AV7" s="34" t="str">
        <f t="shared" si="12"/>
        <v/>
      </c>
      <c r="AW7" s="34" t="str">
        <f t="shared" si="12"/>
        <v/>
      </c>
      <c r="AX7" s="34" t="str">
        <f t="shared" si="12"/>
        <v/>
      </c>
      <c r="AY7" s="34" t="str">
        <f t="shared" si="12"/>
        <v/>
      </c>
      <c r="AZ7" s="34" t="str">
        <f t="shared" si="12"/>
        <v/>
      </c>
      <c r="BA7" s="34" t="str">
        <f t="shared" si="12"/>
        <v/>
      </c>
      <c r="BB7" s="34" t="str">
        <f t="shared" si="12"/>
        <v/>
      </c>
      <c r="BC7" s="34" t="str">
        <f t="shared" si="12"/>
        <v/>
      </c>
      <c r="BD7" s="34" t="str">
        <f t="shared" si="12"/>
        <v/>
      </c>
      <c r="BE7" s="34" t="str">
        <f t="shared" si="12"/>
        <v/>
      </c>
      <c r="BF7" s="34" t="str">
        <f t="shared" si="12"/>
        <v/>
      </c>
      <c r="BG7" s="34" t="str">
        <f t="shared" si="12"/>
        <v/>
      </c>
      <c r="BH7" s="34" t="str">
        <f t="shared" si="12"/>
        <v/>
      </c>
      <c r="BI7" s="34" t="str">
        <f t="shared" si="12"/>
        <v/>
      </c>
      <c r="BJ7" s="34" t="str">
        <f t="shared" si="12"/>
        <v/>
      </c>
      <c r="BK7" s="34" t="str">
        <f t="shared" si="12"/>
        <v/>
      </c>
      <c r="BL7" s="34" t="str">
        <f t="shared" si="12"/>
        <v/>
      </c>
      <c r="BM7" s="34" t="str">
        <f t="shared" si="12"/>
        <v/>
      </c>
      <c r="BN7" s="34" t="str">
        <f t="shared" si="12"/>
        <v/>
      </c>
      <c r="BO7" s="34" t="str">
        <f t="shared" si="12"/>
        <v/>
      </c>
      <c r="BP7" s="34" t="str">
        <f t="shared" si="12"/>
        <v/>
      </c>
      <c r="BQ7" s="34" t="str">
        <f t="shared" si="12"/>
        <v/>
      </c>
      <c r="BR7" s="34" t="str">
        <f t="shared" si="12"/>
        <v/>
      </c>
      <c r="BS7" s="34" t="str">
        <f t="shared" si="12"/>
        <v/>
      </c>
      <c r="BT7" s="34" t="str">
        <f t="shared" si="12"/>
        <v/>
      </c>
      <c r="BU7" s="34" t="str">
        <f t="shared" si="12"/>
        <v/>
      </c>
      <c r="BV7" s="34" t="str">
        <f t="shared" si="12"/>
        <v/>
      </c>
      <c r="BW7" s="34" t="str">
        <f t="shared" si="12"/>
        <v/>
      </c>
      <c r="BX7" s="34" t="str">
        <f t="shared" si="12"/>
        <v/>
      </c>
      <c r="BY7" s="34" t="str">
        <f t="shared" si="12"/>
        <v/>
      </c>
      <c r="BZ7" s="34" t="str">
        <f t="shared" si="12"/>
        <v/>
      </c>
      <c r="CA7" s="34" t="str">
        <f t="shared" si="12"/>
        <v/>
      </c>
      <c r="CB7" s="34" t="str">
        <f t="shared" si="12"/>
        <v/>
      </c>
      <c r="CC7" s="34" t="str">
        <f t="shared" si="12"/>
        <v/>
      </c>
      <c r="CD7" s="34" t="str">
        <f t="shared" si="12"/>
        <v/>
      </c>
      <c r="CE7" s="34" t="str">
        <f t="shared" si="12"/>
        <v/>
      </c>
      <c r="CF7" s="34" t="str">
        <f t="shared" si="12"/>
        <v/>
      </c>
      <c r="CG7" s="34" t="str">
        <f t="shared" ref="CG7:ER7" si="13">IF(CF8="","",IF(CG$1&gt;$K$14,"",CF8+1))</f>
        <v/>
      </c>
      <c r="CH7" s="34" t="str">
        <f t="shared" si="13"/>
        <v/>
      </c>
      <c r="CI7" s="34" t="str">
        <f t="shared" si="13"/>
        <v/>
      </c>
      <c r="CJ7" s="34" t="str">
        <f t="shared" si="13"/>
        <v/>
      </c>
      <c r="CK7" s="34" t="str">
        <f t="shared" si="13"/>
        <v/>
      </c>
      <c r="CL7" s="34" t="str">
        <f t="shared" si="13"/>
        <v/>
      </c>
      <c r="CM7" s="34" t="str">
        <f t="shared" si="13"/>
        <v/>
      </c>
      <c r="CN7" s="34" t="str">
        <f t="shared" si="13"/>
        <v/>
      </c>
      <c r="CO7" s="34" t="str">
        <f t="shared" si="13"/>
        <v/>
      </c>
      <c r="CP7" s="34" t="str">
        <f t="shared" si="13"/>
        <v/>
      </c>
      <c r="CQ7" s="34" t="str">
        <f t="shared" si="13"/>
        <v/>
      </c>
      <c r="CR7" s="34" t="str">
        <f t="shared" si="13"/>
        <v/>
      </c>
      <c r="CS7" s="34" t="str">
        <f t="shared" si="13"/>
        <v/>
      </c>
      <c r="CT7" s="34" t="str">
        <f t="shared" si="13"/>
        <v/>
      </c>
      <c r="CU7" s="34" t="str">
        <f t="shared" si="13"/>
        <v/>
      </c>
      <c r="CV7" s="34" t="str">
        <f t="shared" si="13"/>
        <v/>
      </c>
      <c r="CW7" s="34" t="str">
        <f t="shared" si="13"/>
        <v/>
      </c>
      <c r="CX7" s="34" t="str">
        <f t="shared" si="13"/>
        <v/>
      </c>
      <c r="CY7" s="34" t="str">
        <f t="shared" si="13"/>
        <v/>
      </c>
      <c r="CZ7" s="34" t="str">
        <f t="shared" si="13"/>
        <v/>
      </c>
      <c r="DA7" s="34" t="str">
        <f t="shared" si="13"/>
        <v/>
      </c>
      <c r="DB7" s="34" t="str">
        <f t="shared" si="13"/>
        <v/>
      </c>
      <c r="DC7" s="34" t="str">
        <f t="shared" si="13"/>
        <v/>
      </c>
      <c r="DD7" s="34" t="str">
        <f t="shared" si="13"/>
        <v/>
      </c>
      <c r="DE7" s="34" t="str">
        <f t="shared" si="13"/>
        <v/>
      </c>
      <c r="DF7" s="34" t="str">
        <f t="shared" si="13"/>
        <v/>
      </c>
      <c r="DG7" s="34" t="str">
        <f t="shared" si="13"/>
        <v/>
      </c>
      <c r="DH7" s="34" t="str">
        <f t="shared" si="13"/>
        <v/>
      </c>
      <c r="DI7" s="34" t="str">
        <f t="shared" si="13"/>
        <v/>
      </c>
      <c r="DJ7" s="34" t="str">
        <f t="shared" si="13"/>
        <v/>
      </c>
      <c r="DK7" s="34" t="str">
        <f t="shared" si="13"/>
        <v/>
      </c>
      <c r="DL7" s="34" t="str">
        <f t="shared" si="13"/>
        <v/>
      </c>
      <c r="DM7" s="34" t="str">
        <f t="shared" si="13"/>
        <v/>
      </c>
      <c r="DN7" s="34" t="str">
        <f t="shared" si="13"/>
        <v/>
      </c>
      <c r="DO7" s="34" t="str">
        <f t="shared" si="13"/>
        <v/>
      </c>
      <c r="DP7" s="34" t="str">
        <f t="shared" si="13"/>
        <v/>
      </c>
      <c r="DQ7" s="34" t="str">
        <f t="shared" si="13"/>
        <v/>
      </c>
      <c r="DR7" s="34" t="str">
        <f t="shared" si="13"/>
        <v/>
      </c>
      <c r="DS7" s="34" t="str">
        <f t="shared" si="13"/>
        <v/>
      </c>
      <c r="DT7" s="34" t="str">
        <f t="shared" si="13"/>
        <v/>
      </c>
      <c r="DU7" s="34" t="str">
        <f t="shared" si="13"/>
        <v/>
      </c>
      <c r="DV7" s="34" t="str">
        <f t="shared" si="13"/>
        <v/>
      </c>
      <c r="DW7" s="34" t="str">
        <f t="shared" si="13"/>
        <v/>
      </c>
      <c r="DX7" s="34" t="str">
        <f t="shared" si="13"/>
        <v/>
      </c>
      <c r="DY7" s="34" t="str">
        <f t="shared" si="13"/>
        <v/>
      </c>
      <c r="DZ7" s="34" t="str">
        <f t="shared" si="13"/>
        <v/>
      </c>
      <c r="EA7" s="34" t="str">
        <f t="shared" si="13"/>
        <v/>
      </c>
      <c r="EB7" s="34" t="str">
        <f t="shared" si="13"/>
        <v/>
      </c>
      <c r="EC7" s="34" t="str">
        <f t="shared" si="13"/>
        <v/>
      </c>
      <c r="ED7" s="34" t="str">
        <f t="shared" si="13"/>
        <v/>
      </c>
      <c r="EE7" s="34" t="str">
        <f t="shared" si="13"/>
        <v/>
      </c>
      <c r="EF7" s="34" t="str">
        <f t="shared" si="13"/>
        <v/>
      </c>
      <c r="EG7" s="34" t="str">
        <f t="shared" si="13"/>
        <v/>
      </c>
      <c r="EH7" s="34" t="str">
        <f t="shared" si="13"/>
        <v/>
      </c>
      <c r="EI7" s="34" t="str">
        <f t="shared" si="13"/>
        <v/>
      </c>
      <c r="EJ7" s="34" t="str">
        <f t="shared" si="13"/>
        <v/>
      </c>
      <c r="EK7" s="34" t="str">
        <f t="shared" si="13"/>
        <v/>
      </c>
      <c r="EL7" s="34" t="str">
        <f t="shared" si="13"/>
        <v/>
      </c>
      <c r="EM7" s="34" t="str">
        <f t="shared" si="13"/>
        <v/>
      </c>
      <c r="EN7" s="34" t="str">
        <f t="shared" si="13"/>
        <v/>
      </c>
      <c r="EO7" s="34" t="str">
        <f t="shared" si="13"/>
        <v/>
      </c>
      <c r="EP7" s="34" t="str">
        <f t="shared" si="13"/>
        <v/>
      </c>
      <c r="EQ7" s="34" t="str">
        <f t="shared" si="13"/>
        <v/>
      </c>
      <c r="ER7" s="34" t="str">
        <f t="shared" si="13"/>
        <v/>
      </c>
      <c r="ES7" s="34" t="str">
        <f t="shared" ref="ES7:HD7" si="14">IF(ER8="","",IF(ES$1&gt;$K$14,"",ER8+1))</f>
        <v/>
      </c>
      <c r="ET7" s="34" t="str">
        <f t="shared" si="14"/>
        <v/>
      </c>
      <c r="EU7" s="34" t="str">
        <f t="shared" si="14"/>
        <v/>
      </c>
      <c r="EV7" s="34" t="str">
        <f t="shared" si="14"/>
        <v/>
      </c>
      <c r="EW7" s="34" t="str">
        <f t="shared" si="14"/>
        <v/>
      </c>
      <c r="EX7" s="34" t="str">
        <f t="shared" si="14"/>
        <v/>
      </c>
      <c r="EY7" s="34" t="str">
        <f t="shared" si="14"/>
        <v/>
      </c>
      <c r="EZ7" s="34" t="str">
        <f t="shared" si="14"/>
        <v/>
      </c>
      <c r="FA7" s="34" t="str">
        <f t="shared" si="14"/>
        <v/>
      </c>
      <c r="FB7" s="34" t="str">
        <f t="shared" si="14"/>
        <v/>
      </c>
      <c r="FC7" s="34" t="str">
        <f t="shared" si="14"/>
        <v/>
      </c>
      <c r="FD7" s="34" t="str">
        <f t="shared" si="14"/>
        <v/>
      </c>
      <c r="FE7" s="34" t="str">
        <f t="shared" si="14"/>
        <v/>
      </c>
      <c r="FF7" s="34" t="str">
        <f t="shared" si="14"/>
        <v/>
      </c>
      <c r="FG7" s="34" t="str">
        <f t="shared" si="14"/>
        <v/>
      </c>
      <c r="FH7" s="34" t="str">
        <f t="shared" si="14"/>
        <v/>
      </c>
      <c r="FI7" s="34" t="str">
        <f t="shared" si="14"/>
        <v/>
      </c>
      <c r="FJ7" s="34" t="str">
        <f t="shared" si="14"/>
        <v/>
      </c>
      <c r="FK7" s="34" t="str">
        <f t="shared" si="14"/>
        <v/>
      </c>
      <c r="FL7" s="34" t="str">
        <f t="shared" si="14"/>
        <v/>
      </c>
      <c r="FM7" s="34" t="str">
        <f t="shared" si="14"/>
        <v/>
      </c>
      <c r="FN7" s="34" t="str">
        <f t="shared" si="14"/>
        <v/>
      </c>
      <c r="FO7" s="34" t="str">
        <f t="shared" si="14"/>
        <v/>
      </c>
      <c r="FP7" s="34" t="str">
        <f t="shared" si="14"/>
        <v/>
      </c>
      <c r="FQ7" s="34" t="str">
        <f t="shared" si="14"/>
        <v/>
      </c>
      <c r="FR7" s="34" t="str">
        <f t="shared" si="14"/>
        <v/>
      </c>
      <c r="FS7" s="34" t="str">
        <f t="shared" si="14"/>
        <v/>
      </c>
      <c r="FT7" s="34" t="str">
        <f t="shared" si="14"/>
        <v/>
      </c>
      <c r="FU7" s="34" t="str">
        <f t="shared" si="14"/>
        <v/>
      </c>
      <c r="FV7" s="34" t="str">
        <f t="shared" si="14"/>
        <v/>
      </c>
      <c r="FW7" s="34" t="str">
        <f t="shared" si="14"/>
        <v/>
      </c>
      <c r="FX7" s="34" t="str">
        <f t="shared" si="14"/>
        <v/>
      </c>
      <c r="FY7" s="34" t="str">
        <f t="shared" si="14"/>
        <v/>
      </c>
      <c r="FZ7" s="34" t="str">
        <f t="shared" si="14"/>
        <v/>
      </c>
      <c r="GA7" s="34" t="str">
        <f t="shared" si="14"/>
        <v/>
      </c>
      <c r="GB7" s="34" t="str">
        <f t="shared" si="14"/>
        <v/>
      </c>
      <c r="GC7" s="34" t="str">
        <f t="shared" si="14"/>
        <v/>
      </c>
      <c r="GD7" s="34" t="str">
        <f t="shared" si="14"/>
        <v/>
      </c>
      <c r="GE7" s="34" t="str">
        <f t="shared" si="14"/>
        <v/>
      </c>
      <c r="GF7" s="34" t="str">
        <f t="shared" si="14"/>
        <v/>
      </c>
      <c r="GG7" s="34" t="str">
        <f t="shared" si="14"/>
        <v/>
      </c>
      <c r="GH7" s="34" t="str">
        <f t="shared" si="14"/>
        <v/>
      </c>
      <c r="GI7" s="34" t="str">
        <f t="shared" si="14"/>
        <v/>
      </c>
      <c r="GJ7" s="34" t="str">
        <f t="shared" si="14"/>
        <v/>
      </c>
      <c r="GK7" s="34" t="str">
        <f t="shared" si="14"/>
        <v/>
      </c>
      <c r="GL7" s="34" t="str">
        <f t="shared" si="14"/>
        <v/>
      </c>
      <c r="GM7" s="34" t="str">
        <f t="shared" si="14"/>
        <v/>
      </c>
      <c r="GN7" s="34" t="str">
        <f t="shared" si="14"/>
        <v/>
      </c>
      <c r="GO7" s="34" t="str">
        <f t="shared" si="14"/>
        <v/>
      </c>
      <c r="GP7" s="34" t="str">
        <f t="shared" si="14"/>
        <v/>
      </c>
      <c r="GQ7" s="34" t="str">
        <f t="shared" si="14"/>
        <v/>
      </c>
      <c r="GR7" s="34" t="str">
        <f t="shared" si="14"/>
        <v/>
      </c>
      <c r="GS7" s="34" t="str">
        <f t="shared" si="14"/>
        <v/>
      </c>
      <c r="GT7" s="34" t="str">
        <f t="shared" si="14"/>
        <v/>
      </c>
      <c r="GU7" s="34" t="str">
        <f t="shared" si="14"/>
        <v/>
      </c>
      <c r="GV7" s="34" t="str">
        <f t="shared" si="14"/>
        <v/>
      </c>
      <c r="GW7" s="34" t="str">
        <f t="shared" si="14"/>
        <v/>
      </c>
      <c r="GX7" s="34" t="str">
        <f t="shared" si="14"/>
        <v/>
      </c>
      <c r="GY7" s="34" t="str">
        <f t="shared" si="14"/>
        <v/>
      </c>
      <c r="GZ7" s="34" t="str">
        <f t="shared" si="14"/>
        <v/>
      </c>
      <c r="HA7" s="34" t="str">
        <f t="shared" si="14"/>
        <v/>
      </c>
      <c r="HB7" s="34" t="str">
        <f t="shared" si="14"/>
        <v/>
      </c>
      <c r="HC7" s="34" t="str">
        <f t="shared" si="14"/>
        <v/>
      </c>
      <c r="HD7" s="34" t="str">
        <f t="shared" si="14"/>
        <v/>
      </c>
      <c r="HE7" s="34" t="str">
        <f t="shared" ref="HE7:JP7" si="15">IF(HD8="","",IF(HE$1&gt;$K$14,"",HD8+1))</f>
        <v/>
      </c>
      <c r="HF7" s="34" t="str">
        <f t="shared" si="15"/>
        <v/>
      </c>
      <c r="HG7" s="34" t="str">
        <f t="shared" si="15"/>
        <v/>
      </c>
      <c r="HH7" s="34" t="str">
        <f t="shared" si="15"/>
        <v/>
      </c>
      <c r="HI7" s="34" t="str">
        <f t="shared" si="15"/>
        <v/>
      </c>
      <c r="HJ7" s="34" t="str">
        <f t="shared" si="15"/>
        <v/>
      </c>
      <c r="HK7" s="34" t="str">
        <f t="shared" si="15"/>
        <v/>
      </c>
      <c r="HL7" s="34" t="str">
        <f t="shared" si="15"/>
        <v/>
      </c>
      <c r="HM7" s="34" t="str">
        <f t="shared" si="15"/>
        <v/>
      </c>
      <c r="HN7" s="34" t="str">
        <f t="shared" si="15"/>
        <v/>
      </c>
      <c r="HO7" s="34" t="str">
        <f t="shared" si="15"/>
        <v/>
      </c>
      <c r="HP7" s="34" t="str">
        <f t="shared" si="15"/>
        <v/>
      </c>
      <c r="HQ7" s="34" t="str">
        <f t="shared" si="15"/>
        <v/>
      </c>
      <c r="HR7" s="34" t="str">
        <f t="shared" si="15"/>
        <v/>
      </c>
      <c r="HS7" s="34" t="str">
        <f t="shared" si="15"/>
        <v/>
      </c>
      <c r="HT7" s="34" t="str">
        <f t="shared" si="15"/>
        <v/>
      </c>
      <c r="HU7" s="34" t="str">
        <f t="shared" si="15"/>
        <v/>
      </c>
      <c r="HV7" s="34" t="str">
        <f t="shared" si="15"/>
        <v/>
      </c>
      <c r="HW7" s="34" t="str">
        <f t="shared" si="15"/>
        <v/>
      </c>
      <c r="HX7" s="34" t="str">
        <f t="shared" si="15"/>
        <v/>
      </c>
      <c r="HY7" s="34" t="str">
        <f t="shared" si="15"/>
        <v/>
      </c>
      <c r="HZ7" s="34" t="str">
        <f t="shared" si="15"/>
        <v/>
      </c>
      <c r="IA7" s="34" t="str">
        <f t="shared" si="15"/>
        <v/>
      </c>
      <c r="IB7" s="34" t="str">
        <f t="shared" si="15"/>
        <v/>
      </c>
      <c r="IC7" s="34" t="str">
        <f t="shared" si="15"/>
        <v/>
      </c>
      <c r="ID7" s="34" t="str">
        <f t="shared" si="15"/>
        <v/>
      </c>
      <c r="IE7" s="34" t="str">
        <f t="shared" si="15"/>
        <v/>
      </c>
      <c r="IF7" s="34" t="str">
        <f t="shared" si="15"/>
        <v/>
      </c>
      <c r="IG7" s="34" t="str">
        <f t="shared" si="15"/>
        <v/>
      </c>
      <c r="IH7" s="34" t="str">
        <f t="shared" si="15"/>
        <v/>
      </c>
      <c r="II7" s="34" t="str">
        <f t="shared" si="15"/>
        <v/>
      </c>
      <c r="IJ7" s="34" t="str">
        <f t="shared" si="15"/>
        <v/>
      </c>
      <c r="IK7" s="34" t="str">
        <f t="shared" si="15"/>
        <v/>
      </c>
      <c r="IL7" s="34" t="str">
        <f t="shared" si="15"/>
        <v/>
      </c>
      <c r="IM7" s="34" t="str">
        <f t="shared" si="15"/>
        <v/>
      </c>
      <c r="IN7" s="34" t="str">
        <f t="shared" si="15"/>
        <v/>
      </c>
      <c r="IO7" s="34" t="str">
        <f t="shared" si="15"/>
        <v/>
      </c>
      <c r="IP7" s="34" t="str">
        <f t="shared" si="15"/>
        <v/>
      </c>
      <c r="IQ7" s="34" t="str">
        <f t="shared" si="15"/>
        <v/>
      </c>
      <c r="IR7" s="34" t="str">
        <f t="shared" si="15"/>
        <v/>
      </c>
      <c r="IS7" s="34" t="str">
        <f t="shared" si="15"/>
        <v/>
      </c>
      <c r="IT7" s="34" t="str">
        <f t="shared" si="15"/>
        <v/>
      </c>
      <c r="IU7" s="34" t="str">
        <f t="shared" si="15"/>
        <v/>
      </c>
      <c r="IV7" s="34" t="str">
        <f t="shared" si="15"/>
        <v/>
      </c>
      <c r="IW7" s="34" t="str">
        <f t="shared" si="15"/>
        <v/>
      </c>
      <c r="IX7" s="34" t="str">
        <f t="shared" si="15"/>
        <v/>
      </c>
      <c r="IY7" s="34" t="str">
        <f t="shared" si="15"/>
        <v/>
      </c>
      <c r="IZ7" s="34" t="str">
        <f t="shared" si="15"/>
        <v/>
      </c>
      <c r="JA7" s="34" t="str">
        <f t="shared" si="15"/>
        <v/>
      </c>
      <c r="JB7" s="34" t="str">
        <f t="shared" si="15"/>
        <v/>
      </c>
      <c r="JC7" s="34" t="str">
        <f t="shared" si="15"/>
        <v/>
      </c>
      <c r="JD7" s="34" t="str">
        <f t="shared" si="15"/>
        <v/>
      </c>
      <c r="JE7" s="34" t="str">
        <f t="shared" si="15"/>
        <v/>
      </c>
      <c r="JF7" s="34" t="str">
        <f t="shared" si="15"/>
        <v/>
      </c>
      <c r="JG7" s="34" t="str">
        <f t="shared" si="15"/>
        <v/>
      </c>
      <c r="JH7" s="34" t="str">
        <f t="shared" si="15"/>
        <v/>
      </c>
      <c r="JI7" s="34" t="str">
        <f t="shared" si="15"/>
        <v/>
      </c>
      <c r="JJ7" s="34" t="str">
        <f t="shared" si="15"/>
        <v/>
      </c>
      <c r="JK7" s="34" t="str">
        <f t="shared" si="15"/>
        <v/>
      </c>
      <c r="JL7" s="34" t="str">
        <f t="shared" si="15"/>
        <v/>
      </c>
      <c r="JM7" s="34" t="str">
        <f t="shared" si="15"/>
        <v/>
      </c>
      <c r="JN7" s="34" t="str">
        <f t="shared" si="15"/>
        <v/>
      </c>
      <c r="JO7" s="34" t="str">
        <f t="shared" si="15"/>
        <v/>
      </c>
      <c r="JP7" s="34" t="str">
        <f t="shared" si="15"/>
        <v/>
      </c>
      <c r="JQ7" s="34" t="str">
        <f t="shared" ref="JQ7:MB7" si="16">IF(JP8="","",IF(JQ$1&gt;$K$14,"",JP8+1))</f>
        <v/>
      </c>
      <c r="JR7" s="34" t="str">
        <f t="shared" si="16"/>
        <v/>
      </c>
      <c r="JS7" s="34" t="str">
        <f t="shared" si="16"/>
        <v/>
      </c>
      <c r="JT7" s="34" t="str">
        <f t="shared" si="16"/>
        <v/>
      </c>
      <c r="JU7" s="34" t="str">
        <f t="shared" si="16"/>
        <v/>
      </c>
      <c r="JV7" s="34" t="str">
        <f t="shared" si="16"/>
        <v/>
      </c>
      <c r="JW7" s="34" t="str">
        <f t="shared" si="16"/>
        <v/>
      </c>
      <c r="JX7" s="34" t="str">
        <f t="shared" si="16"/>
        <v/>
      </c>
      <c r="JY7" s="34" t="str">
        <f t="shared" si="16"/>
        <v/>
      </c>
      <c r="JZ7" s="34" t="str">
        <f t="shared" si="16"/>
        <v/>
      </c>
      <c r="KA7" s="34" t="str">
        <f t="shared" si="16"/>
        <v/>
      </c>
      <c r="KB7" s="34" t="str">
        <f t="shared" si="16"/>
        <v/>
      </c>
      <c r="KC7" s="34" t="str">
        <f t="shared" si="16"/>
        <v/>
      </c>
      <c r="KD7" s="34" t="str">
        <f t="shared" si="16"/>
        <v/>
      </c>
      <c r="KE7" s="34" t="str">
        <f t="shared" si="16"/>
        <v/>
      </c>
      <c r="KF7" s="34" t="str">
        <f t="shared" si="16"/>
        <v/>
      </c>
      <c r="KG7" s="34" t="str">
        <f t="shared" si="16"/>
        <v/>
      </c>
      <c r="KH7" s="34" t="str">
        <f t="shared" si="16"/>
        <v/>
      </c>
      <c r="KI7" s="34" t="str">
        <f t="shared" si="16"/>
        <v/>
      </c>
      <c r="KJ7" s="34" t="str">
        <f t="shared" si="16"/>
        <v/>
      </c>
      <c r="KK7" s="34" t="str">
        <f t="shared" si="16"/>
        <v/>
      </c>
      <c r="KL7" s="34" t="str">
        <f t="shared" si="16"/>
        <v/>
      </c>
      <c r="KM7" s="34" t="str">
        <f t="shared" si="16"/>
        <v/>
      </c>
      <c r="KN7" s="34" t="str">
        <f t="shared" si="16"/>
        <v/>
      </c>
      <c r="KO7" s="34" t="str">
        <f t="shared" si="16"/>
        <v/>
      </c>
      <c r="KP7" s="34" t="str">
        <f t="shared" si="16"/>
        <v/>
      </c>
      <c r="KQ7" s="34" t="str">
        <f t="shared" si="16"/>
        <v/>
      </c>
      <c r="KR7" s="34" t="str">
        <f t="shared" si="16"/>
        <v/>
      </c>
      <c r="KS7" s="34" t="str">
        <f t="shared" si="16"/>
        <v/>
      </c>
      <c r="KT7" s="34" t="str">
        <f t="shared" si="16"/>
        <v/>
      </c>
      <c r="KU7" s="34" t="str">
        <f t="shared" si="16"/>
        <v/>
      </c>
      <c r="KV7" s="34" t="str">
        <f t="shared" si="16"/>
        <v/>
      </c>
      <c r="KW7" s="34" t="str">
        <f t="shared" si="16"/>
        <v/>
      </c>
      <c r="KX7" s="34" t="str">
        <f t="shared" si="16"/>
        <v/>
      </c>
      <c r="KY7" s="34" t="str">
        <f t="shared" si="16"/>
        <v/>
      </c>
      <c r="KZ7" s="34" t="str">
        <f t="shared" si="16"/>
        <v/>
      </c>
      <c r="LA7" s="34" t="str">
        <f t="shared" si="16"/>
        <v/>
      </c>
      <c r="LB7" s="34" t="str">
        <f t="shared" si="16"/>
        <v/>
      </c>
      <c r="LC7" s="34" t="str">
        <f t="shared" si="16"/>
        <v/>
      </c>
      <c r="LD7" s="34" t="str">
        <f t="shared" si="16"/>
        <v/>
      </c>
      <c r="LE7" s="34" t="str">
        <f t="shared" si="16"/>
        <v/>
      </c>
      <c r="LF7" s="34" t="str">
        <f t="shared" si="16"/>
        <v/>
      </c>
      <c r="LG7" s="34" t="str">
        <f t="shared" si="16"/>
        <v/>
      </c>
      <c r="LH7" s="34" t="str">
        <f t="shared" si="16"/>
        <v/>
      </c>
      <c r="LI7" s="34" t="str">
        <f t="shared" si="16"/>
        <v/>
      </c>
      <c r="LJ7" s="34" t="str">
        <f t="shared" si="16"/>
        <v/>
      </c>
      <c r="LK7" s="34" t="str">
        <f t="shared" si="16"/>
        <v/>
      </c>
      <c r="LL7" s="34" t="str">
        <f t="shared" si="16"/>
        <v/>
      </c>
      <c r="LM7" s="34" t="str">
        <f t="shared" si="16"/>
        <v/>
      </c>
      <c r="LN7" s="34" t="str">
        <f t="shared" si="16"/>
        <v/>
      </c>
      <c r="LO7" s="34" t="str">
        <f t="shared" si="16"/>
        <v/>
      </c>
      <c r="LP7" s="34" t="str">
        <f t="shared" si="16"/>
        <v/>
      </c>
      <c r="LQ7" s="34" t="str">
        <f t="shared" si="16"/>
        <v/>
      </c>
      <c r="LR7" s="34" t="str">
        <f t="shared" si="16"/>
        <v/>
      </c>
      <c r="LS7" s="34" t="str">
        <f t="shared" si="16"/>
        <v/>
      </c>
      <c r="LT7" s="34" t="str">
        <f t="shared" si="16"/>
        <v/>
      </c>
      <c r="LU7" s="34" t="str">
        <f t="shared" si="16"/>
        <v/>
      </c>
      <c r="LV7" s="34" t="str">
        <f t="shared" si="16"/>
        <v/>
      </c>
      <c r="LW7" s="34" t="str">
        <f t="shared" si="16"/>
        <v/>
      </c>
      <c r="LX7" s="34" t="str">
        <f t="shared" si="16"/>
        <v/>
      </c>
      <c r="LY7" s="34" t="str">
        <f t="shared" si="16"/>
        <v/>
      </c>
      <c r="LZ7" s="34" t="str">
        <f t="shared" si="16"/>
        <v/>
      </c>
      <c r="MA7" s="34" t="str">
        <f t="shared" si="16"/>
        <v/>
      </c>
      <c r="MB7" s="34" t="str">
        <f t="shared" si="16"/>
        <v/>
      </c>
      <c r="MC7" s="34" t="str">
        <f t="shared" ref="MC7:NN7" si="17">IF(MB8="","",IF(MC$1&gt;$K$14,"",MB8+1))</f>
        <v/>
      </c>
      <c r="MD7" s="34" t="str">
        <f t="shared" si="17"/>
        <v/>
      </c>
      <c r="ME7" s="34" t="str">
        <f t="shared" si="17"/>
        <v/>
      </c>
      <c r="MF7" s="34" t="str">
        <f t="shared" si="17"/>
        <v/>
      </c>
      <c r="MG7" s="34" t="str">
        <f t="shared" si="17"/>
        <v/>
      </c>
      <c r="MH7" s="34" t="str">
        <f t="shared" si="17"/>
        <v/>
      </c>
      <c r="MI7" s="34" t="str">
        <f t="shared" si="17"/>
        <v/>
      </c>
      <c r="MJ7" s="34" t="str">
        <f t="shared" si="17"/>
        <v/>
      </c>
      <c r="MK7" s="34" t="str">
        <f t="shared" si="17"/>
        <v/>
      </c>
      <c r="ML7" s="34" t="str">
        <f t="shared" si="17"/>
        <v/>
      </c>
      <c r="MM7" s="34" t="str">
        <f t="shared" si="17"/>
        <v/>
      </c>
      <c r="MN7" s="34" t="str">
        <f t="shared" si="17"/>
        <v/>
      </c>
      <c r="MO7" s="34" t="str">
        <f t="shared" si="17"/>
        <v/>
      </c>
      <c r="MP7" s="34" t="str">
        <f t="shared" si="17"/>
        <v/>
      </c>
      <c r="MQ7" s="34" t="str">
        <f t="shared" si="17"/>
        <v/>
      </c>
      <c r="MR7" s="34" t="str">
        <f t="shared" si="17"/>
        <v/>
      </c>
      <c r="MS7" s="34" t="str">
        <f t="shared" si="17"/>
        <v/>
      </c>
      <c r="MT7" s="34" t="str">
        <f t="shared" si="17"/>
        <v/>
      </c>
      <c r="MU7" s="34" t="str">
        <f t="shared" si="17"/>
        <v/>
      </c>
      <c r="MV7" s="34" t="str">
        <f t="shared" si="17"/>
        <v/>
      </c>
      <c r="MW7" s="34" t="str">
        <f t="shared" si="17"/>
        <v/>
      </c>
      <c r="MX7" s="34" t="str">
        <f t="shared" si="17"/>
        <v/>
      </c>
      <c r="MY7" s="34" t="str">
        <f t="shared" si="17"/>
        <v/>
      </c>
      <c r="MZ7" s="34" t="str">
        <f t="shared" si="17"/>
        <v/>
      </c>
      <c r="NA7" s="34" t="str">
        <f t="shared" si="17"/>
        <v/>
      </c>
      <c r="NB7" s="34" t="str">
        <f t="shared" si="17"/>
        <v/>
      </c>
      <c r="NC7" s="34" t="str">
        <f t="shared" si="17"/>
        <v/>
      </c>
      <c r="ND7" s="34" t="str">
        <f t="shared" si="17"/>
        <v/>
      </c>
      <c r="NE7" s="34" t="str">
        <f t="shared" si="17"/>
        <v/>
      </c>
      <c r="NF7" s="34" t="str">
        <f t="shared" si="17"/>
        <v/>
      </c>
      <c r="NG7" s="34" t="str">
        <f t="shared" si="17"/>
        <v/>
      </c>
      <c r="NH7" s="34" t="str">
        <f t="shared" si="17"/>
        <v/>
      </c>
      <c r="NI7" s="34" t="str">
        <f t="shared" si="17"/>
        <v/>
      </c>
      <c r="NJ7" s="34" t="str">
        <f t="shared" si="17"/>
        <v/>
      </c>
      <c r="NK7" s="34" t="str">
        <f t="shared" si="17"/>
        <v/>
      </c>
      <c r="NL7" s="34" t="str">
        <f t="shared" si="17"/>
        <v/>
      </c>
      <c r="NM7" s="34" t="str">
        <f t="shared" si="17"/>
        <v/>
      </c>
      <c r="NN7" s="35" t="str">
        <f t="shared" si="17"/>
        <v/>
      </c>
      <c r="NO7" s="2"/>
      <c r="NP7" s="2"/>
    </row>
    <row r="8" spans="1:380" s="26" customFormat="1" x14ac:dyDescent="0.25">
      <c r="A8" s="23"/>
      <c r="B8" s="23"/>
      <c r="C8" s="23"/>
      <c r="D8" s="23"/>
      <c r="E8" s="23" t="s">
        <v>25</v>
      </c>
      <c r="F8" s="23"/>
      <c r="G8" s="23"/>
      <c r="H8" s="23" t="str">
        <f>структура!H7</f>
        <v>ед.изм.</v>
      </c>
      <c r="I8" s="23"/>
      <c r="J8" s="13"/>
      <c r="K8" s="38" t="s">
        <v>26</v>
      </c>
      <c r="L8" s="30"/>
      <c r="M8" s="23"/>
      <c r="N8" s="23"/>
      <c r="O8" s="23" t="s">
        <v>27</v>
      </c>
      <c r="P8" s="23"/>
      <c r="Q8" s="23"/>
      <c r="R8" s="101" t="str">
        <f>S7</f>
        <v/>
      </c>
      <c r="S8" s="36" t="str">
        <f>IF(S7="","",IF(S$1&gt;$K$14,"",EOMONTH(S7,0)))</f>
        <v/>
      </c>
      <c r="T8" s="36" t="str">
        <f t="shared" ref="T8:CE8" si="18">IF(T7="","",IF(T$1&gt;$K$14,"",EOMONTH(T7,0)))</f>
        <v/>
      </c>
      <c r="U8" s="36" t="str">
        <f t="shared" si="18"/>
        <v/>
      </c>
      <c r="V8" s="36" t="str">
        <f t="shared" si="18"/>
        <v/>
      </c>
      <c r="W8" s="36" t="str">
        <f t="shared" si="18"/>
        <v/>
      </c>
      <c r="X8" s="36" t="str">
        <f t="shared" si="18"/>
        <v/>
      </c>
      <c r="Y8" s="36" t="str">
        <f t="shared" si="18"/>
        <v/>
      </c>
      <c r="Z8" s="36" t="str">
        <f t="shared" si="18"/>
        <v/>
      </c>
      <c r="AA8" s="36" t="str">
        <f t="shared" si="18"/>
        <v/>
      </c>
      <c r="AB8" s="36" t="str">
        <f t="shared" si="18"/>
        <v/>
      </c>
      <c r="AC8" s="36" t="str">
        <f t="shared" si="18"/>
        <v/>
      </c>
      <c r="AD8" s="36" t="str">
        <f t="shared" si="18"/>
        <v/>
      </c>
      <c r="AE8" s="36" t="str">
        <f t="shared" si="18"/>
        <v/>
      </c>
      <c r="AF8" s="36" t="str">
        <f t="shared" si="18"/>
        <v/>
      </c>
      <c r="AG8" s="36" t="str">
        <f t="shared" si="18"/>
        <v/>
      </c>
      <c r="AH8" s="36" t="str">
        <f t="shared" si="18"/>
        <v/>
      </c>
      <c r="AI8" s="36" t="str">
        <f t="shared" si="18"/>
        <v/>
      </c>
      <c r="AJ8" s="36" t="str">
        <f t="shared" si="18"/>
        <v/>
      </c>
      <c r="AK8" s="36" t="str">
        <f t="shared" si="18"/>
        <v/>
      </c>
      <c r="AL8" s="36" t="str">
        <f t="shared" si="18"/>
        <v/>
      </c>
      <c r="AM8" s="36" t="str">
        <f t="shared" si="18"/>
        <v/>
      </c>
      <c r="AN8" s="36" t="str">
        <f t="shared" si="18"/>
        <v/>
      </c>
      <c r="AO8" s="36" t="str">
        <f t="shared" si="18"/>
        <v/>
      </c>
      <c r="AP8" s="36" t="str">
        <f t="shared" si="18"/>
        <v/>
      </c>
      <c r="AQ8" s="36" t="str">
        <f t="shared" si="18"/>
        <v/>
      </c>
      <c r="AR8" s="36" t="str">
        <f t="shared" si="18"/>
        <v/>
      </c>
      <c r="AS8" s="36" t="str">
        <f t="shared" si="18"/>
        <v/>
      </c>
      <c r="AT8" s="36" t="str">
        <f t="shared" si="18"/>
        <v/>
      </c>
      <c r="AU8" s="36" t="str">
        <f t="shared" si="18"/>
        <v/>
      </c>
      <c r="AV8" s="36" t="str">
        <f t="shared" si="18"/>
        <v/>
      </c>
      <c r="AW8" s="36" t="str">
        <f t="shared" si="18"/>
        <v/>
      </c>
      <c r="AX8" s="36" t="str">
        <f t="shared" si="18"/>
        <v/>
      </c>
      <c r="AY8" s="36" t="str">
        <f t="shared" si="18"/>
        <v/>
      </c>
      <c r="AZ8" s="36" t="str">
        <f t="shared" si="18"/>
        <v/>
      </c>
      <c r="BA8" s="36" t="str">
        <f t="shared" si="18"/>
        <v/>
      </c>
      <c r="BB8" s="36" t="str">
        <f t="shared" si="18"/>
        <v/>
      </c>
      <c r="BC8" s="36" t="str">
        <f t="shared" si="18"/>
        <v/>
      </c>
      <c r="BD8" s="36" t="str">
        <f t="shared" si="18"/>
        <v/>
      </c>
      <c r="BE8" s="36" t="str">
        <f t="shared" si="18"/>
        <v/>
      </c>
      <c r="BF8" s="36" t="str">
        <f t="shared" si="18"/>
        <v/>
      </c>
      <c r="BG8" s="36" t="str">
        <f t="shared" si="18"/>
        <v/>
      </c>
      <c r="BH8" s="36" t="str">
        <f t="shared" si="18"/>
        <v/>
      </c>
      <c r="BI8" s="36" t="str">
        <f t="shared" si="18"/>
        <v/>
      </c>
      <c r="BJ8" s="36" t="str">
        <f t="shared" si="18"/>
        <v/>
      </c>
      <c r="BK8" s="36" t="str">
        <f t="shared" si="18"/>
        <v/>
      </c>
      <c r="BL8" s="36" t="str">
        <f t="shared" si="18"/>
        <v/>
      </c>
      <c r="BM8" s="36" t="str">
        <f t="shared" si="18"/>
        <v/>
      </c>
      <c r="BN8" s="36" t="str">
        <f t="shared" si="18"/>
        <v/>
      </c>
      <c r="BO8" s="36" t="str">
        <f t="shared" si="18"/>
        <v/>
      </c>
      <c r="BP8" s="36" t="str">
        <f t="shared" si="18"/>
        <v/>
      </c>
      <c r="BQ8" s="36" t="str">
        <f t="shared" si="18"/>
        <v/>
      </c>
      <c r="BR8" s="36" t="str">
        <f t="shared" si="18"/>
        <v/>
      </c>
      <c r="BS8" s="36" t="str">
        <f t="shared" si="18"/>
        <v/>
      </c>
      <c r="BT8" s="36" t="str">
        <f t="shared" si="18"/>
        <v/>
      </c>
      <c r="BU8" s="36" t="str">
        <f t="shared" si="18"/>
        <v/>
      </c>
      <c r="BV8" s="36" t="str">
        <f t="shared" si="18"/>
        <v/>
      </c>
      <c r="BW8" s="36" t="str">
        <f t="shared" si="18"/>
        <v/>
      </c>
      <c r="BX8" s="36" t="str">
        <f t="shared" si="18"/>
        <v/>
      </c>
      <c r="BY8" s="36" t="str">
        <f t="shared" si="18"/>
        <v/>
      </c>
      <c r="BZ8" s="36" t="str">
        <f t="shared" si="18"/>
        <v/>
      </c>
      <c r="CA8" s="36" t="str">
        <f t="shared" si="18"/>
        <v/>
      </c>
      <c r="CB8" s="36" t="str">
        <f t="shared" si="18"/>
        <v/>
      </c>
      <c r="CC8" s="36" t="str">
        <f t="shared" si="18"/>
        <v/>
      </c>
      <c r="CD8" s="36" t="str">
        <f t="shared" si="18"/>
        <v/>
      </c>
      <c r="CE8" s="36" t="str">
        <f t="shared" si="18"/>
        <v/>
      </c>
      <c r="CF8" s="36" t="str">
        <f t="shared" ref="CF8:EQ8" si="19">IF(CF7="","",IF(CF$1&gt;$K$14,"",EOMONTH(CF7,0)))</f>
        <v/>
      </c>
      <c r="CG8" s="36" t="str">
        <f t="shared" si="19"/>
        <v/>
      </c>
      <c r="CH8" s="36" t="str">
        <f t="shared" si="19"/>
        <v/>
      </c>
      <c r="CI8" s="36" t="str">
        <f t="shared" si="19"/>
        <v/>
      </c>
      <c r="CJ8" s="36" t="str">
        <f t="shared" si="19"/>
        <v/>
      </c>
      <c r="CK8" s="36" t="str">
        <f t="shared" si="19"/>
        <v/>
      </c>
      <c r="CL8" s="36" t="str">
        <f t="shared" si="19"/>
        <v/>
      </c>
      <c r="CM8" s="36" t="str">
        <f t="shared" si="19"/>
        <v/>
      </c>
      <c r="CN8" s="36" t="str">
        <f t="shared" si="19"/>
        <v/>
      </c>
      <c r="CO8" s="36" t="str">
        <f t="shared" si="19"/>
        <v/>
      </c>
      <c r="CP8" s="36" t="str">
        <f t="shared" si="19"/>
        <v/>
      </c>
      <c r="CQ8" s="36" t="str">
        <f t="shared" si="19"/>
        <v/>
      </c>
      <c r="CR8" s="36" t="str">
        <f t="shared" si="19"/>
        <v/>
      </c>
      <c r="CS8" s="36" t="str">
        <f t="shared" si="19"/>
        <v/>
      </c>
      <c r="CT8" s="36" t="str">
        <f t="shared" si="19"/>
        <v/>
      </c>
      <c r="CU8" s="36" t="str">
        <f t="shared" si="19"/>
        <v/>
      </c>
      <c r="CV8" s="36" t="str">
        <f t="shared" si="19"/>
        <v/>
      </c>
      <c r="CW8" s="36" t="str">
        <f t="shared" si="19"/>
        <v/>
      </c>
      <c r="CX8" s="36" t="str">
        <f t="shared" si="19"/>
        <v/>
      </c>
      <c r="CY8" s="36" t="str">
        <f t="shared" si="19"/>
        <v/>
      </c>
      <c r="CZ8" s="36" t="str">
        <f t="shared" si="19"/>
        <v/>
      </c>
      <c r="DA8" s="36" t="str">
        <f t="shared" si="19"/>
        <v/>
      </c>
      <c r="DB8" s="36" t="str">
        <f t="shared" si="19"/>
        <v/>
      </c>
      <c r="DC8" s="36" t="str">
        <f t="shared" si="19"/>
        <v/>
      </c>
      <c r="DD8" s="36" t="str">
        <f t="shared" si="19"/>
        <v/>
      </c>
      <c r="DE8" s="36" t="str">
        <f t="shared" si="19"/>
        <v/>
      </c>
      <c r="DF8" s="36" t="str">
        <f t="shared" si="19"/>
        <v/>
      </c>
      <c r="DG8" s="36" t="str">
        <f t="shared" si="19"/>
        <v/>
      </c>
      <c r="DH8" s="36" t="str">
        <f t="shared" si="19"/>
        <v/>
      </c>
      <c r="DI8" s="36" t="str">
        <f t="shared" si="19"/>
        <v/>
      </c>
      <c r="DJ8" s="36" t="str">
        <f t="shared" si="19"/>
        <v/>
      </c>
      <c r="DK8" s="36" t="str">
        <f t="shared" si="19"/>
        <v/>
      </c>
      <c r="DL8" s="36" t="str">
        <f t="shared" si="19"/>
        <v/>
      </c>
      <c r="DM8" s="36" t="str">
        <f t="shared" si="19"/>
        <v/>
      </c>
      <c r="DN8" s="36" t="str">
        <f t="shared" si="19"/>
        <v/>
      </c>
      <c r="DO8" s="36" t="str">
        <f t="shared" si="19"/>
        <v/>
      </c>
      <c r="DP8" s="36" t="str">
        <f t="shared" si="19"/>
        <v/>
      </c>
      <c r="DQ8" s="36" t="str">
        <f t="shared" si="19"/>
        <v/>
      </c>
      <c r="DR8" s="36" t="str">
        <f t="shared" si="19"/>
        <v/>
      </c>
      <c r="DS8" s="36" t="str">
        <f t="shared" si="19"/>
        <v/>
      </c>
      <c r="DT8" s="36" t="str">
        <f t="shared" si="19"/>
        <v/>
      </c>
      <c r="DU8" s="36" t="str">
        <f t="shared" si="19"/>
        <v/>
      </c>
      <c r="DV8" s="36" t="str">
        <f t="shared" si="19"/>
        <v/>
      </c>
      <c r="DW8" s="36" t="str">
        <f t="shared" si="19"/>
        <v/>
      </c>
      <c r="DX8" s="36" t="str">
        <f t="shared" si="19"/>
        <v/>
      </c>
      <c r="DY8" s="36" t="str">
        <f t="shared" si="19"/>
        <v/>
      </c>
      <c r="DZ8" s="36" t="str">
        <f t="shared" si="19"/>
        <v/>
      </c>
      <c r="EA8" s="36" t="str">
        <f t="shared" si="19"/>
        <v/>
      </c>
      <c r="EB8" s="36" t="str">
        <f t="shared" si="19"/>
        <v/>
      </c>
      <c r="EC8" s="36" t="str">
        <f t="shared" si="19"/>
        <v/>
      </c>
      <c r="ED8" s="36" t="str">
        <f t="shared" si="19"/>
        <v/>
      </c>
      <c r="EE8" s="36" t="str">
        <f t="shared" si="19"/>
        <v/>
      </c>
      <c r="EF8" s="36" t="str">
        <f t="shared" si="19"/>
        <v/>
      </c>
      <c r="EG8" s="36" t="str">
        <f t="shared" si="19"/>
        <v/>
      </c>
      <c r="EH8" s="36" t="str">
        <f t="shared" si="19"/>
        <v/>
      </c>
      <c r="EI8" s="36" t="str">
        <f t="shared" si="19"/>
        <v/>
      </c>
      <c r="EJ8" s="36" t="str">
        <f t="shared" si="19"/>
        <v/>
      </c>
      <c r="EK8" s="36" t="str">
        <f t="shared" si="19"/>
        <v/>
      </c>
      <c r="EL8" s="36" t="str">
        <f t="shared" si="19"/>
        <v/>
      </c>
      <c r="EM8" s="36" t="str">
        <f t="shared" si="19"/>
        <v/>
      </c>
      <c r="EN8" s="36" t="str">
        <f t="shared" si="19"/>
        <v/>
      </c>
      <c r="EO8" s="36" t="str">
        <f t="shared" si="19"/>
        <v/>
      </c>
      <c r="EP8" s="36" t="str">
        <f t="shared" si="19"/>
        <v/>
      </c>
      <c r="EQ8" s="36" t="str">
        <f t="shared" si="19"/>
        <v/>
      </c>
      <c r="ER8" s="36" t="str">
        <f t="shared" ref="ER8:HC8" si="20">IF(ER7="","",IF(ER$1&gt;$K$14,"",EOMONTH(ER7,0)))</f>
        <v/>
      </c>
      <c r="ES8" s="36" t="str">
        <f t="shared" si="20"/>
        <v/>
      </c>
      <c r="ET8" s="36" t="str">
        <f t="shared" si="20"/>
        <v/>
      </c>
      <c r="EU8" s="36" t="str">
        <f t="shared" si="20"/>
        <v/>
      </c>
      <c r="EV8" s="36" t="str">
        <f t="shared" si="20"/>
        <v/>
      </c>
      <c r="EW8" s="36" t="str">
        <f t="shared" si="20"/>
        <v/>
      </c>
      <c r="EX8" s="36" t="str">
        <f t="shared" si="20"/>
        <v/>
      </c>
      <c r="EY8" s="36" t="str">
        <f t="shared" si="20"/>
        <v/>
      </c>
      <c r="EZ8" s="36" t="str">
        <f t="shared" si="20"/>
        <v/>
      </c>
      <c r="FA8" s="36" t="str">
        <f t="shared" si="20"/>
        <v/>
      </c>
      <c r="FB8" s="36" t="str">
        <f t="shared" si="20"/>
        <v/>
      </c>
      <c r="FC8" s="36" t="str">
        <f t="shared" si="20"/>
        <v/>
      </c>
      <c r="FD8" s="36" t="str">
        <f t="shared" si="20"/>
        <v/>
      </c>
      <c r="FE8" s="36" t="str">
        <f t="shared" si="20"/>
        <v/>
      </c>
      <c r="FF8" s="36" t="str">
        <f t="shared" si="20"/>
        <v/>
      </c>
      <c r="FG8" s="36" t="str">
        <f t="shared" si="20"/>
        <v/>
      </c>
      <c r="FH8" s="36" t="str">
        <f t="shared" si="20"/>
        <v/>
      </c>
      <c r="FI8" s="36" t="str">
        <f t="shared" si="20"/>
        <v/>
      </c>
      <c r="FJ8" s="36" t="str">
        <f t="shared" si="20"/>
        <v/>
      </c>
      <c r="FK8" s="36" t="str">
        <f t="shared" si="20"/>
        <v/>
      </c>
      <c r="FL8" s="36" t="str">
        <f t="shared" si="20"/>
        <v/>
      </c>
      <c r="FM8" s="36" t="str">
        <f t="shared" si="20"/>
        <v/>
      </c>
      <c r="FN8" s="36" t="str">
        <f t="shared" si="20"/>
        <v/>
      </c>
      <c r="FO8" s="36" t="str">
        <f t="shared" si="20"/>
        <v/>
      </c>
      <c r="FP8" s="36" t="str">
        <f t="shared" si="20"/>
        <v/>
      </c>
      <c r="FQ8" s="36" t="str">
        <f t="shared" si="20"/>
        <v/>
      </c>
      <c r="FR8" s="36" t="str">
        <f t="shared" si="20"/>
        <v/>
      </c>
      <c r="FS8" s="36" t="str">
        <f t="shared" si="20"/>
        <v/>
      </c>
      <c r="FT8" s="36" t="str">
        <f t="shared" si="20"/>
        <v/>
      </c>
      <c r="FU8" s="36" t="str">
        <f t="shared" si="20"/>
        <v/>
      </c>
      <c r="FV8" s="36" t="str">
        <f t="shared" si="20"/>
        <v/>
      </c>
      <c r="FW8" s="36" t="str">
        <f t="shared" si="20"/>
        <v/>
      </c>
      <c r="FX8" s="36" t="str">
        <f t="shared" si="20"/>
        <v/>
      </c>
      <c r="FY8" s="36" t="str">
        <f t="shared" si="20"/>
        <v/>
      </c>
      <c r="FZ8" s="36" t="str">
        <f t="shared" si="20"/>
        <v/>
      </c>
      <c r="GA8" s="36" t="str">
        <f t="shared" si="20"/>
        <v/>
      </c>
      <c r="GB8" s="36" t="str">
        <f t="shared" si="20"/>
        <v/>
      </c>
      <c r="GC8" s="36" t="str">
        <f t="shared" si="20"/>
        <v/>
      </c>
      <c r="GD8" s="36" t="str">
        <f t="shared" si="20"/>
        <v/>
      </c>
      <c r="GE8" s="36" t="str">
        <f t="shared" si="20"/>
        <v/>
      </c>
      <c r="GF8" s="36" t="str">
        <f t="shared" si="20"/>
        <v/>
      </c>
      <c r="GG8" s="36" t="str">
        <f t="shared" si="20"/>
        <v/>
      </c>
      <c r="GH8" s="36" t="str">
        <f t="shared" si="20"/>
        <v/>
      </c>
      <c r="GI8" s="36" t="str">
        <f t="shared" si="20"/>
        <v/>
      </c>
      <c r="GJ8" s="36" t="str">
        <f t="shared" si="20"/>
        <v/>
      </c>
      <c r="GK8" s="36" t="str">
        <f t="shared" si="20"/>
        <v/>
      </c>
      <c r="GL8" s="36" t="str">
        <f t="shared" si="20"/>
        <v/>
      </c>
      <c r="GM8" s="36" t="str">
        <f t="shared" si="20"/>
        <v/>
      </c>
      <c r="GN8" s="36" t="str">
        <f t="shared" si="20"/>
        <v/>
      </c>
      <c r="GO8" s="36" t="str">
        <f t="shared" si="20"/>
        <v/>
      </c>
      <c r="GP8" s="36" t="str">
        <f t="shared" si="20"/>
        <v/>
      </c>
      <c r="GQ8" s="36" t="str">
        <f t="shared" si="20"/>
        <v/>
      </c>
      <c r="GR8" s="36" t="str">
        <f t="shared" si="20"/>
        <v/>
      </c>
      <c r="GS8" s="36" t="str">
        <f t="shared" si="20"/>
        <v/>
      </c>
      <c r="GT8" s="36" t="str">
        <f t="shared" si="20"/>
        <v/>
      </c>
      <c r="GU8" s="36" t="str">
        <f t="shared" si="20"/>
        <v/>
      </c>
      <c r="GV8" s="36" t="str">
        <f t="shared" si="20"/>
        <v/>
      </c>
      <c r="GW8" s="36" t="str">
        <f t="shared" si="20"/>
        <v/>
      </c>
      <c r="GX8" s="36" t="str">
        <f t="shared" si="20"/>
        <v/>
      </c>
      <c r="GY8" s="36" t="str">
        <f t="shared" si="20"/>
        <v/>
      </c>
      <c r="GZ8" s="36" t="str">
        <f t="shared" si="20"/>
        <v/>
      </c>
      <c r="HA8" s="36" t="str">
        <f t="shared" si="20"/>
        <v/>
      </c>
      <c r="HB8" s="36" t="str">
        <f t="shared" si="20"/>
        <v/>
      </c>
      <c r="HC8" s="36" t="str">
        <f t="shared" si="20"/>
        <v/>
      </c>
      <c r="HD8" s="36" t="str">
        <f t="shared" ref="HD8:JO8" si="21">IF(HD7="","",IF(HD$1&gt;$K$14,"",EOMONTH(HD7,0)))</f>
        <v/>
      </c>
      <c r="HE8" s="36" t="str">
        <f t="shared" si="21"/>
        <v/>
      </c>
      <c r="HF8" s="36" t="str">
        <f t="shared" si="21"/>
        <v/>
      </c>
      <c r="HG8" s="36" t="str">
        <f t="shared" si="21"/>
        <v/>
      </c>
      <c r="HH8" s="36" t="str">
        <f t="shared" si="21"/>
        <v/>
      </c>
      <c r="HI8" s="36" t="str">
        <f t="shared" si="21"/>
        <v/>
      </c>
      <c r="HJ8" s="36" t="str">
        <f t="shared" si="21"/>
        <v/>
      </c>
      <c r="HK8" s="36" t="str">
        <f t="shared" si="21"/>
        <v/>
      </c>
      <c r="HL8" s="36" t="str">
        <f t="shared" si="21"/>
        <v/>
      </c>
      <c r="HM8" s="36" t="str">
        <f t="shared" si="21"/>
        <v/>
      </c>
      <c r="HN8" s="36" t="str">
        <f t="shared" si="21"/>
        <v/>
      </c>
      <c r="HO8" s="36" t="str">
        <f t="shared" si="21"/>
        <v/>
      </c>
      <c r="HP8" s="36" t="str">
        <f t="shared" si="21"/>
        <v/>
      </c>
      <c r="HQ8" s="36" t="str">
        <f t="shared" si="21"/>
        <v/>
      </c>
      <c r="HR8" s="36" t="str">
        <f t="shared" si="21"/>
        <v/>
      </c>
      <c r="HS8" s="36" t="str">
        <f t="shared" si="21"/>
        <v/>
      </c>
      <c r="HT8" s="36" t="str">
        <f t="shared" si="21"/>
        <v/>
      </c>
      <c r="HU8" s="36" t="str">
        <f t="shared" si="21"/>
        <v/>
      </c>
      <c r="HV8" s="36" t="str">
        <f t="shared" si="21"/>
        <v/>
      </c>
      <c r="HW8" s="36" t="str">
        <f t="shared" si="21"/>
        <v/>
      </c>
      <c r="HX8" s="36" t="str">
        <f t="shared" si="21"/>
        <v/>
      </c>
      <c r="HY8" s="36" t="str">
        <f t="shared" si="21"/>
        <v/>
      </c>
      <c r="HZ8" s="36" t="str">
        <f t="shared" si="21"/>
        <v/>
      </c>
      <c r="IA8" s="36" t="str">
        <f t="shared" si="21"/>
        <v/>
      </c>
      <c r="IB8" s="36" t="str">
        <f t="shared" si="21"/>
        <v/>
      </c>
      <c r="IC8" s="36" t="str">
        <f t="shared" si="21"/>
        <v/>
      </c>
      <c r="ID8" s="36" t="str">
        <f t="shared" si="21"/>
        <v/>
      </c>
      <c r="IE8" s="36" t="str">
        <f t="shared" si="21"/>
        <v/>
      </c>
      <c r="IF8" s="36" t="str">
        <f t="shared" si="21"/>
        <v/>
      </c>
      <c r="IG8" s="36" t="str">
        <f t="shared" si="21"/>
        <v/>
      </c>
      <c r="IH8" s="36" t="str">
        <f t="shared" si="21"/>
        <v/>
      </c>
      <c r="II8" s="36" t="str">
        <f t="shared" si="21"/>
        <v/>
      </c>
      <c r="IJ8" s="36" t="str">
        <f t="shared" si="21"/>
        <v/>
      </c>
      <c r="IK8" s="36" t="str">
        <f t="shared" si="21"/>
        <v/>
      </c>
      <c r="IL8" s="36" t="str">
        <f t="shared" si="21"/>
        <v/>
      </c>
      <c r="IM8" s="36" t="str">
        <f t="shared" si="21"/>
        <v/>
      </c>
      <c r="IN8" s="36" t="str">
        <f t="shared" si="21"/>
        <v/>
      </c>
      <c r="IO8" s="36" t="str">
        <f t="shared" si="21"/>
        <v/>
      </c>
      <c r="IP8" s="36" t="str">
        <f t="shared" si="21"/>
        <v/>
      </c>
      <c r="IQ8" s="36" t="str">
        <f t="shared" si="21"/>
        <v/>
      </c>
      <c r="IR8" s="36" t="str">
        <f t="shared" si="21"/>
        <v/>
      </c>
      <c r="IS8" s="36" t="str">
        <f t="shared" si="21"/>
        <v/>
      </c>
      <c r="IT8" s="36" t="str">
        <f t="shared" si="21"/>
        <v/>
      </c>
      <c r="IU8" s="36" t="str">
        <f t="shared" si="21"/>
        <v/>
      </c>
      <c r="IV8" s="36" t="str">
        <f t="shared" si="21"/>
        <v/>
      </c>
      <c r="IW8" s="36" t="str">
        <f t="shared" si="21"/>
        <v/>
      </c>
      <c r="IX8" s="36" t="str">
        <f t="shared" si="21"/>
        <v/>
      </c>
      <c r="IY8" s="36" t="str">
        <f t="shared" si="21"/>
        <v/>
      </c>
      <c r="IZ8" s="36" t="str">
        <f t="shared" si="21"/>
        <v/>
      </c>
      <c r="JA8" s="36" t="str">
        <f t="shared" si="21"/>
        <v/>
      </c>
      <c r="JB8" s="36" t="str">
        <f t="shared" si="21"/>
        <v/>
      </c>
      <c r="JC8" s="36" t="str">
        <f t="shared" si="21"/>
        <v/>
      </c>
      <c r="JD8" s="36" t="str">
        <f t="shared" si="21"/>
        <v/>
      </c>
      <c r="JE8" s="36" t="str">
        <f t="shared" si="21"/>
        <v/>
      </c>
      <c r="JF8" s="36" t="str">
        <f t="shared" si="21"/>
        <v/>
      </c>
      <c r="JG8" s="36" t="str">
        <f t="shared" si="21"/>
        <v/>
      </c>
      <c r="JH8" s="36" t="str">
        <f t="shared" si="21"/>
        <v/>
      </c>
      <c r="JI8" s="36" t="str">
        <f t="shared" si="21"/>
        <v/>
      </c>
      <c r="JJ8" s="36" t="str">
        <f t="shared" si="21"/>
        <v/>
      </c>
      <c r="JK8" s="36" t="str">
        <f t="shared" si="21"/>
        <v/>
      </c>
      <c r="JL8" s="36" t="str">
        <f t="shared" si="21"/>
        <v/>
      </c>
      <c r="JM8" s="36" t="str">
        <f t="shared" si="21"/>
        <v/>
      </c>
      <c r="JN8" s="36" t="str">
        <f t="shared" si="21"/>
        <v/>
      </c>
      <c r="JO8" s="36" t="str">
        <f t="shared" si="21"/>
        <v/>
      </c>
      <c r="JP8" s="36" t="str">
        <f t="shared" ref="JP8:MA8" si="22">IF(JP7="","",IF(JP$1&gt;$K$14,"",EOMONTH(JP7,0)))</f>
        <v/>
      </c>
      <c r="JQ8" s="36" t="str">
        <f t="shared" si="22"/>
        <v/>
      </c>
      <c r="JR8" s="36" t="str">
        <f t="shared" si="22"/>
        <v/>
      </c>
      <c r="JS8" s="36" t="str">
        <f t="shared" si="22"/>
        <v/>
      </c>
      <c r="JT8" s="36" t="str">
        <f t="shared" si="22"/>
        <v/>
      </c>
      <c r="JU8" s="36" t="str">
        <f t="shared" si="22"/>
        <v/>
      </c>
      <c r="JV8" s="36" t="str">
        <f t="shared" si="22"/>
        <v/>
      </c>
      <c r="JW8" s="36" t="str">
        <f t="shared" si="22"/>
        <v/>
      </c>
      <c r="JX8" s="36" t="str">
        <f t="shared" si="22"/>
        <v/>
      </c>
      <c r="JY8" s="36" t="str">
        <f t="shared" si="22"/>
        <v/>
      </c>
      <c r="JZ8" s="36" t="str">
        <f t="shared" si="22"/>
        <v/>
      </c>
      <c r="KA8" s="36" t="str">
        <f t="shared" si="22"/>
        <v/>
      </c>
      <c r="KB8" s="36" t="str">
        <f t="shared" si="22"/>
        <v/>
      </c>
      <c r="KC8" s="36" t="str">
        <f t="shared" si="22"/>
        <v/>
      </c>
      <c r="KD8" s="36" t="str">
        <f t="shared" si="22"/>
        <v/>
      </c>
      <c r="KE8" s="36" t="str">
        <f t="shared" si="22"/>
        <v/>
      </c>
      <c r="KF8" s="36" t="str">
        <f t="shared" si="22"/>
        <v/>
      </c>
      <c r="KG8" s="36" t="str">
        <f t="shared" si="22"/>
        <v/>
      </c>
      <c r="KH8" s="36" t="str">
        <f t="shared" si="22"/>
        <v/>
      </c>
      <c r="KI8" s="36" t="str">
        <f t="shared" si="22"/>
        <v/>
      </c>
      <c r="KJ8" s="36" t="str">
        <f t="shared" si="22"/>
        <v/>
      </c>
      <c r="KK8" s="36" t="str">
        <f t="shared" si="22"/>
        <v/>
      </c>
      <c r="KL8" s="36" t="str">
        <f t="shared" si="22"/>
        <v/>
      </c>
      <c r="KM8" s="36" t="str">
        <f t="shared" si="22"/>
        <v/>
      </c>
      <c r="KN8" s="36" t="str">
        <f t="shared" si="22"/>
        <v/>
      </c>
      <c r="KO8" s="36" t="str">
        <f t="shared" si="22"/>
        <v/>
      </c>
      <c r="KP8" s="36" t="str">
        <f t="shared" si="22"/>
        <v/>
      </c>
      <c r="KQ8" s="36" t="str">
        <f t="shared" si="22"/>
        <v/>
      </c>
      <c r="KR8" s="36" t="str">
        <f t="shared" si="22"/>
        <v/>
      </c>
      <c r="KS8" s="36" t="str">
        <f t="shared" si="22"/>
        <v/>
      </c>
      <c r="KT8" s="36" t="str">
        <f t="shared" si="22"/>
        <v/>
      </c>
      <c r="KU8" s="36" t="str">
        <f t="shared" si="22"/>
        <v/>
      </c>
      <c r="KV8" s="36" t="str">
        <f t="shared" si="22"/>
        <v/>
      </c>
      <c r="KW8" s="36" t="str">
        <f t="shared" si="22"/>
        <v/>
      </c>
      <c r="KX8" s="36" t="str">
        <f t="shared" si="22"/>
        <v/>
      </c>
      <c r="KY8" s="36" t="str">
        <f t="shared" si="22"/>
        <v/>
      </c>
      <c r="KZ8" s="36" t="str">
        <f t="shared" si="22"/>
        <v/>
      </c>
      <c r="LA8" s="36" t="str">
        <f t="shared" si="22"/>
        <v/>
      </c>
      <c r="LB8" s="36" t="str">
        <f t="shared" si="22"/>
        <v/>
      </c>
      <c r="LC8" s="36" t="str">
        <f t="shared" si="22"/>
        <v/>
      </c>
      <c r="LD8" s="36" t="str">
        <f t="shared" si="22"/>
        <v/>
      </c>
      <c r="LE8" s="36" t="str">
        <f t="shared" si="22"/>
        <v/>
      </c>
      <c r="LF8" s="36" t="str">
        <f t="shared" si="22"/>
        <v/>
      </c>
      <c r="LG8" s="36" t="str">
        <f t="shared" si="22"/>
        <v/>
      </c>
      <c r="LH8" s="36" t="str">
        <f t="shared" si="22"/>
        <v/>
      </c>
      <c r="LI8" s="36" t="str">
        <f t="shared" si="22"/>
        <v/>
      </c>
      <c r="LJ8" s="36" t="str">
        <f t="shared" si="22"/>
        <v/>
      </c>
      <c r="LK8" s="36" t="str">
        <f t="shared" si="22"/>
        <v/>
      </c>
      <c r="LL8" s="36" t="str">
        <f t="shared" si="22"/>
        <v/>
      </c>
      <c r="LM8" s="36" t="str">
        <f t="shared" si="22"/>
        <v/>
      </c>
      <c r="LN8" s="36" t="str">
        <f t="shared" si="22"/>
        <v/>
      </c>
      <c r="LO8" s="36" t="str">
        <f t="shared" si="22"/>
        <v/>
      </c>
      <c r="LP8" s="36" t="str">
        <f t="shared" si="22"/>
        <v/>
      </c>
      <c r="LQ8" s="36" t="str">
        <f t="shared" si="22"/>
        <v/>
      </c>
      <c r="LR8" s="36" t="str">
        <f t="shared" si="22"/>
        <v/>
      </c>
      <c r="LS8" s="36" t="str">
        <f t="shared" si="22"/>
        <v/>
      </c>
      <c r="LT8" s="36" t="str">
        <f t="shared" si="22"/>
        <v/>
      </c>
      <c r="LU8" s="36" t="str">
        <f t="shared" si="22"/>
        <v/>
      </c>
      <c r="LV8" s="36" t="str">
        <f t="shared" si="22"/>
        <v/>
      </c>
      <c r="LW8" s="36" t="str">
        <f t="shared" si="22"/>
        <v/>
      </c>
      <c r="LX8" s="36" t="str">
        <f t="shared" si="22"/>
        <v/>
      </c>
      <c r="LY8" s="36" t="str">
        <f t="shared" si="22"/>
        <v/>
      </c>
      <c r="LZ8" s="36" t="str">
        <f t="shared" si="22"/>
        <v/>
      </c>
      <c r="MA8" s="36" t="str">
        <f t="shared" si="22"/>
        <v/>
      </c>
      <c r="MB8" s="36" t="str">
        <f t="shared" ref="MB8:NN8" si="23">IF(MB7="","",IF(MB$1&gt;$K$14,"",EOMONTH(MB7,0)))</f>
        <v/>
      </c>
      <c r="MC8" s="36" t="str">
        <f t="shared" si="23"/>
        <v/>
      </c>
      <c r="MD8" s="36" t="str">
        <f t="shared" si="23"/>
        <v/>
      </c>
      <c r="ME8" s="36" t="str">
        <f t="shared" si="23"/>
        <v/>
      </c>
      <c r="MF8" s="36" t="str">
        <f t="shared" si="23"/>
        <v/>
      </c>
      <c r="MG8" s="36" t="str">
        <f t="shared" si="23"/>
        <v/>
      </c>
      <c r="MH8" s="36" t="str">
        <f t="shared" si="23"/>
        <v/>
      </c>
      <c r="MI8" s="36" t="str">
        <f t="shared" si="23"/>
        <v/>
      </c>
      <c r="MJ8" s="36" t="str">
        <f t="shared" si="23"/>
        <v/>
      </c>
      <c r="MK8" s="36" t="str">
        <f t="shared" si="23"/>
        <v/>
      </c>
      <c r="ML8" s="36" t="str">
        <f t="shared" si="23"/>
        <v/>
      </c>
      <c r="MM8" s="36" t="str">
        <f t="shared" si="23"/>
        <v/>
      </c>
      <c r="MN8" s="36" t="str">
        <f t="shared" si="23"/>
        <v/>
      </c>
      <c r="MO8" s="36" t="str">
        <f t="shared" si="23"/>
        <v/>
      </c>
      <c r="MP8" s="36" t="str">
        <f t="shared" si="23"/>
        <v/>
      </c>
      <c r="MQ8" s="36" t="str">
        <f t="shared" si="23"/>
        <v/>
      </c>
      <c r="MR8" s="36" t="str">
        <f t="shared" si="23"/>
        <v/>
      </c>
      <c r="MS8" s="36" t="str">
        <f t="shared" si="23"/>
        <v/>
      </c>
      <c r="MT8" s="36" t="str">
        <f t="shared" si="23"/>
        <v/>
      </c>
      <c r="MU8" s="36" t="str">
        <f t="shared" si="23"/>
        <v/>
      </c>
      <c r="MV8" s="36" t="str">
        <f t="shared" si="23"/>
        <v/>
      </c>
      <c r="MW8" s="36" t="str">
        <f t="shared" si="23"/>
        <v/>
      </c>
      <c r="MX8" s="36" t="str">
        <f t="shared" si="23"/>
        <v/>
      </c>
      <c r="MY8" s="36" t="str">
        <f t="shared" si="23"/>
        <v/>
      </c>
      <c r="MZ8" s="36" t="str">
        <f t="shared" si="23"/>
        <v/>
      </c>
      <c r="NA8" s="36" t="str">
        <f t="shared" si="23"/>
        <v/>
      </c>
      <c r="NB8" s="36" t="str">
        <f t="shared" si="23"/>
        <v/>
      </c>
      <c r="NC8" s="36" t="str">
        <f t="shared" si="23"/>
        <v/>
      </c>
      <c r="ND8" s="36" t="str">
        <f t="shared" si="23"/>
        <v/>
      </c>
      <c r="NE8" s="36" t="str">
        <f t="shared" si="23"/>
        <v/>
      </c>
      <c r="NF8" s="36" t="str">
        <f t="shared" si="23"/>
        <v/>
      </c>
      <c r="NG8" s="36" t="str">
        <f t="shared" si="23"/>
        <v/>
      </c>
      <c r="NH8" s="36" t="str">
        <f t="shared" si="23"/>
        <v/>
      </c>
      <c r="NI8" s="36" t="str">
        <f t="shared" si="23"/>
        <v/>
      </c>
      <c r="NJ8" s="36" t="str">
        <f t="shared" si="23"/>
        <v/>
      </c>
      <c r="NK8" s="36" t="str">
        <f t="shared" si="23"/>
        <v/>
      </c>
      <c r="NL8" s="36" t="str">
        <f t="shared" si="23"/>
        <v/>
      </c>
      <c r="NM8" s="36" t="str">
        <f t="shared" si="23"/>
        <v/>
      </c>
      <c r="NN8" s="36" t="str">
        <f t="shared" si="23"/>
        <v/>
      </c>
      <c r="NO8" s="23"/>
      <c r="NP8" s="23"/>
    </row>
    <row r="9" spans="1:380" ht="3.9" customHeight="1" x14ac:dyDescent="0.25">
      <c r="A9" s="2"/>
      <c r="B9" s="2"/>
      <c r="C9" s="2"/>
      <c r="D9" s="2"/>
      <c r="E9" s="58"/>
      <c r="F9" s="2"/>
      <c r="G9" s="2"/>
      <c r="H9" s="58"/>
      <c r="I9" s="2"/>
      <c r="J9" s="13"/>
      <c r="K9" s="59"/>
      <c r="L9" s="30"/>
      <c r="M9" s="2"/>
      <c r="N9" s="2"/>
      <c r="O9" s="58"/>
      <c r="P9" s="2"/>
      <c r="Q9" s="2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9"/>
      <c r="NO9" s="2"/>
      <c r="NP9" s="2"/>
    </row>
    <row r="10" spans="1:380" x14ac:dyDescent="0.25">
      <c r="A10" s="2"/>
      <c r="B10" s="2"/>
      <c r="C10" s="2"/>
      <c r="D10" s="2"/>
      <c r="E10" s="2"/>
      <c r="F10" s="2"/>
      <c r="G10" s="2"/>
      <c r="H10" s="2"/>
      <c r="I10" s="2"/>
      <c r="J10" s="13"/>
      <c r="K10" s="15"/>
      <c r="L10" s="30"/>
      <c r="M10" s="2"/>
      <c r="N10" s="2"/>
      <c r="O10" s="2"/>
      <c r="P10" s="2"/>
      <c r="Q10" s="2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9"/>
      <c r="NO10" s="2"/>
      <c r="NP10" s="2"/>
    </row>
    <row r="11" spans="1:380" s="26" customFormat="1" x14ac:dyDescent="0.25">
      <c r="A11" s="23"/>
      <c r="B11" s="23"/>
      <c r="C11" s="23"/>
      <c r="D11" s="23"/>
      <c r="E11" s="23" t="str">
        <f>структура!$K$7</f>
        <v>дата договора</v>
      </c>
      <c r="F11" s="23"/>
      <c r="G11" s="23"/>
      <c r="H11" s="23" t="str">
        <f>структура!$K$9</f>
        <v>вып/список</v>
      </c>
      <c r="I11" s="23"/>
      <c r="J11" s="13" t="s">
        <v>1</v>
      </c>
      <c r="K11" s="39"/>
      <c r="L11" s="30" t="s">
        <v>6</v>
      </c>
      <c r="M11" s="23"/>
      <c r="N11" s="23"/>
      <c r="O11" s="23"/>
      <c r="P11" s="23"/>
      <c r="Q11" s="23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2"/>
      <c r="NO11" s="23"/>
      <c r="NP11" s="23"/>
    </row>
    <row r="12" spans="1:380" ht="3.9" customHeight="1" x14ac:dyDescent="0.25">
      <c r="A12" s="2"/>
      <c r="B12" s="2"/>
      <c r="C12" s="2"/>
      <c r="D12" s="2"/>
      <c r="E12" s="27"/>
      <c r="F12" s="2"/>
      <c r="G12" s="2"/>
      <c r="H12" s="2"/>
      <c r="I12" s="2"/>
      <c r="J12" s="13"/>
      <c r="K12" s="40"/>
      <c r="L12" s="30"/>
      <c r="M12" s="2"/>
      <c r="N12" s="2"/>
      <c r="O12" s="2"/>
      <c r="P12" s="2"/>
      <c r="Q12" s="2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9"/>
      <c r="NO12" s="2"/>
      <c r="NP12" s="2"/>
    </row>
    <row r="13" spans="1:380" ht="8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13"/>
      <c r="K13" s="15"/>
      <c r="L13" s="30"/>
      <c r="M13" s="2"/>
      <c r="N13" s="2"/>
      <c r="O13" s="2"/>
      <c r="P13" s="2"/>
      <c r="Q13" s="2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9"/>
      <c r="NO13" s="2"/>
      <c r="NP13" s="2"/>
    </row>
    <row r="14" spans="1:380" s="26" customFormat="1" x14ac:dyDescent="0.25">
      <c r="A14" s="23"/>
      <c r="B14" s="23"/>
      <c r="C14" s="23"/>
      <c r="D14" s="23"/>
      <c r="E14" s="23" t="str">
        <f>структура!$E$10</f>
        <v>срок договора</v>
      </c>
      <c r="F14" s="23"/>
      <c r="G14" s="23"/>
      <c r="H14" s="23" t="str">
        <f>IF($E14="","",INDEX(структура!$H:$H,SUMIFS(структура!$C:$C,структура!$E:$E,$E14)))</f>
        <v>мес.</v>
      </c>
      <c r="I14" s="23"/>
      <c r="J14" s="13" t="str">
        <f>IF($E14="","","*")</f>
        <v>*</v>
      </c>
      <c r="K14" s="41"/>
      <c r="L14" s="30"/>
      <c r="M14" s="23"/>
      <c r="N14" s="23"/>
      <c r="O14" s="23"/>
      <c r="P14" s="23"/>
      <c r="Q14" s="23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2"/>
      <c r="NO14" s="23"/>
      <c r="NP14" s="23"/>
    </row>
    <row r="15" spans="1:380" ht="3.9" customHeight="1" x14ac:dyDescent="0.25">
      <c r="A15" s="2"/>
      <c r="B15" s="2"/>
      <c r="C15" s="2"/>
      <c r="D15" s="2"/>
      <c r="E15" s="27"/>
      <c r="F15" s="2"/>
      <c r="G15" s="2"/>
      <c r="H15" s="2"/>
      <c r="I15" s="2"/>
      <c r="J15" s="13"/>
      <c r="K15" s="40"/>
      <c r="L15" s="30"/>
      <c r="M15" s="2"/>
      <c r="N15" s="2"/>
      <c r="O15" s="2"/>
      <c r="P15" s="2"/>
      <c r="Q15" s="2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9"/>
      <c r="NO15" s="2"/>
      <c r="NP15" s="2"/>
    </row>
    <row r="16" spans="1:380" ht="8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13"/>
      <c r="K16" s="15"/>
      <c r="L16" s="30"/>
      <c r="M16" s="2"/>
      <c r="N16" s="2"/>
      <c r="O16" s="2"/>
      <c r="P16" s="2"/>
      <c r="Q16" s="2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9"/>
      <c r="NO16" s="2"/>
      <c r="NP16" s="2"/>
    </row>
    <row r="17" spans="1:380" s="26" customFormat="1" x14ac:dyDescent="0.25">
      <c r="A17" s="23"/>
      <c r="B17" s="23"/>
      <c r="C17" s="23"/>
      <c r="D17" s="23"/>
      <c r="E17" s="23" t="str">
        <f>структура!$N$7</f>
        <v>базовая валюта</v>
      </c>
      <c r="F17" s="23"/>
      <c r="G17" s="23"/>
      <c r="H17" s="23" t="str">
        <f>структура!$N$9</f>
        <v>вып/список</v>
      </c>
      <c r="I17" s="23"/>
      <c r="J17" s="13" t="s">
        <v>1</v>
      </c>
      <c r="K17" s="42"/>
      <c r="L17" s="30" t="s">
        <v>6</v>
      </c>
      <c r="M17" s="23"/>
      <c r="N17" s="23"/>
      <c r="O17" s="23"/>
      <c r="P17" s="23"/>
      <c r="Q17" s="23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2"/>
      <c r="NO17" s="23"/>
      <c r="NP17" s="23"/>
    </row>
    <row r="18" spans="1:380" ht="3.9" customHeight="1" x14ac:dyDescent="0.25">
      <c r="A18" s="2"/>
      <c r="B18" s="2"/>
      <c r="C18" s="2"/>
      <c r="D18" s="2"/>
      <c r="E18" s="27"/>
      <c r="F18" s="2"/>
      <c r="G18" s="2"/>
      <c r="H18" s="2"/>
      <c r="I18" s="2"/>
      <c r="J18" s="13"/>
      <c r="K18" s="40"/>
      <c r="L18" s="30"/>
      <c r="M18" s="2"/>
      <c r="N18" s="2"/>
      <c r="O18" s="2"/>
      <c r="P18" s="2"/>
      <c r="Q18" s="2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9"/>
      <c r="NO18" s="2"/>
      <c r="NP18" s="2"/>
    </row>
    <row r="19" spans="1:380" ht="8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3"/>
      <c r="K19" s="15"/>
      <c r="L19" s="30"/>
      <c r="M19" s="2"/>
      <c r="N19" s="2"/>
      <c r="O19" s="2"/>
      <c r="P19" s="2"/>
      <c r="Q19" s="2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9"/>
      <c r="NO19" s="2"/>
      <c r="NP19" s="2"/>
    </row>
    <row r="20" spans="1:380" s="26" customFormat="1" x14ac:dyDescent="0.25">
      <c r="A20" s="23"/>
      <c r="B20" s="23"/>
      <c r="C20" s="23"/>
      <c r="D20" s="23"/>
      <c r="E20" s="23" t="str">
        <f>IF($K$17=структура!$N$10,структура!$E$11,IF($K$17=структура!$N$11,структура!$E$12,IF($K$17=структура!$N$12,структура!$E$15,"")))</f>
        <v/>
      </c>
      <c r="F20" s="23"/>
      <c r="G20" s="23"/>
      <c r="H20" s="23" t="str">
        <f>IF($E20="","",INDEX(структура!$H:$H,SUMIFS(структура!$C:$C,структура!$E:$E,$E20)))</f>
        <v/>
      </c>
      <c r="I20" s="23"/>
      <c r="J20" s="13" t="str">
        <f>IF($E20="","","*")</f>
        <v/>
      </c>
      <c r="K20" s="43"/>
      <c r="L20" s="30"/>
      <c r="M20" s="23"/>
      <c r="N20" s="23"/>
      <c r="O20" s="23"/>
      <c r="P20" s="23"/>
      <c r="Q20" s="23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2"/>
      <c r="NO20" s="23"/>
      <c r="NP20" s="23"/>
    </row>
    <row r="21" spans="1:380" ht="3.9" customHeight="1" x14ac:dyDescent="0.25">
      <c r="A21" s="2"/>
      <c r="B21" s="2"/>
      <c r="C21" s="2"/>
      <c r="D21" s="2"/>
      <c r="E21" s="27"/>
      <c r="F21" s="2"/>
      <c r="G21" s="2"/>
      <c r="H21" s="2"/>
      <c r="I21" s="2"/>
      <c r="J21" s="13"/>
      <c r="K21" s="40"/>
      <c r="L21" s="30"/>
      <c r="M21" s="2"/>
      <c r="N21" s="2"/>
      <c r="O21" s="2"/>
      <c r="P21" s="2"/>
      <c r="Q21" s="2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9"/>
      <c r="NO21" s="2"/>
      <c r="NP21" s="2"/>
    </row>
    <row r="22" spans="1:380" ht="8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3"/>
      <c r="K22" s="15"/>
      <c r="L22" s="30"/>
      <c r="M22" s="2"/>
      <c r="N22" s="2"/>
      <c r="O22" s="2"/>
      <c r="P22" s="2"/>
      <c r="Q22" s="2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9"/>
      <c r="NO22" s="2"/>
      <c r="NP22" s="2"/>
    </row>
    <row r="23" spans="1:380" s="26" customFormat="1" x14ac:dyDescent="0.25">
      <c r="A23" s="23"/>
      <c r="B23" s="23"/>
      <c r="C23" s="23"/>
      <c r="D23" s="23"/>
      <c r="E23" s="23" t="str">
        <f>IF($K$17=структура!$N$10,структура!$E$13,IF($K$17=структура!$N$11,структура!$E$14,""))</f>
        <v/>
      </c>
      <c r="F23" s="23"/>
      <c r="G23" s="23"/>
      <c r="H23" s="23" t="str">
        <f>IF($E23="","",INDEX(структура!$H:$H,SUMIFS(структура!$C:$C,структура!$E:$E,$E23)))</f>
        <v/>
      </c>
      <c r="I23" s="23"/>
      <c r="J23" s="13" t="str">
        <f>IF($E23="","","*")</f>
        <v/>
      </c>
      <c r="K23" s="43"/>
      <c r="L23" s="30"/>
      <c r="M23" s="23"/>
      <c r="N23" s="23"/>
      <c r="O23" s="23"/>
      <c r="P23" s="23"/>
      <c r="Q23" s="23"/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2"/>
      <c r="NO23" s="23"/>
      <c r="NP23" s="23"/>
    </row>
    <row r="24" spans="1:380" ht="3.9" customHeight="1" x14ac:dyDescent="0.25">
      <c r="A24" s="2"/>
      <c r="B24" s="2"/>
      <c r="C24" s="2"/>
      <c r="D24" s="2"/>
      <c r="E24" s="27"/>
      <c r="F24" s="2"/>
      <c r="G24" s="2"/>
      <c r="H24" s="2"/>
      <c r="I24" s="2"/>
      <c r="J24" s="13"/>
      <c r="K24" s="40"/>
      <c r="L24" s="30"/>
      <c r="M24" s="2"/>
      <c r="N24" s="2"/>
      <c r="O24" s="2"/>
      <c r="P24" s="2"/>
      <c r="Q24" s="2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9"/>
      <c r="NO24" s="2"/>
      <c r="NP24" s="2"/>
    </row>
    <row r="25" spans="1:380" ht="8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13"/>
      <c r="K25" s="15"/>
      <c r="L25" s="30"/>
      <c r="M25" s="2"/>
      <c r="N25" s="2"/>
      <c r="O25" s="2"/>
      <c r="P25" s="2"/>
      <c r="Q25" s="2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9"/>
      <c r="NO25" s="2"/>
      <c r="NP25" s="2"/>
    </row>
    <row r="26" spans="1:380" s="26" customFormat="1" x14ac:dyDescent="0.25">
      <c r="A26" s="23"/>
      <c r="B26" s="23"/>
      <c r="C26" s="23"/>
      <c r="D26" s="23"/>
      <c r="E26" s="23" t="str">
        <f>структура!$E$15</f>
        <v>Цена оборудования с НДС</v>
      </c>
      <c r="F26" s="23"/>
      <c r="G26" s="23"/>
      <c r="H26" s="23" t="str">
        <f>IF($E26="","",INDEX(структура!$H:$H,SUMIFS(структура!$C:$C,структура!$E:$E,$E26)))</f>
        <v>руб.</v>
      </c>
      <c r="I26" s="23"/>
      <c r="J26" s="13"/>
      <c r="K26" s="44" t="str">
        <f>IF(OR($K$17=структура!$N$10,$K$17=структура!$N$11),K20*K23,IF($K$17=структура!$N$12,$K$20,""))</f>
        <v/>
      </c>
      <c r="L26" s="30"/>
      <c r="M26" s="23"/>
      <c r="N26" s="23"/>
      <c r="O26" s="23"/>
      <c r="P26" s="23"/>
      <c r="Q26" s="23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2"/>
      <c r="NO26" s="23"/>
      <c r="NP26" s="23"/>
    </row>
    <row r="27" spans="1:380" ht="3.9" customHeight="1" x14ac:dyDescent="0.25">
      <c r="A27" s="2"/>
      <c r="B27" s="2"/>
      <c r="C27" s="2"/>
      <c r="D27" s="2"/>
      <c r="E27" s="27"/>
      <c r="F27" s="2"/>
      <c r="G27" s="2"/>
      <c r="H27" s="2"/>
      <c r="I27" s="2"/>
      <c r="J27" s="13"/>
      <c r="K27" s="40"/>
      <c r="L27" s="30"/>
      <c r="M27" s="2"/>
      <c r="N27" s="2"/>
      <c r="O27" s="2"/>
      <c r="P27" s="2"/>
      <c r="Q27" s="2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9"/>
      <c r="NO27" s="2"/>
      <c r="NP27" s="2"/>
    </row>
    <row r="28" spans="1:380" ht="8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5"/>
      <c r="L28" s="30"/>
      <c r="M28" s="2"/>
      <c r="N28" s="2"/>
      <c r="O28" s="2"/>
      <c r="P28" s="2"/>
      <c r="Q28" s="2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9"/>
      <c r="NO28" s="2"/>
      <c r="NP28" s="2"/>
    </row>
    <row r="29" spans="1:380" s="26" customFormat="1" x14ac:dyDescent="0.25">
      <c r="A29" s="23"/>
      <c r="B29" s="23"/>
      <c r="C29" s="23"/>
      <c r="D29" s="23"/>
      <c r="E29" s="23" t="str">
        <f>структура!$E$16</f>
        <v>Процент авансового платежа</v>
      </c>
      <c r="F29" s="23"/>
      <c r="G29" s="23"/>
      <c r="H29" s="23" t="str">
        <f>IF($E29="","",INDEX(структура!$H:$H,SUMIFS(структура!$C:$C,структура!$E:$E,$E29)))</f>
        <v>%</v>
      </c>
      <c r="I29" s="23"/>
      <c r="J29" s="13" t="str">
        <f>IF($E29="","","*")</f>
        <v>*</v>
      </c>
      <c r="K29" s="45"/>
      <c r="L29" s="30"/>
      <c r="M29" s="23"/>
      <c r="N29" s="23"/>
      <c r="O29" s="23"/>
      <c r="P29" s="23"/>
      <c r="Q29" s="23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2"/>
      <c r="NO29" s="23"/>
      <c r="NP29" s="23"/>
    </row>
    <row r="30" spans="1:380" ht="3.9" customHeight="1" x14ac:dyDescent="0.25">
      <c r="A30" s="2"/>
      <c r="B30" s="2"/>
      <c r="C30" s="2"/>
      <c r="D30" s="2"/>
      <c r="E30" s="27"/>
      <c r="F30" s="2"/>
      <c r="G30" s="2"/>
      <c r="H30" s="2"/>
      <c r="I30" s="2"/>
      <c r="J30" s="13"/>
      <c r="K30" s="40"/>
      <c r="L30" s="30"/>
      <c r="M30" s="2"/>
      <c r="N30" s="2"/>
      <c r="O30" s="2"/>
      <c r="P30" s="2"/>
      <c r="Q30" s="2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9"/>
      <c r="NO30" s="2"/>
      <c r="NP30" s="2"/>
    </row>
    <row r="31" spans="1:380" ht="8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13"/>
      <c r="K31" s="15"/>
      <c r="L31" s="30"/>
      <c r="M31" s="2"/>
      <c r="N31" s="2"/>
      <c r="O31" s="2"/>
      <c r="P31" s="2"/>
      <c r="Q31" s="2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9"/>
      <c r="NO31" s="2"/>
      <c r="NP31" s="2"/>
    </row>
    <row r="32" spans="1:380" s="26" customFormat="1" x14ac:dyDescent="0.25">
      <c r="A32" s="23"/>
      <c r="B32" s="23"/>
      <c r="C32" s="23"/>
      <c r="D32" s="23"/>
      <c r="E32" s="23" t="str">
        <f>структура!$E$17</f>
        <v>Авансовый платеж с НДС</v>
      </c>
      <c r="F32" s="23"/>
      <c r="G32" s="23"/>
      <c r="H32" s="23" t="str">
        <f>IF($E32="","",INDEX(структура!$H:$H,SUMIFS(структура!$C:$C,структура!$E:$E,$E32)))</f>
        <v>руб.</v>
      </c>
      <c r="I32" s="23"/>
      <c r="J32" s="13"/>
      <c r="K32" s="44">
        <f>IF(OR(K26="",K29=""),0,K26*K29)</f>
        <v>0</v>
      </c>
      <c r="L32" s="30"/>
      <c r="M32" s="23"/>
      <c r="N32" s="23"/>
      <c r="O32" s="23"/>
      <c r="P32" s="23"/>
      <c r="Q32" s="23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2"/>
      <c r="NO32" s="23"/>
      <c r="NP32" s="23"/>
    </row>
    <row r="33" spans="1:380" ht="3.9" customHeight="1" x14ac:dyDescent="0.25">
      <c r="A33" s="2"/>
      <c r="B33" s="2"/>
      <c r="C33" s="2"/>
      <c r="D33" s="2"/>
      <c r="E33" s="90"/>
      <c r="F33" s="2"/>
      <c r="G33" s="2"/>
      <c r="H33" s="2"/>
      <c r="I33" s="2"/>
      <c r="J33" s="13"/>
      <c r="K33" s="89"/>
      <c r="L33" s="30"/>
      <c r="M33" s="2"/>
      <c r="N33" s="2"/>
      <c r="O33" s="2"/>
      <c r="P33" s="2"/>
      <c r="Q33" s="2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9"/>
      <c r="NO33" s="2"/>
      <c r="NP33" s="2"/>
    </row>
    <row r="34" spans="1:380" ht="8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13"/>
      <c r="K34" s="15"/>
      <c r="L34" s="30"/>
      <c r="M34" s="2"/>
      <c r="N34" s="2"/>
      <c r="O34" s="2"/>
      <c r="P34" s="2"/>
      <c r="Q34" s="2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9"/>
      <c r="NO34" s="2"/>
      <c r="NP34" s="2"/>
    </row>
    <row r="35" spans="1:380" s="26" customFormat="1" x14ac:dyDescent="0.25">
      <c r="A35" s="23"/>
      <c r="B35" s="23"/>
      <c r="C35" s="23"/>
      <c r="D35" s="23"/>
      <c r="E35" s="23" t="str">
        <f>структура!$E$24</f>
        <v>%-нт выкупной стоимости от цены оборудования</v>
      </c>
      <c r="F35" s="23"/>
      <c r="G35" s="23"/>
      <c r="H35" s="23" t="str">
        <f>IF($E35="","",INDEX(структура!$H:$H,SUMIFS(структура!$C:$C,структура!$E:$E,$E35)))</f>
        <v>%</v>
      </c>
      <c r="I35" s="23"/>
      <c r="J35" s="13" t="str">
        <f>IF($E35="","","*")</f>
        <v>*</v>
      </c>
      <c r="K35" s="45"/>
      <c r="L35" s="30"/>
      <c r="M35" s="23"/>
      <c r="N35" s="23"/>
      <c r="O35" s="23"/>
      <c r="P35" s="23"/>
      <c r="Q35" s="23"/>
      <c r="R35" s="50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2"/>
      <c r="NO35" s="23"/>
      <c r="NP35" s="23"/>
    </row>
    <row r="36" spans="1:380" ht="3.9" customHeight="1" x14ac:dyDescent="0.25">
      <c r="A36" s="2"/>
      <c r="B36" s="2"/>
      <c r="C36" s="2"/>
      <c r="D36" s="2"/>
      <c r="E36" s="27"/>
      <c r="F36" s="2"/>
      <c r="G36" s="2"/>
      <c r="H36" s="2"/>
      <c r="I36" s="2"/>
      <c r="J36" s="13"/>
      <c r="K36" s="40"/>
      <c r="L36" s="30"/>
      <c r="M36" s="2"/>
      <c r="N36" s="2"/>
      <c r="O36" s="2"/>
      <c r="P36" s="2"/>
      <c r="Q36" s="2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9"/>
      <c r="NO36" s="2"/>
      <c r="NP36" s="2"/>
    </row>
    <row r="37" spans="1:380" ht="8.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13"/>
      <c r="K37" s="15"/>
      <c r="L37" s="30"/>
      <c r="M37" s="2"/>
      <c r="N37" s="2"/>
      <c r="O37" s="2"/>
      <c r="P37" s="2"/>
      <c r="Q37" s="2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9"/>
      <c r="NO37" s="2"/>
      <c r="NP37" s="2"/>
    </row>
    <row r="38" spans="1:380" s="26" customFormat="1" x14ac:dyDescent="0.25">
      <c r="A38" s="23"/>
      <c r="B38" s="23"/>
      <c r="C38" s="23"/>
      <c r="D38" s="23"/>
      <c r="E38" s="23" t="str">
        <f>структура!$E$25</f>
        <v>выкупная стоимость с НДС</v>
      </c>
      <c r="F38" s="23"/>
      <c r="G38" s="23"/>
      <c r="H38" s="23" t="str">
        <f>IF($E38="","",INDEX(структура!$H:$H,SUMIFS(структура!$C:$C,структура!$E:$E,$E38)))</f>
        <v>руб.</v>
      </c>
      <c r="I38" s="23"/>
      <c r="J38" s="13"/>
      <c r="K38" s="44">
        <f>IF(OR(K26="",K35=""),0,K26*K35)</f>
        <v>0</v>
      </c>
      <c r="L38" s="30"/>
      <c r="M38" s="23"/>
      <c r="N38" s="23"/>
      <c r="O38" s="23"/>
      <c r="P38" s="23"/>
      <c r="Q38" s="23"/>
      <c r="R38" s="50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2"/>
      <c r="NO38" s="23"/>
      <c r="NP38" s="23"/>
    </row>
    <row r="39" spans="1:380" ht="3.9" customHeight="1" x14ac:dyDescent="0.25">
      <c r="A39" s="2"/>
      <c r="B39" s="2"/>
      <c r="C39" s="2"/>
      <c r="D39" s="2"/>
      <c r="E39" s="90"/>
      <c r="F39" s="2"/>
      <c r="G39" s="2"/>
      <c r="H39" s="2"/>
      <c r="I39" s="2"/>
      <c r="J39" s="13"/>
      <c r="K39" s="89"/>
      <c r="L39" s="30"/>
      <c r="M39" s="2"/>
      <c r="N39" s="2"/>
      <c r="O39" s="2"/>
      <c r="P39" s="2"/>
      <c r="Q39" s="2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9"/>
      <c r="NO39" s="2"/>
      <c r="NP39" s="2"/>
    </row>
    <row r="40" spans="1:380" ht="8.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13"/>
      <c r="K40" s="15"/>
      <c r="L40" s="30"/>
      <c r="M40" s="2"/>
      <c r="N40" s="2"/>
      <c r="O40" s="2"/>
      <c r="P40" s="2"/>
      <c r="Q40" s="2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9"/>
      <c r="NO40" s="2"/>
      <c r="NP40" s="2"/>
    </row>
    <row r="41" spans="1:380" s="26" customFormat="1" x14ac:dyDescent="0.25">
      <c r="A41" s="23"/>
      <c r="B41" s="23"/>
      <c r="C41" s="23"/>
      <c r="D41" s="23"/>
      <c r="E41" s="23" t="str">
        <f>структура!$E$18</f>
        <v>тело кредита в разрезе оборудования</v>
      </c>
      <c r="F41" s="23"/>
      <c r="G41" s="23"/>
      <c r="H41" s="23" t="str">
        <f>IF($E41="","",INDEX(структура!$H:$H,SUMIFS(структура!$C:$C,структура!$E:$E,$E41)))</f>
        <v>руб.</v>
      </c>
      <c r="I41" s="23"/>
      <c r="J41" s="13"/>
      <c r="K41" s="44">
        <f>IF(OR(K26="",K32="",K38=""),0,K26-K32-K38)</f>
        <v>0</v>
      </c>
      <c r="L41" s="30"/>
      <c r="M41" s="23"/>
      <c r="N41" s="23"/>
      <c r="O41" s="23"/>
      <c r="P41" s="23"/>
      <c r="Q41" s="23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2"/>
      <c r="NO41" s="23"/>
      <c r="NP41" s="23"/>
    </row>
    <row r="42" spans="1:380" ht="3.9" customHeight="1" x14ac:dyDescent="0.25">
      <c r="A42" s="2"/>
      <c r="B42" s="2"/>
      <c r="C42" s="2"/>
      <c r="D42" s="2"/>
      <c r="E42" s="27"/>
      <c r="F42" s="2"/>
      <c r="G42" s="2"/>
      <c r="H42" s="2"/>
      <c r="I42" s="2"/>
      <c r="J42" s="13"/>
      <c r="K42" s="40"/>
      <c r="L42" s="30"/>
      <c r="M42" s="2"/>
      <c r="N42" s="2"/>
      <c r="O42" s="2"/>
      <c r="P42" s="2"/>
      <c r="Q42" s="2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9"/>
      <c r="NO42" s="2"/>
      <c r="NP42" s="2"/>
    </row>
    <row r="43" spans="1:380" ht="8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13"/>
      <c r="K43" s="15"/>
      <c r="L43" s="30"/>
      <c r="M43" s="2"/>
      <c r="N43" s="2"/>
      <c r="O43" s="2"/>
      <c r="P43" s="2"/>
      <c r="Q43" s="2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9"/>
      <c r="NO43" s="2"/>
      <c r="NP43" s="2"/>
    </row>
    <row r="44" spans="1:380" s="26" customFormat="1" x14ac:dyDescent="0.25">
      <c r="A44" s="23"/>
      <c r="B44" s="23"/>
      <c r="C44" s="23"/>
      <c r="D44" s="23"/>
      <c r="E44" s="23" t="str">
        <f>структура!$E$19</f>
        <v>годовая кредитная ставка по оборудованию</v>
      </c>
      <c r="F44" s="23"/>
      <c r="G44" s="23"/>
      <c r="H44" s="23" t="str">
        <f>IF($E44="","",INDEX(структура!$H:$H,SUMIFS(структура!$C:$C,структура!$E:$E,$E44)))</f>
        <v>%г.</v>
      </c>
      <c r="I44" s="23"/>
      <c r="J44" s="13" t="str">
        <f>IF($E44="","","*")</f>
        <v>*</v>
      </c>
      <c r="K44" s="45"/>
      <c r="L44" s="30"/>
      <c r="M44" s="23"/>
      <c r="N44" s="23"/>
      <c r="O44" s="23"/>
      <c r="P44" s="23"/>
      <c r="Q44" s="2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2"/>
      <c r="NO44" s="23"/>
      <c r="NP44" s="23"/>
    </row>
    <row r="45" spans="1:380" ht="3.9" customHeight="1" x14ac:dyDescent="0.25">
      <c r="A45" s="2"/>
      <c r="B45" s="2"/>
      <c r="C45" s="2"/>
      <c r="D45" s="2"/>
      <c r="E45" s="27"/>
      <c r="F45" s="2"/>
      <c r="G45" s="2"/>
      <c r="H45" s="2"/>
      <c r="I45" s="2"/>
      <c r="J45" s="13"/>
      <c r="K45" s="40"/>
      <c r="L45" s="30"/>
      <c r="M45" s="2"/>
      <c r="N45" s="2"/>
      <c r="O45" s="2"/>
      <c r="P45" s="2"/>
      <c r="Q45" s="2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9"/>
      <c r="NO45" s="2"/>
      <c r="NP45" s="2"/>
    </row>
    <row r="46" spans="1:380" ht="8.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13"/>
      <c r="K46" s="15"/>
      <c r="L46" s="30"/>
      <c r="M46" s="2"/>
      <c r="N46" s="2"/>
      <c r="O46" s="2"/>
      <c r="P46" s="2"/>
      <c r="Q46" s="2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9"/>
      <c r="NO46" s="2"/>
      <c r="NP46" s="2"/>
    </row>
    <row r="47" spans="1:380" s="26" customFormat="1" x14ac:dyDescent="0.25">
      <c r="A47" s="23"/>
      <c r="B47" s="23"/>
      <c r="C47" s="23"/>
      <c r="D47" s="23"/>
      <c r="E47" s="23" t="str">
        <f>структура!$E$20</f>
        <v>ежемесячный аннуитетный платеж за оборудование с НДС</v>
      </c>
      <c r="F47" s="23"/>
      <c r="G47" s="23"/>
      <c r="H47" s="23" t="str">
        <f>IF($E47="","",INDEX(структура!$H:$H,SUMIFS(структура!$C:$C,структура!$E:$E,$E47)))</f>
        <v>руб.</v>
      </c>
      <c r="I47" s="23"/>
      <c r="J47" s="13"/>
      <c r="K47" s="44">
        <f>IF((POWER(1+K44/12,K14)-1)=0,0,K41*K44/12*POWER(1+K44/12,K14)/(POWER(1+K44/12,K14)-1))</f>
        <v>0</v>
      </c>
      <c r="L47" s="30"/>
      <c r="M47" s="23"/>
      <c r="N47" s="23"/>
      <c r="O47" s="23"/>
      <c r="P47" s="23"/>
      <c r="Q47" s="23"/>
      <c r="R47" s="50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2"/>
      <c r="NO47" s="23"/>
      <c r="NP47" s="23"/>
    </row>
    <row r="48" spans="1:380" ht="3.9" customHeight="1" x14ac:dyDescent="0.25">
      <c r="A48" s="2"/>
      <c r="B48" s="2"/>
      <c r="C48" s="2"/>
      <c r="D48" s="2"/>
      <c r="E48" s="27"/>
      <c r="F48" s="2"/>
      <c r="G48" s="2"/>
      <c r="H48" s="2"/>
      <c r="I48" s="2"/>
      <c r="J48" s="13"/>
      <c r="K48" s="40"/>
      <c r="L48" s="30"/>
      <c r="M48" s="2"/>
      <c r="N48" s="2"/>
      <c r="O48" s="2"/>
      <c r="P48" s="2"/>
      <c r="Q48" s="2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9"/>
      <c r="NO48" s="2"/>
      <c r="NP48" s="2"/>
    </row>
    <row r="49" spans="1:380" ht="8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13"/>
      <c r="K49" s="15"/>
      <c r="L49" s="30"/>
      <c r="M49" s="2"/>
      <c r="N49" s="2"/>
      <c r="O49" s="2"/>
      <c r="P49" s="2"/>
      <c r="Q49" s="2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9"/>
      <c r="NO49" s="2"/>
      <c r="NP49" s="2"/>
    </row>
    <row r="50" spans="1:380" s="26" customFormat="1" x14ac:dyDescent="0.25">
      <c r="A50" s="23"/>
      <c r="B50" s="23"/>
      <c r="C50" s="23"/>
      <c r="D50" s="23"/>
      <c r="E50" s="23" t="str">
        <f>структура!$E$21</f>
        <v>график оплат за оборудование с НДС (аннуитетный)</v>
      </c>
      <c r="F50" s="23"/>
      <c r="G50" s="23"/>
      <c r="H50" s="23" t="str">
        <f>IF($E50="","",INDEX(структура!$H:$H,SUMIFS(структура!$C:$C,структура!$E:$E,$E50)))</f>
        <v>руб.</v>
      </c>
      <c r="I50" s="23"/>
      <c r="J50" s="13"/>
      <c r="K50" s="15"/>
      <c r="L50" s="30"/>
      <c r="M50" s="23"/>
      <c r="N50" s="23"/>
      <c r="O50" s="46">
        <f>SUM($R50:$NO50)</f>
        <v>0</v>
      </c>
      <c r="P50" s="23"/>
      <c r="Q50" s="23"/>
      <c r="R50" s="50"/>
      <c r="S50" s="53">
        <f>IF(S$8="",0,$K$47)</f>
        <v>0</v>
      </c>
      <c r="T50" s="53">
        <f t="shared" ref="T50:CE50" si="24">IF(T$8="",0,$K$47)</f>
        <v>0</v>
      </c>
      <c r="U50" s="53">
        <f t="shared" si="24"/>
        <v>0</v>
      </c>
      <c r="V50" s="53">
        <f t="shared" si="24"/>
        <v>0</v>
      </c>
      <c r="W50" s="53">
        <f t="shared" si="24"/>
        <v>0</v>
      </c>
      <c r="X50" s="53">
        <f t="shared" si="24"/>
        <v>0</v>
      </c>
      <c r="Y50" s="53">
        <f t="shared" si="24"/>
        <v>0</v>
      </c>
      <c r="Z50" s="53">
        <f t="shared" si="24"/>
        <v>0</v>
      </c>
      <c r="AA50" s="53">
        <f t="shared" si="24"/>
        <v>0</v>
      </c>
      <c r="AB50" s="53">
        <f t="shared" si="24"/>
        <v>0</v>
      </c>
      <c r="AC50" s="53">
        <f t="shared" si="24"/>
        <v>0</v>
      </c>
      <c r="AD50" s="53">
        <f t="shared" si="24"/>
        <v>0</v>
      </c>
      <c r="AE50" s="53">
        <f t="shared" si="24"/>
        <v>0</v>
      </c>
      <c r="AF50" s="53">
        <f t="shared" si="24"/>
        <v>0</v>
      </c>
      <c r="AG50" s="53">
        <f t="shared" si="24"/>
        <v>0</v>
      </c>
      <c r="AH50" s="53">
        <f t="shared" si="24"/>
        <v>0</v>
      </c>
      <c r="AI50" s="53">
        <f t="shared" si="24"/>
        <v>0</v>
      </c>
      <c r="AJ50" s="53">
        <f t="shared" si="24"/>
        <v>0</v>
      </c>
      <c r="AK50" s="53">
        <f t="shared" si="24"/>
        <v>0</v>
      </c>
      <c r="AL50" s="53">
        <f t="shared" si="24"/>
        <v>0</v>
      </c>
      <c r="AM50" s="53">
        <f t="shared" si="24"/>
        <v>0</v>
      </c>
      <c r="AN50" s="53">
        <f t="shared" si="24"/>
        <v>0</v>
      </c>
      <c r="AO50" s="53">
        <f t="shared" si="24"/>
        <v>0</v>
      </c>
      <c r="AP50" s="53">
        <f t="shared" si="24"/>
        <v>0</v>
      </c>
      <c r="AQ50" s="53">
        <f t="shared" si="24"/>
        <v>0</v>
      </c>
      <c r="AR50" s="53">
        <f t="shared" si="24"/>
        <v>0</v>
      </c>
      <c r="AS50" s="53">
        <f t="shared" si="24"/>
        <v>0</v>
      </c>
      <c r="AT50" s="53">
        <f t="shared" si="24"/>
        <v>0</v>
      </c>
      <c r="AU50" s="53">
        <f t="shared" si="24"/>
        <v>0</v>
      </c>
      <c r="AV50" s="53">
        <f t="shared" si="24"/>
        <v>0</v>
      </c>
      <c r="AW50" s="53">
        <f t="shared" si="24"/>
        <v>0</v>
      </c>
      <c r="AX50" s="53">
        <f t="shared" si="24"/>
        <v>0</v>
      </c>
      <c r="AY50" s="53">
        <f t="shared" si="24"/>
        <v>0</v>
      </c>
      <c r="AZ50" s="53">
        <f t="shared" si="24"/>
        <v>0</v>
      </c>
      <c r="BA50" s="53">
        <f t="shared" si="24"/>
        <v>0</v>
      </c>
      <c r="BB50" s="53">
        <f t="shared" si="24"/>
        <v>0</v>
      </c>
      <c r="BC50" s="53">
        <f t="shared" si="24"/>
        <v>0</v>
      </c>
      <c r="BD50" s="53">
        <f t="shared" si="24"/>
        <v>0</v>
      </c>
      <c r="BE50" s="53">
        <f t="shared" si="24"/>
        <v>0</v>
      </c>
      <c r="BF50" s="53">
        <f t="shared" si="24"/>
        <v>0</v>
      </c>
      <c r="BG50" s="53">
        <f t="shared" si="24"/>
        <v>0</v>
      </c>
      <c r="BH50" s="53">
        <f t="shared" si="24"/>
        <v>0</v>
      </c>
      <c r="BI50" s="53">
        <f t="shared" si="24"/>
        <v>0</v>
      </c>
      <c r="BJ50" s="53">
        <f t="shared" si="24"/>
        <v>0</v>
      </c>
      <c r="BK50" s="53">
        <f t="shared" si="24"/>
        <v>0</v>
      </c>
      <c r="BL50" s="53">
        <f t="shared" si="24"/>
        <v>0</v>
      </c>
      <c r="BM50" s="53">
        <f t="shared" si="24"/>
        <v>0</v>
      </c>
      <c r="BN50" s="53">
        <f t="shared" si="24"/>
        <v>0</v>
      </c>
      <c r="BO50" s="53">
        <f t="shared" si="24"/>
        <v>0</v>
      </c>
      <c r="BP50" s="53">
        <f t="shared" si="24"/>
        <v>0</v>
      </c>
      <c r="BQ50" s="53">
        <f t="shared" si="24"/>
        <v>0</v>
      </c>
      <c r="BR50" s="53">
        <f t="shared" si="24"/>
        <v>0</v>
      </c>
      <c r="BS50" s="53">
        <f t="shared" si="24"/>
        <v>0</v>
      </c>
      <c r="BT50" s="53">
        <f t="shared" si="24"/>
        <v>0</v>
      </c>
      <c r="BU50" s="53">
        <f t="shared" si="24"/>
        <v>0</v>
      </c>
      <c r="BV50" s="53">
        <f t="shared" si="24"/>
        <v>0</v>
      </c>
      <c r="BW50" s="53">
        <f t="shared" si="24"/>
        <v>0</v>
      </c>
      <c r="BX50" s="53">
        <f t="shared" si="24"/>
        <v>0</v>
      </c>
      <c r="BY50" s="53">
        <f t="shared" si="24"/>
        <v>0</v>
      </c>
      <c r="BZ50" s="53">
        <f t="shared" si="24"/>
        <v>0</v>
      </c>
      <c r="CA50" s="53">
        <f t="shared" si="24"/>
        <v>0</v>
      </c>
      <c r="CB50" s="53">
        <f t="shared" si="24"/>
        <v>0</v>
      </c>
      <c r="CC50" s="53">
        <f t="shared" si="24"/>
        <v>0</v>
      </c>
      <c r="CD50" s="53">
        <f t="shared" si="24"/>
        <v>0</v>
      </c>
      <c r="CE50" s="53">
        <f t="shared" si="24"/>
        <v>0</v>
      </c>
      <c r="CF50" s="53">
        <f t="shared" ref="CF50:EQ50" si="25">IF(CF$8="",0,$K$47)</f>
        <v>0</v>
      </c>
      <c r="CG50" s="53">
        <f t="shared" si="25"/>
        <v>0</v>
      </c>
      <c r="CH50" s="53">
        <f t="shared" si="25"/>
        <v>0</v>
      </c>
      <c r="CI50" s="53">
        <f t="shared" si="25"/>
        <v>0</v>
      </c>
      <c r="CJ50" s="53">
        <f t="shared" si="25"/>
        <v>0</v>
      </c>
      <c r="CK50" s="53">
        <f t="shared" si="25"/>
        <v>0</v>
      </c>
      <c r="CL50" s="53">
        <f t="shared" si="25"/>
        <v>0</v>
      </c>
      <c r="CM50" s="53">
        <f t="shared" si="25"/>
        <v>0</v>
      </c>
      <c r="CN50" s="53">
        <f t="shared" si="25"/>
        <v>0</v>
      </c>
      <c r="CO50" s="53">
        <f t="shared" si="25"/>
        <v>0</v>
      </c>
      <c r="CP50" s="53">
        <f t="shared" si="25"/>
        <v>0</v>
      </c>
      <c r="CQ50" s="53">
        <f t="shared" si="25"/>
        <v>0</v>
      </c>
      <c r="CR50" s="53">
        <f t="shared" si="25"/>
        <v>0</v>
      </c>
      <c r="CS50" s="53">
        <f t="shared" si="25"/>
        <v>0</v>
      </c>
      <c r="CT50" s="53">
        <f t="shared" si="25"/>
        <v>0</v>
      </c>
      <c r="CU50" s="53">
        <f t="shared" si="25"/>
        <v>0</v>
      </c>
      <c r="CV50" s="53">
        <f t="shared" si="25"/>
        <v>0</v>
      </c>
      <c r="CW50" s="53">
        <f t="shared" si="25"/>
        <v>0</v>
      </c>
      <c r="CX50" s="53">
        <f t="shared" si="25"/>
        <v>0</v>
      </c>
      <c r="CY50" s="53">
        <f t="shared" si="25"/>
        <v>0</v>
      </c>
      <c r="CZ50" s="53">
        <f t="shared" si="25"/>
        <v>0</v>
      </c>
      <c r="DA50" s="53">
        <f t="shared" si="25"/>
        <v>0</v>
      </c>
      <c r="DB50" s="53">
        <f t="shared" si="25"/>
        <v>0</v>
      </c>
      <c r="DC50" s="53">
        <f t="shared" si="25"/>
        <v>0</v>
      </c>
      <c r="DD50" s="53">
        <f t="shared" si="25"/>
        <v>0</v>
      </c>
      <c r="DE50" s="53">
        <f t="shared" si="25"/>
        <v>0</v>
      </c>
      <c r="DF50" s="53">
        <f t="shared" si="25"/>
        <v>0</v>
      </c>
      <c r="DG50" s="53">
        <f t="shared" si="25"/>
        <v>0</v>
      </c>
      <c r="DH50" s="53">
        <f t="shared" si="25"/>
        <v>0</v>
      </c>
      <c r="DI50" s="53">
        <f t="shared" si="25"/>
        <v>0</v>
      </c>
      <c r="DJ50" s="53">
        <f t="shared" si="25"/>
        <v>0</v>
      </c>
      <c r="DK50" s="53">
        <f t="shared" si="25"/>
        <v>0</v>
      </c>
      <c r="DL50" s="53">
        <f t="shared" si="25"/>
        <v>0</v>
      </c>
      <c r="DM50" s="53">
        <f t="shared" si="25"/>
        <v>0</v>
      </c>
      <c r="DN50" s="53">
        <f t="shared" si="25"/>
        <v>0</v>
      </c>
      <c r="DO50" s="53">
        <f t="shared" si="25"/>
        <v>0</v>
      </c>
      <c r="DP50" s="53">
        <f t="shared" si="25"/>
        <v>0</v>
      </c>
      <c r="DQ50" s="53">
        <f t="shared" si="25"/>
        <v>0</v>
      </c>
      <c r="DR50" s="53">
        <f t="shared" si="25"/>
        <v>0</v>
      </c>
      <c r="DS50" s="53">
        <f t="shared" si="25"/>
        <v>0</v>
      </c>
      <c r="DT50" s="53">
        <f t="shared" si="25"/>
        <v>0</v>
      </c>
      <c r="DU50" s="53">
        <f t="shared" si="25"/>
        <v>0</v>
      </c>
      <c r="DV50" s="53">
        <f t="shared" si="25"/>
        <v>0</v>
      </c>
      <c r="DW50" s="53">
        <f t="shared" si="25"/>
        <v>0</v>
      </c>
      <c r="DX50" s="53">
        <f t="shared" si="25"/>
        <v>0</v>
      </c>
      <c r="DY50" s="53">
        <f t="shared" si="25"/>
        <v>0</v>
      </c>
      <c r="DZ50" s="53">
        <f t="shared" si="25"/>
        <v>0</v>
      </c>
      <c r="EA50" s="53">
        <f t="shared" si="25"/>
        <v>0</v>
      </c>
      <c r="EB50" s="53">
        <f t="shared" si="25"/>
        <v>0</v>
      </c>
      <c r="EC50" s="53">
        <f t="shared" si="25"/>
        <v>0</v>
      </c>
      <c r="ED50" s="53">
        <f t="shared" si="25"/>
        <v>0</v>
      </c>
      <c r="EE50" s="53">
        <f t="shared" si="25"/>
        <v>0</v>
      </c>
      <c r="EF50" s="53">
        <f t="shared" si="25"/>
        <v>0</v>
      </c>
      <c r="EG50" s="53">
        <f t="shared" si="25"/>
        <v>0</v>
      </c>
      <c r="EH50" s="53">
        <f t="shared" si="25"/>
        <v>0</v>
      </c>
      <c r="EI50" s="53">
        <f t="shared" si="25"/>
        <v>0</v>
      </c>
      <c r="EJ50" s="53">
        <f t="shared" si="25"/>
        <v>0</v>
      </c>
      <c r="EK50" s="53">
        <f t="shared" si="25"/>
        <v>0</v>
      </c>
      <c r="EL50" s="53">
        <f t="shared" si="25"/>
        <v>0</v>
      </c>
      <c r="EM50" s="53">
        <f t="shared" si="25"/>
        <v>0</v>
      </c>
      <c r="EN50" s="53">
        <f t="shared" si="25"/>
        <v>0</v>
      </c>
      <c r="EO50" s="53">
        <f t="shared" si="25"/>
        <v>0</v>
      </c>
      <c r="EP50" s="53">
        <f t="shared" si="25"/>
        <v>0</v>
      </c>
      <c r="EQ50" s="53">
        <f t="shared" si="25"/>
        <v>0</v>
      </c>
      <c r="ER50" s="53">
        <f t="shared" ref="ER50:HC50" si="26">IF(ER$8="",0,$K$47)</f>
        <v>0</v>
      </c>
      <c r="ES50" s="53">
        <f t="shared" si="26"/>
        <v>0</v>
      </c>
      <c r="ET50" s="53">
        <f t="shared" si="26"/>
        <v>0</v>
      </c>
      <c r="EU50" s="53">
        <f t="shared" si="26"/>
        <v>0</v>
      </c>
      <c r="EV50" s="53">
        <f t="shared" si="26"/>
        <v>0</v>
      </c>
      <c r="EW50" s="53">
        <f t="shared" si="26"/>
        <v>0</v>
      </c>
      <c r="EX50" s="53">
        <f t="shared" si="26"/>
        <v>0</v>
      </c>
      <c r="EY50" s="53">
        <f t="shared" si="26"/>
        <v>0</v>
      </c>
      <c r="EZ50" s="53">
        <f t="shared" si="26"/>
        <v>0</v>
      </c>
      <c r="FA50" s="53">
        <f t="shared" si="26"/>
        <v>0</v>
      </c>
      <c r="FB50" s="53">
        <f t="shared" si="26"/>
        <v>0</v>
      </c>
      <c r="FC50" s="53">
        <f t="shared" si="26"/>
        <v>0</v>
      </c>
      <c r="FD50" s="53">
        <f t="shared" si="26"/>
        <v>0</v>
      </c>
      <c r="FE50" s="53">
        <f t="shared" si="26"/>
        <v>0</v>
      </c>
      <c r="FF50" s="53">
        <f t="shared" si="26"/>
        <v>0</v>
      </c>
      <c r="FG50" s="53">
        <f t="shared" si="26"/>
        <v>0</v>
      </c>
      <c r="FH50" s="53">
        <f t="shared" si="26"/>
        <v>0</v>
      </c>
      <c r="FI50" s="53">
        <f t="shared" si="26"/>
        <v>0</v>
      </c>
      <c r="FJ50" s="53">
        <f t="shared" si="26"/>
        <v>0</v>
      </c>
      <c r="FK50" s="53">
        <f t="shared" si="26"/>
        <v>0</v>
      </c>
      <c r="FL50" s="53">
        <f t="shared" si="26"/>
        <v>0</v>
      </c>
      <c r="FM50" s="53">
        <f t="shared" si="26"/>
        <v>0</v>
      </c>
      <c r="FN50" s="53">
        <f t="shared" si="26"/>
        <v>0</v>
      </c>
      <c r="FO50" s="53">
        <f t="shared" si="26"/>
        <v>0</v>
      </c>
      <c r="FP50" s="53">
        <f t="shared" si="26"/>
        <v>0</v>
      </c>
      <c r="FQ50" s="53">
        <f t="shared" si="26"/>
        <v>0</v>
      </c>
      <c r="FR50" s="53">
        <f t="shared" si="26"/>
        <v>0</v>
      </c>
      <c r="FS50" s="53">
        <f t="shared" si="26"/>
        <v>0</v>
      </c>
      <c r="FT50" s="53">
        <f t="shared" si="26"/>
        <v>0</v>
      </c>
      <c r="FU50" s="53">
        <f t="shared" si="26"/>
        <v>0</v>
      </c>
      <c r="FV50" s="53">
        <f t="shared" si="26"/>
        <v>0</v>
      </c>
      <c r="FW50" s="53">
        <f t="shared" si="26"/>
        <v>0</v>
      </c>
      <c r="FX50" s="53">
        <f t="shared" si="26"/>
        <v>0</v>
      </c>
      <c r="FY50" s="53">
        <f t="shared" si="26"/>
        <v>0</v>
      </c>
      <c r="FZ50" s="53">
        <f t="shared" si="26"/>
        <v>0</v>
      </c>
      <c r="GA50" s="53">
        <f t="shared" si="26"/>
        <v>0</v>
      </c>
      <c r="GB50" s="53">
        <f t="shared" si="26"/>
        <v>0</v>
      </c>
      <c r="GC50" s="53">
        <f t="shared" si="26"/>
        <v>0</v>
      </c>
      <c r="GD50" s="53">
        <f t="shared" si="26"/>
        <v>0</v>
      </c>
      <c r="GE50" s="53">
        <f t="shared" si="26"/>
        <v>0</v>
      </c>
      <c r="GF50" s="53">
        <f t="shared" si="26"/>
        <v>0</v>
      </c>
      <c r="GG50" s="53">
        <f t="shared" si="26"/>
        <v>0</v>
      </c>
      <c r="GH50" s="53">
        <f t="shared" si="26"/>
        <v>0</v>
      </c>
      <c r="GI50" s="53">
        <f t="shared" si="26"/>
        <v>0</v>
      </c>
      <c r="GJ50" s="53">
        <f t="shared" si="26"/>
        <v>0</v>
      </c>
      <c r="GK50" s="53">
        <f t="shared" si="26"/>
        <v>0</v>
      </c>
      <c r="GL50" s="53">
        <f t="shared" si="26"/>
        <v>0</v>
      </c>
      <c r="GM50" s="53">
        <f t="shared" si="26"/>
        <v>0</v>
      </c>
      <c r="GN50" s="53">
        <f t="shared" si="26"/>
        <v>0</v>
      </c>
      <c r="GO50" s="53">
        <f t="shared" si="26"/>
        <v>0</v>
      </c>
      <c r="GP50" s="53">
        <f t="shared" si="26"/>
        <v>0</v>
      </c>
      <c r="GQ50" s="53">
        <f t="shared" si="26"/>
        <v>0</v>
      </c>
      <c r="GR50" s="53">
        <f t="shared" si="26"/>
        <v>0</v>
      </c>
      <c r="GS50" s="53">
        <f t="shared" si="26"/>
        <v>0</v>
      </c>
      <c r="GT50" s="53">
        <f t="shared" si="26"/>
        <v>0</v>
      </c>
      <c r="GU50" s="53">
        <f t="shared" si="26"/>
        <v>0</v>
      </c>
      <c r="GV50" s="53">
        <f t="shared" si="26"/>
        <v>0</v>
      </c>
      <c r="GW50" s="53">
        <f t="shared" si="26"/>
        <v>0</v>
      </c>
      <c r="GX50" s="53">
        <f t="shared" si="26"/>
        <v>0</v>
      </c>
      <c r="GY50" s="53">
        <f t="shared" si="26"/>
        <v>0</v>
      </c>
      <c r="GZ50" s="53">
        <f t="shared" si="26"/>
        <v>0</v>
      </c>
      <c r="HA50" s="53">
        <f t="shared" si="26"/>
        <v>0</v>
      </c>
      <c r="HB50" s="53">
        <f t="shared" si="26"/>
        <v>0</v>
      </c>
      <c r="HC50" s="53">
        <f t="shared" si="26"/>
        <v>0</v>
      </c>
      <c r="HD50" s="53">
        <f t="shared" ref="HD50:JO50" si="27">IF(HD$8="",0,$K$47)</f>
        <v>0</v>
      </c>
      <c r="HE50" s="53">
        <f t="shared" si="27"/>
        <v>0</v>
      </c>
      <c r="HF50" s="53">
        <f t="shared" si="27"/>
        <v>0</v>
      </c>
      <c r="HG50" s="53">
        <f t="shared" si="27"/>
        <v>0</v>
      </c>
      <c r="HH50" s="53">
        <f t="shared" si="27"/>
        <v>0</v>
      </c>
      <c r="HI50" s="53">
        <f t="shared" si="27"/>
        <v>0</v>
      </c>
      <c r="HJ50" s="53">
        <f t="shared" si="27"/>
        <v>0</v>
      </c>
      <c r="HK50" s="53">
        <f t="shared" si="27"/>
        <v>0</v>
      </c>
      <c r="HL50" s="53">
        <f t="shared" si="27"/>
        <v>0</v>
      </c>
      <c r="HM50" s="53">
        <f t="shared" si="27"/>
        <v>0</v>
      </c>
      <c r="HN50" s="53">
        <f t="shared" si="27"/>
        <v>0</v>
      </c>
      <c r="HO50" s="53">
        <f t="shared" si="27"/>
        <v>0</v>
      </c>
      <c r="HP50" s="53">
        <f t="shared" si="27"/>
        <v>0</v>
      </c>
      <c r="HQ50" s="53">
        <f t="shared" si="27"/>
        <v>0</v>
      </c>
      <c r="HR50" s="53">
        <f t="shared" si="27"/>
        <v>0</v>
      </c>
      <c r="HS50" s="53">
        <f t="shared" si="27"/>
        <v>0</v>
      </c>
      <c r="HT50" s="53">
        <f t="shared" si="27"/>
        <v>0</v>
      </c>
      <c r="HU50" s="53">
        <f t="shared" si="27"/>
        <v>0</v>
      </c>
      <c r="HV50" s="53">
        <f t="shared" si="27"/>
        <v>0</v>
      </c>
      <c r="HW50" s="53">
        <f t="shared" si="27"/>
        <v>0</v>
      </c>
      <c r="HX50" s="53">
        <f t="shared" si="27"/>
        <v>0</v>
      </c>
      <c r="HY50" s="53">
        <f t="shared" si="27"/>
        <v>0</v>
      </c>
      <c r="HZ50" s="53">
        <f t="shared" si="27"/>
        <v>0</v>
      </c>
      <c r="IA50" s="53">
        <f t="shared" si="27"/>
        <v>0</v>
      </c>
      <c r="IB50" s="53">
        <f t="shared" si="27"/>
        <v>0</v>
      </c>
      <c r="IC50" s="53">
        <f t="shared" si="27"/>
        <v>0</v>
      </c>
      <c r="ID50" s="53">
        <f t="shared" si="27"/>
        <v>0</v>
      </c>
      <c r="IE50" s="53">
        <f t="shared" si="27"/>
        <v>0</v>
      </c>
      <c r="IF50" s="53">
        <f t="shared" si="27"/>
        <v>0</v>
      </c>
      <c r="IG50" s="53">
        <f t="shared" si="27"/>
        <v>0</v>
      </c>
      <c r="IH50" s="53">
        <f t="shared" si="27"/>
        <v>0</v>
      </c>
      <c r="II50" s="53">
        <f t="shared" si="27"/>
        <v>0</v>
      </c>
      <c r="IJ50" s="53">
        <f t="shared" si="27"/>
        <v>0</v>
      </c>
      <c r="IK50" s="53">
        <f t="shared" si="27"/>
        <v>0</v>
      </c>
      <c r="IL50" s="53">
        <f t="shared" si="27"/>
        <v>0</v>
      </c>
      <c r="IM50" s="53">
        <f t="shared" si="27"/>
        <v>0</v>
      </c>
      <c r="IN50" s="53">
        <f t="shared" si="27"/>
        <v>0</v>
      </c>
      <c r="IO50" s="53">
        <f t="shared" si="27"/>
        <v>0</v>
      </c>
      <c r="IP50" s="53">
        <f t="shared" si="27"/>
        <v>0</v>
      </c>
      <c r="IQ50" s="53">
        <f t="shared" si="27"/>
        <v>0</v>
      </c>
      <c r="IR50" s="53">
        <f t="shared" si="27"/>
        <v>0</v>
      </c>
      <c r="IS50" s="53">
        <f t="shared" si="27"/>
        <v>0</v>
      </c>
      <c r="IT50" s="53">
        <f t="shared" si="27"/>
        <v>0</v>
      </c>
      <c r="IU50" s="53">
        <f t="shared" si="27"/>
        <v>0</v>
      </c>
      <c r="IV50" s="53">
        <f t="shared" si="27"/>
        <v>0</v>
      </c>
      <c r="IW50" s="53">
        <f t="shared" si="27"/>
        <v>0</v>
      </c>
      <c r="IX50" s="53">
        <f t="shared" si="27"/>
        <v>0</v>
      </c>
      <c r="IY50" s="53">
        <f t="shared" si="27"/>
        <v>0</v>
      </c>
      <c r="IZ50" s="53">
        <f t="shared" si="27"/>
        <v>0</v>
      </c>
      <c r="JA50" s="53">
        <f t="shared" si="27"/>
        <v>0</v>
      </c>
      <c r="JB50" s="53">
        <f t="shared" si="27"/>
        <v>0</v>
      </c>
      <c r="JC50" s="53">
        <f t="shared" si="27"/>
        <v>0</v>
      </c>
      <c r="JD50" s="53">
        <f t="shared" si="27"/>
        <v>0</v>
      </c>
      <c r="JE50" s="53">
        <f t="shared" si="27"/>
        <v>0</v>
      </c>
      <c r="JF50" s="53">
        <f t="shared" si="27"/>
        <v>0</v>
      </c>
      <c r="JG50" s="53">
        <f t="shared" si="27"/>
        <v>0</v>
      </c>
      <c r="JH50" s="53">
        <f t="shared" si="27"/>
        <v>0</v>
      </c>
      <c r="JI50" s="53">
        <f t="shared" si="27"/>
        <v>0</v>
      </c>
      <c r="JJ50" s="53">
        <f t="shared" si="27"/>
        <v>0</v>
      </c>
      <c r="JK50" s="53">
        <f t="shared" si="27"/>
        <v>0</v>
      </c>
      <c r="JL50" s="53">
        <f t="shared" si="27"/>
        <v>0</v>
      </c>
      <c r="JM50" s="53">
        <f t="shared" si="27"/>
        <v>0</v>
      </c>
      <c r="JN50" s="53">
        <f t="shared" si="27"/>
        <v>0</v>
      </c>
      <c r="JO50" s="53">
        <f t="shared" si="27"/>
        <v>0</v>
      </c>
      <c r="JP50" s="53">
        <f t="shared" ref="JP50:MA50" si="28">IF(JP$8="",0,$K$47)</f>
        <v>0</v>
      </c>
      <c r="JQ50" s="53">
        <f t="shared" si="28"/>
        <v>0</v>
      </c>
      <c r="JR50" s="53">
        <f t="shared" si="28"/>
        <v>0</v>
      </c>
      <c r="JS50" s="53">
        <f t="shared" si="28"/>
        <v>0</v>
      </c>
      <c r="JT50" s="53">
        <f t="shared" si="28"/>
        <v>0</v>
      </c>
      <c r="JU50" s="53">
        <f t="shared" si="28"/>
        <v>0</v>
      </c>
      <c r="JV50" s="53">
        <f t="shared" si="28"/>
        <v>0</v>
      </c>
      <c r="JW50" s="53">
        <f t="shared" si="28"/>
        <v>0</v>
      </c>
      <c r="JX50" s="53">
        <f t="shared" si="28"/>
        <v>0</v>
      </c>
      <c r="JY50" s="53">
        <f t="shared" si="28"/>
        <v>0</v>
      </c>
      <c r="JZ50" s="53">
        <f t="shared" si="28"/>
        <v>0</v>
      </c>
      <c r="KA50" s="53">
        <f t="shared" si="28"/>
        <v>0</v>
      </c>
      <c r="KB50" s="53">
        <f t="shared" si="28"/>
        <v>0</v>
      </c>
      <c r="KC50" s="53">
        <f t="shared" si="28"/>
        <v>0</v>
      </c>
      <c r="KD50" s="53">
        <f t="shared" si="28"/>
        <v>0</v>
      </c>
      <c r="KE50" s="53">
        <f t="shared" si="28"/>
        <v>0</v>
      </c>
      <c r="KF50" s="53">
        <f t="shared" si="28"/>
        <v>0</v>
      </c>
      <c r="KG50" s="53">
        <f t="shared" si="28"/>
        <v>0</v>
      </c>
      <c r="KH50" s="53">
        <f t="shared" si="28"/>
        <v>0</v>
      </c>
      <c r="KI50" s="53">
        <f t="shared" si="28"/>
        <v>0</v>
      </c>
      <c r="KJ50" s="53">
        <f t="shared" si="28"/>
        <v>0</v>
      </c>
      <c r="KK50" s="53">
        <f t="shared" si="28"/>
        <v>0</v>
      </c>
      <c r="KL50" s="53">
        <f t="shared" si="28"/>
        <v>0</v>
      </c>
      <c r="KM50" s="53">
        <f t="shared" si="28"/>
        <v>0</v>
      </c>
      <c r="KN50" s="53">
        <f t="shared" si="28"/>
        <v>0</v>
      </c>
      <c r="KO50" s="53">
        <f t="shared" si="28"/>
        <v>0</v>
      </c>
      <c r="KP50" s="53">
        <f t="shared" si="28"/>
        <v>0</v>
      </c>
      <c r="KQ50" s="53">
        <f t="shared" si="28"/>
        <v>0</v>
      </c>
      <c r="KR50" s="53">
        <f t="shared" si="28"/>
        <v>0</v>
      </c>
      <c r="KS50" s="53">
        <f t="shared" si="28"/>
        <v>0</v>
      </c>
      <c r="KT50" s="53">
        <f t="shared" si="28"/>
        <v>0</v>
      </c>
      <c r="KU50" s="53">
        <f t="shared" si="28"/>
        <v>0</v>
      </c>
      <c r="KV50" s="53">
        <f t="shared" si="28"/>
        <v>0</v>
      </c>
      <c r="KW50" s="53">
        <f t="shared" si="28"/>
        <v>0</v>
      </c>
      <c r="KX50" s="53">
        <f t="shared" si="28"/>
        <v>0</v>
      </c>
      <c r="KY50" s="53">
        <f t="shared" si="28"/>
        <v>0</v>
      </c>
      <c r="KZ50" s="53">
        <f t="shared" si="28"/>
        <v>0</v>
      </c>
      <c r="LA50" s="53">
        <f t="shared" si="28"/>
        <v>0</v>
      </c>
      <c r="LB50" s="53">
        <f t="shared" si="28"/>
        <v>0</v>
      </c>
      <c r="LC50" s="53">
        <f t="shared" si="28"/>
        <v>0</v>
      </c>
      <c r="LD50" s="53">
        <f t="shared" si="28"/>
        <v>0</v>
      </c>
      <c r="LE50" s="53">
        <f t="shared" si="28"/>
        <v>0</v>
      </c>
      <c r="LF50" s="53">
        <f t="shared" si="28"/>
        <v>0</v>
      </c>
      <c r="LG50" s="53">
        <f t="shared" si="28"/>
        <v>0</v>
      </c>
      <c r="LH50" s="53">
        <f t="shared" si="28"/>
        <v>0</v>
      </c>
      <c r="LI50" s="53">
        <f t="shared" si="28"/>
        <v>0</v>
      </c>
      <c r="LJ50" s="53">
        <f t="shared" si="28"/>
        <v>0</v>
      </c>
      <c r="LK50" s="53">
        <f t="shared" si="28"/>
        <v>0</v>
      </c>
      <c r="LL50" s="53">
        <f t="shared" si="28"/>
        <v>0</v>
      </c>
      <c r="LM50" s="53">
        <f t="shared" si="28"/>
        <v>0</v>
      </c>
      <c r="LN50" s="53">
        <f t="shared" si="28"/>
        <v>0</v>
      </c>
      <c r="LO50" s="53">
        <f t="shared" si="28"/>
        <v>0</v>
      </c>
      <c r="LP50" s="53">
        <f t="shared" si="28"/>
        <v>0</v>
      </c>
      <c r="LQ50" s="53">
        <f t="shared" si="28"/>
        <v>0</v>
      </c>
      <c r="LR50" s="53">
        <f t="shared" si="28"/>
        <v>0</v>
      </c>
      <c r="LS50" s="53">
        <f t="shared" si="28"/>
        <v>0</v>
      </c>
      <c r="LT50" s="53">
        <f t="shared" si="28"/>
        <v>0</v>
      </c>
      <c r="LU50" s="53">
        <f t="shared" si="28"/>
        <v>0</v>
      </c>
      <c r="LV50" s="53">
        <f t="shared" si="28"/>
        <v>0</v>
      </c>
      <c r="LW50" s="53">
        <f t="shared" si="28"/>
        <v>0</v>
      </c>
      <c r="LX50" s="53">
        <f t="shared" si="28"/>
        <v>0</v>
      </c>
      <c r="LY50" s="53">
        <f t="shared" si="28"/>
        <v>0</v>
      </c>
      <c r="LZ50" s="53">
        <f t="shared" si="28"/>
        <v>0</v>
      </c>
      <c r="MA50" s="53">
        <f t="shared" si="28"/>
        <v>0</v>
      </c>
      <c r="MB50" s="53">
        <f t="shared" ref="MB50:NN50" si="29">IF(MB$8="",0,$K$47)</f>
        <v>0</v>
      </c>
      <c r="MC50" s="53">
        <f t="shared" si="29"/>
        <v>0</v>
      </c>
      <c r="MD50" s="53">
        <f t="shared" si="29"/>
        <v>0</v>
      </c>
      <c r="ME50" s="53">
        <f t="shared" si="29"/>
        <v>0</v>
      </c>
      <c r="MF50" s="53">
        <f t="shared" si="29"/>
        <v>0</v>
      </c>
      <c r="MG50" s="53">
        <f t="shared" si="29"/>
        <v>0</v>
      </c>
      <c r="MH50" s="53">
        <f t="shared" si="29"/>
        <v>0</v>
      </c>
      <c r="MI50" s="53">
        <f t="shared" si="29"/>
        <v>0</v>
      </c>
      <c r="MJ50" s="53">
        <f t="shared" si="29"/>
        <v>0</v>
      </c>
      <c r="MK50" s="53">
        <f t="shared" si="29"/>
        <v>0</v>
      </c>
      <c r="ML50" s="53">
        <f t="shared" si="29"/>
        <v>0</v>
      </c>
      <c r="MM50" s="53">
        <f t="shared" si="29"/>
        <v>0</v>
      </c>
      <c r="MN50" s="53">
        <f t="shared" si="29"/>
        <v>0</v>
      </c>
      <c r="MO50" s="53">
        <f t="shared" si="29"/>
        <v>0</v>
      </c>
      <c r="MP50" s="53">
        <f t="shared" si="29"/>
        <v>0</v>
      </c>
      <c r="MQ50" s="53">
        <f t="shared" si="29"/>
        <v>0</v>
      </c>
      <c r="MR50" s="53">
        <f t="shared" si="29"/>
        <v>0</v>
      </c>
      <c r="MS50" s="53">
        <f t="shared" si="29"/>
        <v>0</v>
      </c>
      <c r="MT50" s="53">
        <f t="shared" si="29"/>
        <v>0</v>
      </c>
      <c r="MU50" s="53">
        <f t="shared" si="29"/>
        <v>0</v>
      </c>
      <c r="MV50" s="53">
        <f t="shared" si="29"/>
        <v>0</v>
      </c>
      <c r="MW50" s="53">
        <f t="shared" si="29"/>
        <v>0</v>
      </c>
      <c r="MX50" s="53">
        <f t="shared" si="29"/>
        <v>0</v>
      </c>
      <c r="MY50" s="53">
        <f t="shared" si="29"/>
        <v>0</v>
      </c>
      <c r="MZ50" s="53">
        <f t="shared" si="29"/>
        <v>0</v>
      </c>
      <c r="NA50" s="53">
        <f t="shared" si="29"/>
        <v>0</v>
      </c>
      <c r="NB50" s="53">
        <f t="shared" si="29"/>
        <v>0</v>
      </c>
      <c r="NC50" s="53">
        <f t="shared" si="29"/>
        <v>0</v>
      </c>
      <c r="ND50" s="53">
        <f t="shared" si="29"/>
        <v>0</v>
      </c>
      <c r="NE50" s="53">
        <f t="shared" si="29"/>
        <v>0</v>
      </c>
      <c r="NF50" s="53">
        <f t="shared" si="29"/>
        <v>0</v>
      </c>
      <c r="NG50" s="53">
        <f t="shared" si="29"/>
        <v>0</v>
      </c>
      <c r="NH50" s="53">
        <f t="shared" si="29"/>
        <v>0</v>
      </c>
      <c r="NI50" s="53">
        <f t="shared" si="29"/>
        <v>0</v>
      </c>
      <c r="NJ50" s="53">
        <f t="shared" si="29"/>
        <v>0</v>
      </c>
      <c r="NK50" s="53">
        <f t="shared" si="29"/>
        <v>0</v>
      </c>
      <c r="NL50" s="53">
        <f t="shared" si="29"/>
        <v>0</v>
      </c>
      <c r="NM50" s="53">
        <f t="shared" si="29"/>
        <v>0</v>
      </c>
      <c r="NN50" s="54">
        <f t="shared" si="29"/>
        <v>0</v>
      </c>
      <c r="NO50" s="23"/>
      <c r="NP50" s="23"/>
    </row>
    <row r="51" spans="1:380" ht="3.9" customHeight="1" x14ac:dyDescent="0.25">
      <c r="A51" s="2"/>
      <c r="B51" s="2"/>
      <c r="C51" s="2"/>
      <c r="D51" s="2"/>
      <c r="E51" s="90"/>
      <c r="F51" s="2"/>
      <c r="G51" s="2"/>
      <c r="H51" s="2"/>
      <c r="I51" s="2"/>
      <c r="J51" s="13"/>
      <c r="K51" s="15"/>
      <c r="L51" s="30"/>
      <c r="M51" s="2"/>
      <c r="N51" s="2"/>
      <c r="O51" s="90"/>
      <c r="P51" s="2"/>
      <c r="Q51" s="2"/>
      <c r="R51" s="47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6"/>
      <c r="NO51" s="2"/>
      <c r="NP51" s="2"/>
    </row>
    <row r="52" spans="1:380" s="7" customFormat="1" ht="10.199999999999999" x14ac:dyDescent="0.2">
      <c r="A52" s="6"/>
      <c r="B52" s="6"/>
      <c r="C52" s="6"/>
      <c r="D52" s="6"/>
      <c r="E52" s="73" t="str">
        <f>структура!$Q$10</f>
        <v>в т.ч.</v>
      </c>
      <c r="F52" s="6"/>
      <c r="G52" s="6"/>
      <c r="H52" s="6"/>
      <c r="I52" s="6"/>
      <c r="J52" s="60"/>
      <c r="K52" s="61"/>
      <c r="L52" s="62"/>
      <c r="M52" s="6"/>
      <c r="N52" s="6"/>
      <c r="O52" s="6"/>
      <c r="P52" s="6"/>
      <c r="Q52" s="6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5"/>
      <c r="NO52" s="6"/>
      <c r="NP52" s="6"/>
    </row>
    <row r="53" spans="1:380" s="72" customFormat="1" x14ac:dyDescent="0.25">
      <c r="A53" s="66"/>
      <c r="B53" s="66"/>
      <c r="C53" s="66"/>
      <c r="D53" s="66"/>
      <c r="E53" s="74" t="str">
        <f>структура!$E$22</f>
        <v>оплата процентов по кредиту в разрезе оборудования</v>
      </c>
      <c r="F53" s="66"/>
      <c r="G53" s="66"/>
      <c r="H53" s="66" t="str">
        <f>IF($E53="","",INDEX(структура!$H:$H,SUMIFS(структура!$C:$C,структура!$E:$E,$E53)))</f>
        <v>руб.</v>
      </c>
      <c r="I53" s="66"/>
      <c r="J53" s="67"/>
      <c r="K53" s="68"/>
      <c r="L53" s="69"/>
      <c r="M53" s="66"/>
      <c r="N53" s="66"/>
      <c r="O53" s="70">
        <f>SUM($R53:$NO53)</f>
        <v>0</v>
      </c>
      <c r="P53" s="66"/>
      <c r="Q53" s="66"/>
      <c r="R53" s="75"/>
      <c r="S53" s="71">
        <f>($K$41-SUM($R54:R54))*$K$44/12</f>
        <v>0</v>
      </c>
      <c r="T53" s="71">
        <f>($K$41-SUM($R54:S54))*$K$44/12</f>
        <v>0</v>
      </c>
      <c r="U53" s="71">
        <f>($K$41-SUM($R54:T54))*$K$44/12</f>
        <v>0</v>
      </c>
      <c r="V53" s="71">
        <f>($K$41-SUM($R54:U54))*$K$44/12</f>
        <v>0</v>
      </c>
      <c r="W53" s="71">
        <f>($K$41-SUM($R54:V54))*$K$44/12</f>
        <v>0</v>
      </c>
      <c r="X53" s="71">
        <f>($K$41-SUM($R54:W54))*$K$44/12</f>
        <v>0</v>
      </c>
      <c r="Y53" s="71">
        <f>($K$41-SUM($R54:X54))*$K$44/12</f>
        <v>0</v>
      </c>
      <c r="Z53" s="71">
        <f>($K$41-SUM($R54:Y54))*$K$44/12</f>
        <v>0</v>
      </c>
      <c r="AA53" s="71">
        <f>($K$41-SUM($R54:Z54))*$K$44/12</f>
        <v>0</v>
      </c>
      <c r="AB53" s="71">
        <f>($K$41-SUM($R54:AA54))*$K$44/12</f>
        <v>0</v>
      </c>
      <c r="AC53" s="71">
        <f>($K$41-SUM($R54:AB54))*$K$44/12</f>
        <v>0</v>
      </c>
      <c r="AD53" s="71">
        <f>($K$41-SUM($R54:AC54))*$K$44/12</f>
        <v>0</v>
      </c>
      <c r="AE53" s="71">
        <f>($K$41-SUM($R54:AD54))*$K$44/12</f>
        <v>0</v>
      </c>
      <c r="AF53" s="71">
        <f>($K$41-SUM($R54:AE54))*$K$44/12</f>
        <v>0</v>
      </c>
      <c r="AG53" s="71">
        <f>($K$41-SUM($R54:AF54))*$K$44/12</f>
        <v>0</v>
      </c>
      <c r="AH53" s="71">
        <f>($K$41-SUM($R54:AG54))*$K$44/12</f>
        <v>0</v>
      </c>
      <c r="AI53" s="71">
        <f>($K$41-SUM($R54:AH54))*$K$44/12</f>
        <v>0</v>
      </c>
      <c r="AJ53" s="71">
        <f>($K$41-SUM($R54:AI54))*$K$44/12</f>
        <v>0</v>
      </c>
      <c r="AK53" s="71">
        <f>($K$41-SUM($R54:AJ54))*$K$44/12</f>
        <v>0</v>
      </c>
      <c r="AL53" s="71">
        <f>($K$41-SUM($R54:AK54))*$K$44/12</f>
        <v>0</v>
      </c>
      <c r="AM53" s="71">
        <f>($K$41-SUM($R54:AL54))*$K$44/12</f>
        <v>0</v>
      </c>
      <c r="AN53" s="71">
        <f>($K$41-SUM($R54:AM54))*$K$44/12</f>
        <v>0</v>
      </c>
      <c r="AO53" s="71">
        <f>($K$41-SUM($R54:AN54))*$K$44/12</f>
        <v>0</v>
      </c>
      <c r="AP53" s="71">
        <f>($K$41-SUM($R54:AO54))*$K$44/12</f>
        <v>0</v>
      </c>
      <c r="AQ53" s="71">
        <f>($K$41-SUM($R54:AP54))*$K$44/12</f>
        <v>0</v>
      </c>
      <c r="AR53" s="71">
        <f>($K$41-SUM($R54:AQ54))*$K$44/12</f>
        <v>0</v>
      </c>
      <c r="AS53" s="71">
        <f>($K$41-SUM($R54:AR54))*$K$44/12</f>
        <v>0</v>
      </c>
      <c r="AT53" s="71">
        <f>($K$41-SUM($R54:AS54))*$K$44/12</f>
        <v>0</v>
      </c>
      <c r="AU53" s="71">
        <f>($K$41-SUM($R54:AT54))*$K$44/12</f>
        <v>0</v>
      </c>
      <c r="AV53" s="71">
        <f>($K$41-SUM($R54:AU54))*$K$44/12</f>
        <v>0</v>
      </c>
      <c r="AW53" s="71">
        <f>($K$41-SUM($R54:AV54))*$K$44/12</f>
        <v>0</v>
      </c>
      <c r="AX53" s="71">
        <f>($K$41-SUM($R54:AW54))*$K$44/12</f>
        <v>0</v>
      </c>
      <c r="AY53" s="71">
        <f>($K$41-SUM($R54:AX54))*$K$44/12</f>
        <v>0</v>
      </c>
      <c r="AZ53" s="71">
        <f>($K$41-SUM($R54:AY54))*$K$44/12</f>
        <v>0</v>
      </c>
      <c r="BA53" s="71">
        <f>($K$41-SUM($R54:AZ54))*$K$44/12</f>
        <v>0</v>
      </c>
      <c r="BB53" s="71">
        <f>($K$41-SUM($R54:BA54))*$K$44/12</f>
        <v>0</v>
      </c>
      <c r="BC53" s="71">
        <f>($K$41-SUM($R54:BB54))*$K$44/12</f>
        <v>0</v>
      </c>
      <c r="BD53" s="71">
        <f>($K$41-SUM($R54:BC54))*$K$44/12</f>
        <v>0</v>
      </c>
      <c r="BE53" s="71">
        <f>($K$41-SUM($R54:BD54))*$K$44/12</f>
        <v>0</v>
      </c>
      <c r="BF53" s="71">
        <f>($K$41-SUM($R54:BE54))*$K$44/12</f>
        <v>0</v>
      </c>
      <c r="BG53" s="71">
        <f>($K$41-SUM($R54:BF54))*$K$44/12</f>
        <v>0</v>
      </c>
      <c r="BH53" s="71">
        <f>($K$41-SUM($R54:BG54))*$K$44/12</f>
        <v>0</v>
      </c>
      <c r="BI53" s="71">
        <f>($K$41-SUM($R54:BH54))*$K$44/12</f>
        <v>0</v>
      </c>
      <c r="BJ53" s="71">
        <f>($K$41-SUM($R54:BI54))*$K$44/12</f>
        <v>0</v>
      </c>
      <c r="BK53" s="71">
        <f>($K$41-SUM($R54:BJ54))*$K$44/12</f>
        <v>0</v>
      </c>
      <c r="BL53" s="71">
        <f>($K$41-SUM($R54:BK54))*$K$44/12</f>
        <v>0</v>
      </c>
      <c r="BM53" s="71">
        <f>($K$41-SUM($R54:BL54))*$K$44/12</f>
        <v>0</v>
      </c>
      <c r="BN53" s="71">
        <f>($K$41-SUM($R54:BM54))*$K$44/12</f>
        <v>0</v>
      </c>
      <c r="BO53" s="71">
        <f>($K$41-SUM($R54:BN54))*$K$44/12</f>
        <v>0</v>
      </c>
      <c r="BP53" s="71">
        <f>($K$41-SUM($R54:BO54))*$K$44/12</f>
        <v>0</v>
      </c>
      <c r="BQ53" s="71">
        <f>($K$41-SUM($R54:BP54))*$K$44/12</f>
        <v>0</v>
      </c>
      <c r="BR53" s="71">
        <f>($K$41-SUM($R54:BQ54))*$K$44/12</f>
        <v>0</v>
      </c>
      <c r="BS53" s="71">
        <f>($K$41-SUM($R54:BR54))*$K$44/12</f>
        <v>0</v>
      </c>
      <c r="BT53" s="71">
        <f>($K$41-SUM($R54:BS54))*$K$44/12</f>
        <v>0</v>
      </c>
      <c r="BU53" s="71">
        <f>($K$41-SUM($R54:BT54))*$K$44/12</f>
        <v>0</v>
      </c>
      <c r="BV53" s="71">
        <f>($K$41-SUM($R54:BU54))*$K$44/12</f>
        <v>0</v>
      </c>
      <c r="BW53" s="71">
        <f>($K$41-SUM($R54:BV54))*$K$44/12</f>
        <v>0</v>
      </c>
      <c r="BX53" s="71">
        <f>($K$41-SUM($R54:BW54))*$K$44/12</f>
        <v>0</v>
      </c>
      <c r="BY53" s="71">
        <f>($K$41-SUM($R54:BX54))*$K$44/12</f>
        <v>0</v>
      </c>
      <c r="BZ53" s="71">
        <f>($K$41-SUM($R54:BY54))*$K$44/12</f>
        <v>0</v>
      </c>
      <c r="CA53" s="71">
        <f>($K$41-SUM($R54:BZ54))*$K$44/12</f>
        <v>0</v>
      </c>
      <c r="CB53" s="71">
        <f>($K$41-SUM($R54:CA54))*$K$44/12</f>
        <v>0</v>
      </c>
      <c r="CC53" s="71">
        <f>($K$41-SUM($R54:CB54))*$K$44/12</f>
        <v>0</v>
      </c>
      <c r="CD53" s="71">
        <f>($K$41-SUM($R54:CC54))*$K$44/12</f>
        <v>0</v>
      </c>
      <c r="CE53" s="71">
        <f>($K$41-SUM($R54:CD54))*$K$44/12</f>
        <v>0</v>
      </c>
      <c r="CF53" s="71">
        <f>($K$41-SUM($R54:CE54))*$K$44/12</f>
        <v>0</v>
      </c>
      <c r="CG53" s="71">
        <f>($K$41-SUM($R54:CF54))*$K$44/12</f>
        <v>0</v>
      </c>
      <c r="CH53" s="71">
        <f>($K$41-SUM($R54:CG54))*$K$44/12</f>
        <v>0</v>
      </c>
      <c r="CI53" s="71">
        <f>($K$41-SUM($R54:CH54))*$K$44/12</f>
        <v>0</v>
      </c>
      <c r="CJ53" s="71">
        <f>($K$41-SUM($R54:CI54))*$K$44/12</f>
        <v>0</v>
      </c>
      <c r="CK53" s="71">
        <f>($K$41-SUM($R54:CJ54))*$K$44/12</f>
        <v>0</v>
      </c>
      <c r="CL53" s="71">
        <f>($K$41-SUM($R54:CK54))*$K$44/12</f>
        <v>0</v>
      </c>
      <c r="CM53" s="71">
        <f>($K$41-SUM($R54:CL54))*$K$44/12</f>
        <v>0</v>
      </c>
      <c r="CN53" s="71">
        <f>($K$41-SUM($R54:CM54))*$K$44/12</f>
        <v>0</v>
      </c>
      <c r="CO53" s="71">
        <f>($K$41-SUM($R54:CN54))*$K$44/12</f>
        <v>0</v>
      </c>
      <c r="CP53" s="71">
        <f>($K$41-SUM($R54:CO54))*$K$44/12</f>
        <v>0</v>
      </c>
      <c r="CQ53" s="71">
        <f>($K$41-SUM($R54:CP54))*$K$44/12</f>
        <v>0</v>
      </c>
      <c r="CR53" s="71">
        <f>($K$41-SUM($R54:CQ54))*$K$44/12</f>
        <v>0</v>
      </c>
      <c r="CS53" s="71">
        <f>($K$41-SUM($R54:CR54))*$K$44/12</f>
        <v>0</v>
      </c>
      <c r="CT53" s="71">
        <f>($K$41-SUM($R54:CS54))*$K$44/12</f>
        <v>0</v>
      </c>
      <c r="CU53" s="71">
        <f>($K$41-SUM($R54:CT54))*$K$44/12</f>
        <v>0</v>
      </c>
      <c r="CV53" s="71">
        <f>($K$41-SUM($R54:CU54))*$K$44/12</f>
        <v>0</v>
      </c>
      <c r="CW53" s="71">
        <f>($K$41-SUM($R54:CV54))*$K$44/12</f>
        <v>0</v>
      </c>
      <c r="CX53" s="71">
        <f>($K$41-SUM($R54:CW54))*$K$44/12</f>
        <v>0</v>
      </c>
      <c r="CY53" s="71">
        <f>($K$41-SUM($R54:CX54))*$K$44/12</f>
        <v>0</v>
      </c>
      <c r="CZ53" s="71">
        <f>($K$41-SUM($R54:CY54))*$K$44/12</f>
        <v>0</v>
      </c>
      <c r="DA53" s="71">
        <f>($K$41-SUM($R54:CZ54))*$K$44/12</f>
        <v>0</v>
      </c>
      <c r="DB53" s="71">
        <f>($K$41-SUM($R54:DA54))*$K$44/12</f>
        <v>0</v>
      </c>
      <c r="DC53" s="71">
        <f>($K$41-SUM($R54:DB54))*$K$44/12</f>
        <v>0</v>
      </c>
      <c r="DD53" s="71">
        <f>($K$41-SUM($R54:DC54))*$K$44/12</f>
        <v>0</v>
      </c>
      <c r="DE53" s="71">
        <f>($K$41-SUM($R54:DD54))*$K$44/12</f>
        <v>0</v>
      </c>
      <c r="DF53" s="71">
        <f>($K$41-SUM($R54:DE54))*$K$44/12</f>
        <v>0</v>
      </c>
      <c r="DG53" s="71">
        <f>($K$41-SUM($R54:DF54))*$K$44/12</f>
        <v>0</v>
      </c>
      <c r="DH53" s="71">
        <f>($K$41-SUM($R54:DG54))*$K$44/12</f>
        <v>0</v>
      </c>
      <c r="DI53" s="71">
        <f>($K$41-SUM($R54:DH54))*$K$44/12</f>
        <v>0</v>
      </c>
      <c r="DJ53" s="71">
        <f>($K$41-SUM($R54:DI54))*$K$44/12</f>
        <v>0</v>
      </c>
      <c r="DK53" s="71">
        <f>($K$41-SUM($R54:DJ54))*$K$44/12</f>
        <v>0</v>
      </c>
      <c r="DL53" s="71">
        <f>($K$41-SUM($R54:DK54))*$K$44/12</f>
        <v>0</v>
      </c>
      <c r="DM53" s="71">
        <f>($K$41-SUM($R54:DL54))*$K$44/12</f>
        <v>0</v>
      </c>
      <c r="DN53" s="71">
        <f>($K$41-SUM($R54:DM54))*$K$44/12</f>
        <v>0</v>
      </c>
      <c r="DO53" s="71">
        <f>($K$41-SUM($R54:DN54))*$K$44/12</f>
        <v>0</v>
      </c>
      <c r="DP53" s="71">
        <f>($K$41-SUM($R54:DO54))*$K$44/12</f>
        <v>0</v>
      </c>
      <c r="DQ53" s="71">
        <f>($K$41-SUM($R54:DP54))*$K$44/12</f>
        <v>0</v>
      </c>
      <c r="DR53" s="71">
        <f>($K$41-SUM($R54:DQ54))*$K$44/12</f>
        <v>0</v>
      </c>
      <c r="DS53" s="71">
        <f>($K$41-SUM($R54:DR54))*$K$44/12</f>
        <v>0</v>
      </c>
      <c r="DT53" s="71">
        <f>($K$41-SUM($R54:DS54))*$K$44/12</f>
        <v>0</v>
      </c>
      <c r="DU53" s="71">
        <f>($K$41-SUM($R54:DT54))*$K$44/12</f>
        <v>0</v>
      </c>
      <c r="DV53" s="71">
        <f>($K$41-SUM($R54:DU54))*$K$44/12</f>
        <v>0</v>
      </c>
      <c r="DW53" s="71">
        <f>($K$41-SUM($R54:DV54))*$K$44/12</f>
        <v>0</v>
      </c>
      <c r="DX53" s="71">
        <f>($K$41-SUM($R54:DW54))*$K$44/12</f>
        <v>0</v>
      </c>
      <c r="DY53" s="71">
        <f>($K$41-SUM($R54:DX54))*$K$44/12</f>
        <v>0</v>
      </c>
      <c r="DZ53" s="71">
        <f>($K$41-SUM($R54:DY54))*$K$44/12</f>
        <v>0</v>
      </c>
      <c r="EA53" s="71">
        <f>($K$41-SUM($R54:DZ54))*$K$44/12</f>
        <v>0</v>
      </c>
      <c r="EB53" s="71">
        <f>($K$41-SUM($R54:EA54))*$K$44/12</f>
        <v>0</v>
      </c>
      <c r="EC53" s="71">
        <f>($K$41-SUM($R54:EB54))*$K$44/12</f>
        <v>0</v>
      </c>
      <c r="ED53" s="71">
        <f>($K$41-SUM($R54:EC54))*$K$44/12</f>
        <v>0</v>
      </c>
      <c r="EE53" s="71">
        <f>($K$41-SUM($R54:ED54))*$K$44/12</f>
        <v>0</v>
      </c>
      <c r="EF53" s="71">
        <f>($K$41-SUM($R54:EE54))*$K$44/12</f>
        <v>0</v>
      </c>
      <c r="EG53" s="71">
        <f>($K$41-SUM($R54:EF54))*$K$44/12</f>
        <v>0</v>
      </c>
      <c r="EH53" s="71">
        <f>($K$41-SUM($R54:EG54))*$K$44/12</f>
        <v>0</v>
      </c>
      <c r="EI53" s="71">
        <f>($K$41-SUM($R54:EH54))*$K$44/12</f>
        <v>0</v>
      </c>
      <c r="EJ53" s="71">
        <f>($K$41-SUM($R54:EI54))*$K$44/12</f>
        <v>0</v>
      </c>
      <c r="EK53" s="71">
        <f>($K$41-SUM($R54:EJ54))*$K$44/12</f>
        <v>0</v>
      </c>
      <c r="EL53" s="71">
        <f>($K$41-SUM($R54:EK54))*$K$44/12</f>
        <v>0</v>
      </c>
      <c r="EM53" s="71">
        <f>($K$41-SUM($R54:EL54))*$K$44/12</f>
        <v>0</v>
      </c>
      <c r="EN53" s="71">
        <f>($K$41-SUM($R54:EM54))*$K$44/12</f>
        <v>0</v>
      </c>
      <c r="EO53" s="71">
        <f>($K$41-SUM($R54:EN54))*$K$44/12</f>
        <v>0</v>
      </c>
      <c r="EP53" s="71">
        <f>($K$41-SUM($R54:EO54))*$K$44/12</f>
        <v>0</v>
      </c>
      <c r="EQ53" s="71">
        <f>($K$41-SUM($R54:EP54))*$K$44/12</f>
        <v>0</v>
      </c>
      <c r="ER53" s="71">
        <f>($K$41-SUM($R54:EQ54))*$K$44/12</f>
        <v>0</v>
      </c>
      <c r="ES53" s="71">
        <f>($K$41-SUM($R54:ER54))*$K$44/12</f>
        <v>0</v>
      </c>
      <c r="ET53" s="71">
        <f>($K$41-SUM($R54:ES54))*$K$44/12</f>
        <v>0</v>
      </c>
      <c r="EU53" s="71">
        <f>($K$41-SUM($R54:ET54))*$K$44/12</f>
        <v>0</v>
      </c>
      <c r="EV53" s="71">
        <f>($K$41-SUM($R54:EU54))*$K$44/12</f>
        <v>0</v>
      </c>
      <c r="EW53" s="71">
        <f>($K$41-SUM($R54:EV54))*$K$44/12</f>
        <v>0</v>
      </c>
      <c r="EX53" s="71">
        <f>($K$41-SUM($R54:EW54))*$K$44/12</f>
        <v>0</v>
      </c>
      <c r="EY53" s="71">
        <f>($K$41-SUM($R54:EX54))*$K$44/12</f>
        <v>0</v>
      </c>
      <c r="EZ53" s="71">
        <f>($K$41-SUM($R54:EY54))*$K$44/12</f>
        <v>0</v>
      </c>
      <c r="FA53" s="71">
        <f>($K$41-SUM($R54:EZ54))*$K$44/12</f>
        <v>0</v>
      </c>
      <c r="FB53" s="71">
        <f>($K$41-SUM($R54:FA54))*$K$44/12</f>
        <v>0</v>
      </c>
      <c r="FC53" s="71">
        <f>($K$41-SUM($R54:FB54))*$K$44/12</f>
        <v>0</v>
      </c>
      <c r="FD53" s="71">
        <f>($K$41-SUM($R54:FC54))*$K$44/12</f>
        <v>0</v>
      </c>
      <c r="FE53" s="71">
        <f>($K$41-SUM($R54:FD54))*$K$44/12</f>
        <v>0</v>
      </c>
      <c r="FF53" s="71">
        <f>($K$41-SUM($R54:FE54))*$K$44/12</f>
        <v>0</v>
      </c>
      <c r="FG53" s="71">
        <f>($K$41-SUM($R54:FF54))*$K$44/12</f>
        <v>0</v>
      </c>
      <c r="FH53" s="71">
        <f>($K$41-SUM($R54:FG54))*$K$44/12</f>
        <v>0</v>
      </c>
      <c r="FI53" s="71">
        <f>($K$41-SUM($R54:FH54))*$K$44/12</f>
        <v>0</v>
      </c>
      <c r="FJ53" s="71">
        <f>($K$41-SUM($R54:FI54))*$K$44/12</f>
        <v>0</v>
      </c>
      <c r="FK53" s="71">
        <f>($K$41-SUM($R54:FJ54))*$K$44/12</f>
        <v>0</v>
      </c>
      <c r="FL53" s="71">
        <f>($K$41-SUM($R54:FK54))*$K$44/12</f>
        <v>0</v>
      </c>
      <c r="FM53" s="71">
        <f>($K$41-SUM($R54:FL54))*$K$44/12</f>
        <v>0</v>
      </c>
      <c r="FN53" s="71">
        <f>($K$41-SUM($R54:FM54))*$K$44/12</f>
        <v>0</v>
      </c>
      <c r="FO53" s="71">
        <f>($K$41-SUM($R54:FN54))*$K$44/12</f>
        <v>0</v>
      </c>
      <c r="FP53" s="71">
        <f>($K$41-SUM($R54:FO54))*$K$44/12</f>
        <v>0</v>
      </c>
      <c r="FQ53" s="71">
        <f>($K$41-SUM($R54:FP54))*$K$44/12</f>
        <v>0</v>
      </c>
      <c r="FR53" s="71">
        <f>($K$41-SUM($R54:FQ54))*$K$44/12</f>
        <v>0</v>
      </c>
      <c r="FS53" s="71">
        <f>($K$41-SUM($R54:FR54))*$K$44/12</f>
        <v>0</v>
      </c>
      <c r="FT53" s="71">
        <f>($K$41-SUM($R54:FS54))*$K$44/12</f>
        <v>0</v>
      </c>
      <c r="FU53" s="71">
        <f>($K$41-SUM($R54:FT54))*$K$44/12</f>
        <v>0</v>
      </c>
      <c r="FV53" s="71">
        <f>($K$41-SUM($R54:FU54))*$K$44/12</f>
        <v>0</v>
      </c>
      <c r="FW53" s="71">
        <f>($K$41-SUM($R54:FV54))*$K$44/12</f>
        <v>0</v>
      </c>
      <c r="FX53" s="71">
        <f>($K$41-SUM($R54:FW54))*$K$44/12</f>
        <v>0</v>
      </c>
      <c r="FY53" s="71">
        <f>($K$41-SUM($R54:FX54))*$K$44/12</f>
        <v>0</v>
      </c>
      <c r="FZ53" s="71">
        <f>($K$41-SUM($R54:FY54))*$K$44/12</f>
        <v>0</v>
      </c>
      <c r="GA53" s="71">
        <f>($K$41-SUM($R54:FZ54))*$K$44/12</f>
        <v>0</v>
      </c>
      <c r="GB53" s="71">
        <f>($K$41-SUM($R54:GA54))*$K$44/12</f>
        <v>0</v>
      </c>
      <c r="GC53" s="71">
        <f>($K$41-SUM($R54:GB54))*$K$44/12</f>
        <v>0</v>
      </c>
      <c r="GD53" s="71">
        <f>($K$41-SUM($R54:GC54))*$K$44/12</f>
        <v>0</v>
      </c>
      <c r="GE53" s="71">
        <f>($K$41-SUM($R54:GD54))*$K$44/12</f>
        <v>0</v>
      </c>
      <c r="GF53" s="71">
        <f>($K$41-SUM($R54:GE54))*$K$44/12</f>
        <v>0</v>
      </c>
      <c r="GG53" s="71">
        <f>($K$41-SUM($R54:GF54))*$K$44/12</f>
        <v>0</v>
      </c>
      <c r="GH53" s="71">
        <f>($K$41-SUM($R54:GG54))*$K$44/12</f>
        <v>0</v>
      </c>
      <c r="GI53" s="71">
        <f>($K$41-SUM($R54:GH54))*$K$44/12</f>
        <v>0</v>
      </c>
      <c r="GJ53" s="71">
        <f>($K$41-SUM($R54:GI54))*$K$44/12</f>
        <v>0</v>
      </c>
      <c r="GK53" s="71">
        <f>($K$41-SUM($R54:GJ54))*$K$44/12</f>
        <v>0</v>
      </c>
      <c r="GL53" s="71">
        <f>($K$41-SUM($R54:GK54))*$K$44/12</f>
        <v>0</v>
      </c>
      <c r="GM53" s="71">
        <f>($K$41-SUM($R54:GL54))*$K$44/12</f>
        <v>0</v>
      </c>
      <c r="GN53" s="71">
        <f>($K$41-SUM($R54:GM54))*$K$44/12</f>
        <v>0</v>
      </c>
      <c r="GO53" s="71">
        <f>($K$41-SUM($R54:GN54))*$K$44/12</f>
        <v>0</v>
      </c>
      <c r="GP53" s="71">
        <f>($K$41-SUM($R54:GO54))*$K$44/12</f>
        <v>0</v>
      </c>
      <c r="GQ53" s="71">
        <f>($K$41-SUM($R54:GP54))*$K$44/12</f>
        <v>0</v>
      </c>
      <c r="GR53" s="71">
        <f>($K$41-SUM($R54:GQ54))*$K$44/12</f>
        <v>0</v>
      </c>
      <c r="GS53" s="71">
        <f>($K$41-SUM($R54:GR54))*$K$44/12</f>
        <v>0</v>
      </c>
      <c r="GT53" s="71">
        <f>($K$41-SUM($R54:GS54))*$K$44/12</f>
        <v>0</v>
      </c>
      <c r="GU53" s="71">
        <f>($K$41-SUM($R54:GT54))*$K$44/12</f>
        <v>0</v>
      </c>
      <c r="GV53" s="71">
        <f>($K$41-SUM($R54:GU54))*$K$44/12</f>
        <v>0</v>
      </c>
      <c r="GW53" s="71">
        <f>($K$41-SUM($R54:GV54))*$K$44/12</f>
        <v>0</v>
      </c>
      <c r="GX53" s="71">
        <f>($K$41-SUM($R54:GW54))*$K$44/12</f>
        <v>0</v>
      </c>
      <c r="GY53" s="71">
        <f>($K$41-SUM($R54:GX54))*$K$44/12</f>
        <v>0</v>
      </c>
      <c r="GZ53" s="71">
        <f>($K$41-SUM($R54:GY54))*$K$44/12</f>
        <v>0</v>
      </c>
      <c r="HA53" s="71">
        <f>($K$41-SUM($R54:GZ54))*$K$44/12</f>
        <v>0</v>
      </c>
      <c r="HB53" s="71">
        <f>($K$41-SUM($R54:HA54))*$K$44/12</f>
        <v>0</v>
      </c>
      <c r="HC53" s="71">
        <f>($K$41-SUM($R54:HB54))*$K$44/12</f>
        <v>0</v>
      </c>
      <c r="HD53" s="71">
        <f>($K$41-SUM($R54:HC54))*$K$44/12</f>
        <v>0</v>
      </c>
      <c r="HE53" s="71">
        <f>($K$41-SUM($R54:HD54))*$K$44/12</f>
        <v>0</v>
      </c>
      <c r="HF53" s="71">
        <f>($K$41-SUM($R54:HE54))*$K$44/12</f>
        <v>0</v>
      </c>
      <c r="HG53" s="71">
        <f>($K$41-SUM($R54:HF54))*$K$44/12</f>
        <v>0</v>
      </c>
      <c r="HH53" s="71">
        <f>($K$41-SUM($R54:HG54))*$K$44/12</f>
        <v>0</v>
      </c>
      <c r="HI53" s="71">
        <f>($K$41-SUM($R54:HH54))*$K$44/12</f>
        <v>0</v>
      </c>
      <c r="HJ53" s="71">
        <f>($K$41-SUM($R54:HI54))*$K$44/12</f>
        <v>0</v>
      </c>
      <c r="HK53" s="71">
        <f>($K$41-SUM($R54:HJ54))*$K$44/12</f>
        <v>0</v>
      </c>
      <c r="HL53" s="71">
        <f>($K$41-SUM($R54:HK54))*$K$44/12</f>
        <v>0</v>
      </c>
      <c r="HM53" s="71">
        <f>($K$41-SUM($R54:HL54))*$K$44/12</f>
        <v>0</v>
      </c>
      <c r="HN53" s="71">
        <f>($K$41-SUM($R54:HM54))*$K$44/12</f>
        <v>0</v>
      </c>
      <c r="HO53" s="71">
        <f>($K$41-SUM($R54:HN54))*$K$44/12</f>
        <v>0</v>
      </c>
      <c r="HP53" s="71">
        <f>($K$41-SUM($R54:HO54))*$K$44/12</f>
        <v>0</v>
      </c>
      <c r="HQ53" s="71">
        <f>($K$41-SUM($R54:HP54))*$K$44/12</f>
        <v>0</v>
      </c>
      <c r="HR53" s="71">
        <f>($K$41-SUM($R54:HQ54))*$K$44/12</f>
        <v>0</v>
      </c>
      <c r="HS53" s="71">
        <f>($K$41-SUM($R54:HR54))*$K$44/12</f>
        <v>0</v>
      </c>
      <c r="HT53" s="71">
        <f>($K$41-SUM($R54:HS54))*$K$44/12</f>
        <v>0</v>
      </c>
      <c r="HU53" s="71">
        <f>($K$41-SUM($R54:HT54))*$K$44/12</f>
        <v>0</v>
      </c>
      <c r="HV53" s="71">
        <f>($K$41-SUM($R54:HU54))*$K$44/12</f>
        <v>0</v>
      </c>
      <c r="HW53" s="71">
        <f>($K$41-SUM($R54:HV54))*$K$44/12</f>
        <v>0</v>
      </c>
      <c r="HX53" s="71">
        <f>($K$41-SUM($R54:HW54))*$K$44/12</f>
        <v>0</v>
      </c>
      <c r="HY53" s="71">
        <f>($K$41-SUM($R54:HX54))*$K$44/12</f>
        <v>0</v>
      </c>
      <c r="HZ53" s="71">
        <f>($K$41-SUM($R54:HY54))*$K$44/12</f>
        <v>0</v>
      </c>
      <c r="IA53" s="71">
        <f>($K$41-SUM($R54:HZ54))*$K$44/12</f>
        <v>0</v>
      </c>
      <c r="IB53" s="71">
        <f>($K$41-SUM($R54:IA54))*$K$44/12</f>
        <v>0</v>
      </c>
      <c r="IC53" s="71">
        <f>($K$41-SUM($R54:IB54))*$K$44/12</f>
        <v>0</v>
      </c>
      <c r="ID53" s="71">
        <f>($K$41-SUM($R54:IC54))*$K$44/12</f>
        <v>0</v>
      </c>
      <c r="IE53" s="71">
        <f>($K$41-SUM($R54:ID54))*$K$44/12</f>
        <v>0</v>
      </c>
      <c r="IF53" s="71">
        <f>($K$41-SUM($R54:IE54))*$K$44/12</f>
        <v>0</v>
      </c>
      <c r="IG53" s="71">
        <f>($K$41-SUM($R54:IF54))*$K$44/12</f>
        <v>0</v>
      </c>
      <c r="IH53" s="71">
        <f>($K$41-SUM($R54:IG54))*$K$44/12</f>
        <v>0</v>
      </c>
      <c r="II53" s="71">
        <f>($K$41-SUM($R54:IH54))*$K$44/12</f>
        <v>0</v>
      </c>
      <c r="IJ53" s="71">
        <f>($K$41-SUM($R54:II54))*$K$44/12</f>
        <v>0</v>
      </c>
      <c r="IK53" s="71">
        <f>($K$41-SUM($R54:IJ54))*$K$44/12</f>
        <v>0</v>
      </c>
      <c r="IL53" s="71">
        <f>($K$41-SUM($R54:IK54))*$K$44/12</f>
        <v>0</v>
      </c>
      <c r="IM53" s="71">
        <f>($K$41-SUM($R54:IL54))*$K$44/12</f>
        <v>0</v>
      </c>
      <c r="IN53" s="71">
        <f>($K$41-SUM($R54:IM54))*$K$44/12</f>
        <v>0</v>
      </c>
      <c r="IO53" s="71">
        <f>($K$41-SUM($R54:IN54))*$K$44/12</f>
        <v>0</v>
      </c>
      <c r="IP53" s="71">
        <f>($K$41-SUM($R54:IO54))*$K$44/12</f>
        <v>0</v>
      </c>
      <c r="IQ53" s="71">
        <f>($K$41-SUM($R54:IP54))*$K$44/12</f>
        <v>0</v>
      </c>
      <c r="IR53" s="71">
        <f>($K$41-SUM($R54:IQ54))*$K$44/12</f>
        <v>0</v>
      </c>
      <c r="IS53" s="71">
        <f>($K$41-SUM($R54:IR54))*$K$44/12</f>
        <v>0</v>
      </c>
      <c r="IT53" s="71">
        <f>($K$41-SUM($R54:IS54))*$K$44/12</f>
        <v>0</v>
      </c>
      <c r="IU53" s="71">
        <f>($K$41-SUM($R54:IT54))*$K$44/12</f>
        <v>0</v>
      </c>
      <c r="IV53" s="71">
        <f>($K$41-SUM($R54:IU54))*$K$44/12</f>
        <v>0</v>
      </c>
      <c r="IW53" s="71">
        <f>($K$41-SUM($R54:IV54))*$K$44/12</f>
        <v>0</v>
      </c>
      <c r="IX53" s="71">
        <f>($K$41-SUM($R54:IW54))*$K$44/12</f>
        <v>0</v>
      </c>
      <c r="IY53" s="71">
        <f>($K$41-SUM($R54:IX54))*$K$44/12</f>
        <v>0</v>
      </c>
      <c r="IZ53" s="71">
        <f>($K$41-SUM($R54:IY54))*$K$44/12</f>
        <v>0</v>
      </c>
      <c r="JA53" s="71">
        <f>($K$41-SUM($R54:IZ54))*$K$44/12</f>
        <v>0</v>
      </c>
      <c r="JB53" s="71">
        <f>($K$41-SUM($R54:JA54))*$K$44/12</f>
        <v>0</v>
      </c>
      <c r="JC53" s="71">
        <f>($K$41-SUM($R54:JB54))*$K$44/12</f>
        <v>0</v>
      </c>
      <c r="JD53" s="71">
        <f>($K$41-SUM($R54:JC54))*$K$44/12</f>
        <v>0</v>
      </c>
      <c r="JE53" s="71">
        <f>($K$41-SUM($R54:JD54))*$K$44/12</f>
        <v>0</v>
      </c>
      <c r="JF53" s="71">
        <f>($K$41-SUM($R54:JE54))*$K$44/12</f>
        <v>0</v>
      </c>
      <c r="JG53" s="71">
        <f>($K$41-SUM($R54:JF54))*$K$44/12</f>
        <v>0</v>
      </c>
      <c r="JH53" s="71">
        <f>($K$41-SUM($R54:JG54))*$K$44/12</f>
        <v>0</v>
      </c>
      <c r="JI53" s="71">
        <f>($K$41-SUM($R54:JH54))*$K$44/12</f>
        <v>0</v>
      </c>
      <c r="JJ53" s="71">
        <f>($K$41-SUM($R54:JI54))*$K$44/12</f>
        <v>0</v>
      </c>
      <c r="JK53" s="71">
        <f>($K$41-SUM($R54:JJ54))*$K$44/12</f>
        <v>0</v>
      </c>
      <c r="JL53" s="71">
        <f>($K$41-SUM($R54:JK54))*$K$44/12</f>
        <v>0</v>
      </c>
      <c r="JM53" s="71">
        <f>($K$41-SUM($R54:JL54))*$K$44/12</f>
        <v>0</v>
      </c>
      <c r="JN53" s="71">
        <f>($K$41-SUM($R54:JM54))*$K$44/12</f>
        <v>0</v>
      </c>
      <c r="JO53" s="71">
        <f>($K$41-SUM($R54:JN54))*$K$44/12</f>
        <v>0</v>
      </c>
      <c r="JP53" s="71">
        <f>($K$41-SUM($R54:JO54))*$K$44/12</f>
        <v>0</v>
      </c>
      <c r="JQ53" s="71">
        <f>($K$41-SUM($R54:JP54))*$K$44/12</f>
        <v>0</v>
      </c>
      <c r="JR53" s="71">
        <f>($K$41-SUM($R54:JQ54))*$K$44/12</f>
        <v>0</v>
      </c>
      <c r="JS53" s="71">
        <f>($K$41-SUM($R54:JR54))*$K$44/12</f>
        <v>0</v>
      </c>
      <c r="JT53" s="71">
        <f>($K$41-SUM($R54:JS54))*$K$44/12</f>
        <v>0</v>
      </c>
      <c r="JU53" s="71">
        <f>($K$41-SUM($R54:JT54))*$K$44/12</f>
        <v>0</v>
      </c>
      <c r="JV53" s="71">
        <f>($K$41-SUM($R54:JU54))*$K$44/12</f>
        <v>0</v>
      </c>
      <c r="JW53" s="71">
        <f>($K$41-SUM($R54:JV54))*$K$44/12</f>
        <v>0</v>
      </c>
      <c r="JX53" s="71">
        <f>($K$41-SUM($R54:JW54))*$K$44/12</f>
        <v>0</v>
      </c>
      <c r="JY53" s="71">
        <f>($K$41-SUM($R54:JX54))*$K$44/12</f>
        <v>0</v>
      </c>
      <c r="JZ53" s="71">
        <f>($K$41-SUM($R54:JY54))*$K$44/12</f>
        <v>0</v>
      </c>
      <c r="KA53" s="71">
        <f>($K$41-SUM($R54:JZ54))*$K$44/12</f>
        <v>0</v>
      </c>
      <c r="KB53" s="71">
        <f>($K$41-SUM($R54:KA54))*$K$44/12</f>
        <v>0</v>
      </c>
      <c r="KC53" s="71">
        <f>($K$41-SUM($R54:KB54))*$K$44/12</f>
        <v>0</v>
      </c>
      <c r="KD53" s="71">
        <f>($K$41-SUM($R54:KC54))*$K$44/12</f>
        <v>0</v>
      </c>
      <c r="KE53" s="71">
        <f>($K$41-SUM($R54:KD54))*$K$44/12</f>
        <v>0</v>
      </c>
      <c r="KF53" s="71">
        <f>($K$41-SUM($R54:KE54))*$K$44/12</f>
        <v>0</v>
      </c>
      <c r="KG53" s="71">
        <f>($K$41-SUM($R54:KF54))*$K$44/12</f>
        <v>0</v>
      </c>
      <c r="KH53" s="71">
        <f>($K$41-SUM($R54:KG54))*$K$44/12</f>
        <v>0</v>
      </c>
      <c r="KI53" s="71">
        <f>($K$41-SUM($R54:KH54))*$K$44/12</f>
        <v>0</v>
      </c>
      <c r="KJ53" s="71">
        <f>($K$41-SUM($R54:KI54))*$K$44/12</f>
        <v>0</v>
      </c>
      <c r="KK53" s="71">
        <f>($K$41-SUM($R54:KJ54))*$K$44/12</f>
        <v>0</v>
      </c>
      <c r="KL53" s="71">
        <f>($K$41-SUM($R54:KK54))*$K$44/12</f>
        <v>0</v>
      </c>
      <c r="KM53" s="71">
        <f>($K$41-SUM($R54:KL54))*$K$44/12</f>
        <v>0</v>
      </c>
      <c r="KN53" s="71">
        <f>($K$41-SUM($R54:KM54))*$K$44/12</f>
        <v>0</v>
      </c>
      <c r="KO53" s="71">
        <f>($K$41-SUM($R54:KN54))*$K$44/12</f>
        <v>0</v>
      </c>
      <c r="KP53" s="71">
        <f>($K$41-SUM($R54:KO54))*$K$44/12</f>
        <v>0</v>
      </c>
      <c r="KQ53" s="71">
        <f>($K$41-SUM($R54:KP54))*$K$44/12</f>
        <v>0</v>
      </c>
      <c r="KR53" s="71">
        <f>($K$41-SUM($R54:KQ54))*$K$44/12</f>
        <v>0</v>
      </c>
      <c r="KS53" s="71">
        <f>($K$41-SUM($R54:KR54))*$K$44/12</f>
        <v>0</v>
      </c>
      <c r="KT53" s="71">
        <f>($K$41-SUM($R54:KS54))*$K$44/12</f>
        <v>0</v>
      </c>
      <c r="KU53" s="71">
        <f>($K$41-SUM($R54:KT54))*$K$44/12</f>
        <v>0</v>
      </c>
      <c r="KV53" s="71">
        <f>($K$41-SUM($R54:KU54))*$K$44/12</f>
        <v>0</v>
      </c>
      <c r="KW53" s="71">
        <f>($K$41-SUM($R54:KV54))*$K$44/12</f>
        <v>0</v>
      </c>
      <c r="KX53" s="71">
        <f>($K$41-SUM($R54:KW54))*$K$44/12</f>
        <v>0</v>
      </c>
      <c r="KY53" s="71">
        <f>($K$41-SUM($R54:KX54))*$K$44/12</f>
        <v>0</v>
      </c>
      <c r="KZ53" s="71">
        <f>($K$41-SUM($R54:KY54))*$K$44/12</f>
        <v>0</v>
      </c>
      <c r="LA53" s="71">
        <f>($K$41-SUM($R54:KZ54))*$K$44/12</f>
        <v>0</v>
      </c>
      <c r="LB53" s="71">
        <f>($K$41-SUM($R54:LA54))*$K$44/12</f>
        <v>0</v>
      </c>
      <c r="LC53" s="71">
        <f>($K$41-SUM($R54:LB54))*$K$44/12</f>
        <v>0</v>
      </c>
      <c r="LD53" s="71">
        <f>($K$41-SUM($R54:LC54))*$K$44/12</f>
        <v>0</v>
      </c>
      <c r="LE53" s="71">
        <f>($K$41-SUM($R54:LD54))*$K$44/12</f>
        <v>0</v>
      </c>
      <c r="LF53" s="71">
        <f>($K$41-SUM($R54:LE54))*$K$44/12</f>
        <v>0</v>
      </c>
      <c r="LG53" s="71">
        <f>($K$41-SUM($R54:LF54))*$K$44/12</f>
        <v>0</v>
      </c>
      <c r="LH53" s="71">
        <f>($K$41-SUM($R54:LG54))*$K$44/12</f>
        <v>0</v>
      </c>
      <c r="LI53" s="71">
        <f>($K$41-SUM($R54:LH54))*$K$44/12</f>
        <v>0</v>
      </c>
      <c r="LJ53" s="71">
        <f>($K$41-SUM($R54:LI54))*$K$44/12</f>
        <v>0</v>
      </c>
      <c r="LK53" s="71">
        <f>($K$41-SUM($R54:LJ54))*$K$44/12</f>
        <v>0</v>
      </c>
      <c r="LL53" s="71">
        <f>($K$41-SUM($R54:LK54))*$K$44/12</f>
        <v>0</v>
      </c>
      <c r="LM53" s="71">
        <f>($K$41-SUM($R54:LL54))*$K$44/12</f>
        <v>0</v>
      </c>
      <c r="LN53" s="71">
        <f>($K$41-SUM($R54:LM54))*$K$44/12</f>
        <v>0</v>
      </c>
      <c r="LO53" s="71">
        <f>($K$41-SUM($R54:LN54))*$K$44/12</f>
        <v>0</v>
      </c>
      <c r="LP53" s="71">
        <f>($K$41-SUM($R54:LO54))*$K$44/12</f>
        <v>0</v>
      </c>
      <c r="LQ53" s="71">
        <f>($K$41-SUM($R54:LP54))*$K$44/12</f>
        <v>0</v>
      </c>
      <c r="LR53" s="71">
        <f>($K$41-SUM($R54:LQ54))*$K$44/12</f>
        <v>0</v>
      </c>
      <c r="LS53" s="71">
        <f>($K$41-SUM($R54:LR54))*$K$44/12</f>
        <v>0</v>
      </c>
      <c r="LT53" s="71">
        <f>($K$41-SUM($R54:LS54))*$K$44/12</f>
        <v>0</v>
      </c>
      <c r="LU53" s="71">
        <f>($K$41-SUM($R54:LT54))*$K$44/12</f>
        <v>0</v>
      </c>
      <c r="LV53" s="71">
        <f>($K$41-SUM($R54:LU54))*$K$44/12</f>
        <v>0</v>
      </c>
      <c r="LW53" s="71">
        <f>($K$41-SUM($R54:LV54))*$K$44/12</f>
        <v>0</v>
      </c>
      <c r="LX53" s="71">
        <f>($K$41-SUM($R54:LW54))*$K$44/12</f>
        <v>0</v>
      </c>
      <c r="LY53" s="71">
        <f>($K$41-SUM($R54:LX54))*$K$44/12</f>
        <v>0</v>
      </c>
      <c r="LZ53" s="71">
        <f>($K$41-SUM($R54:LY54))*$K$44/12</f>
        <v>0</v>
      </c>
      <c r="MA53" s="71">
        <f>($K$41-SUM($R54:LZ54))*$K$44/12</f>
        <v>0</v>
      </c>
      <c r="MB53" s="71">
        <f>($K$41-SUM($R54:MA54))*$K$44/12</f>
        <v>0</v>
      </c>
      <c r="MC53" s="71">
        <f>($K$41-SUM($R54:MB54))*$K$44/12</f>
        <v>0</v>
      </c>
      <c r="MD53" s="71">
        <f>($K$41-SUM($R54:MC54))*$K$44/12</f>
        <v>0</v>
      </c>
      <c r="ME53" s="71">
        <f>($K$41-SUM($R54:MD54))*$K$44/12</f>
        <v>0</v>
      </c>
      <c r="MF53" s="71">
        <f>($K$41-SUM($R54:ME54))*$K$44/12</f>
        <v>0</v>
      </c>
      <c r="MG53" s="71">
        <f>($K$41-SUM($R54:MF54))*$K$44/12</f>
        <v>0</v>
      </c>
      <c r="MH53" s="71">
        <f>($K$41-SUM($R54:MG54))*$K$44/12</f>
        <v>0</v>
      </c>
      <c r="MI53" s="71">
        <f>($K$41-SUM($R54:MH54))*$K$44/12</f>
        <v>0</v>
      </c>
      <c r="MJ53" s="71">
        <f>($K$41-SUM($R54:MI54))*$K$44/12</f>
        <v>0</v>
      </c>
      <c r="MK53" s="71">
        <f>($K$41-SUM($R54:MJ54))*$K$44/12</f>
        <v>0</v>
      </c>
      <c r="ML53" s="71">
        <f>($K$41-SUM($R54:MK54))*$K$44/12</f>
        <v>0</v>
      </c>
      <c r="MM53" s="71">
        <f>($K$41-SUM($R54:ML54))*$K$44/12</f>
        <v>0</v>
      </c>
      <c r="MN53" s="71">
        <f>($K$41-SUM($R54:MM54))*$K$44/12</f>
        <v>0</v>
      </c>
      <c r="MO53" s="71">
        <f>($K$41-SUM($R54:MN54))*$K$44/12</f>
        <v>0</v>
      </c>
      <c r="MP53" s="71">
        <f>($K$41-SUM($R54:MO54))*$K$44/12</f>
        <v>0</v>
      </c>
      <c r="MQ53" s="71">
        <f>($K$41-SUM($R54:MP54))*$K$44/12</f>
        <v>0</v>
      </c>
      <c r="MR53" s="71">
        <f>($K$41-SUM($R54:MQ54))*$K$44/12</f>
        <v>0</v>
      </c>
      <c r="MS53" s="71">
        <f>($K$41-SUM($R54:MR54))*$K$44/12</f>
        <v>0</v>
      </c>
      <c r="MT53" s="71">
        <f>($K$41-SUM($R54:MS54))*$K$44/12</f>
        <v>0</v>
      </c>
      <c r="MU53" s="71">
        <f>($K$41-SUM($R54:MT54))*$K$44/12</f>
        <v>0</v>
      </c>
      <c r="MV53" s="71">
        <f>($K$41-SUM($R54:MU54))*$K$44/12</f>
        <v>0</v>
      </c>
      <c r="MW53" s="71">
        <f>($K$41-SUM($R54:MV54))*$K$44/12</f>
        <v>0</v>
      </c>
      <c r="MX53" s="71">
        <f>($K$41-SUM($R54:MW54))*$K$44/12</f>
        <v>0</v>
      </c>
      <c r="MY53" s="71">
        <f>($K$41-SUM($R54:MX54))*$K$44/12</f>
        <v>0</v>
      </c>
      <c r="MZ53" s="71">
        <f>($K$41-SUM($R54:MY54))*$K$44/12</f>
        <v>0</v>
      </c>
      <c r="NA53" s="71">
        <f>($K$41-SUM($R54:MZ54))*$K$44/12</f>
        <v>0</v>
      </c>
      <c r="NB53" s="71">
        <f>($K$41-SUM($R54:NA54))*$K$44/12</f>
        <v>0</v>
      </c>
      <c r="NC53" s="71">
        <f>($K$41-SUM($R54:NB54))*$K$44/12</f>
        <v>0</v>
      </c>
      <c r="ND53" s="71">
        <f>($K$41-SUM($R54:NC54))*$K$44/12</f>
        <v>0</v>
      </c>
      <c r="NE53" s="71">
        <f>($K$41-SUM($R54:ND54))*$K$44/12</f>
        <v>0</v>
      </c>
      <c r="NF53" s="71">
        <f>($K$41-SUM($R54:NE54))*$K$44/12</f>
        <v>0</v>
      </c>
      <c r="NG53" s="71">
        <f>($K$41-SUM($R54:NF54))*$K$44/12</f>
        <v>0</v>
      </c>
      <c r="NH53" s="71">
        <f>($K$41-SUM($R54:NG54))*$K$44/12</f>
        <v>0</v>
      </c>
      <c r="NI53" s="71">
        <f>($K$41-SUM($R54:NH54))*$K$44/12</f>
        <v>0</v>
      </c>
      <c r="NJ53" s="71">
        <f>($K$41-SUM($R54:NI54))*$K$44/12</f>
        <v>0</v>
      </c>
      <c r="NK53" s="71">
        <f>($K$41-SUM($R54:NJ54))*$K$44/12</f>
        <v>0</v>
      </c>
      <c r="NL53" s="71">
        <f>($K$41-SUM($R54:NK54))*$K$44/12</f>
        <v>0</v>
      </c>
      <c r="NM53" s="71">
        <f>($K$41-SUM($R54:NL54))*$K$44/12</f>
        <v>0</v>
      </c>
      <c r="NN53" s="71">
        <f>($K$41-SUM($R54:NM54))*$K$44/12</f>
        <v>0</v>
      </c>
      <c r="NO53" s="66"/>
      <c r="NP53" s="66"/>
    </row>
    <row r="54" spans="1:380" s="72" customFormat="1" x14ac:dyDescent="0.25">
      <c r="A54" s="66"/>
      <c r="B54" s="66"/>
      <c r="C54" s="66"/>
      <c r="D54" s="66"/>
      <c r="E54" s="74" t="str">
        <f>структура!$E$23</f>
        <v>оплата тела кредита в разрезе оборудования</v>
      </c>
      <c r="F54" s="66"/>
      <c r="G54" s="66"/>
      <c r="H54" s="66" t="str">
        <f>IF($E54="","",INDEX(структура!$H:$H,SUMIFS(структура!$C:$C,структура!$E:$E,$E54)))</f>
        <v>руб.</v>
      </c>
      <c r="I54" s="66"/>
      <c r="J54" s="67"/>
      <c r="K54" s="68"/>
      <c r="L54" s="69"/>
      <c r="M54" s="66"/>
      <c r="N54" s="66"/>
      <c r="O54" s="70">
        <f>SUM($R54:$NO54)</f>
        <v>0</v>
      </c>
      <c r="P54" s="66"/>
      <c r="Q54" s="66"/>
      <c r="R54" s="75"/>
      <c r="S54" s="71">
        <f>S50-S53</f>
        <v>0</v>
      </c>
      <c r="T54" s="71">
        <f>T50-T53</f>
        <v>0</v>
      </c>
      <c r="U54" s="71">
        <f t="shared" ref="U54:CF54" si="30">U50-U53</f>
        <v>0</v>
      </c>
      <c r="V54" s="71">
        <f t="shared" si="30"/>
        <v>0</v>
      </c>
      <c r="W54" s="71">
        <f t="shared" si="30"/>
        <v>0</v>
      </c>
      <c r="X54" s="71">
        <f t="shared" si="30"/>
        <v>0</v>
      </c>
      <c r="Y54" s="71">
        <f t="shared" si="30"/>
        <v>0</v>
      </c>
      <c r="Z54" s="71">
        <f t="shared" si="30"/>
        <v>0</v>
      </c>
      <c r="AA54" s="71">
        <f t="shared" si="30"/>
        <v>0</v>
      </c>
      <c r="AB54" s="71">
        <f t="shared" si="30"/>
        <v>0</v>
      </c>
      <c r="AC54" s="71">
        <f t="shared" si="30"/>
        <v>0</v>
      </c>
      <c r="AD54" s="71">
        <f t="shared" si="30"/>
        <v>0</v>
      </c>
      <c r="AE54" s="71">
        <f t="shared" si="30"/>
        <v>0</v>
      </c>
      <c r="AF54" s="71">
        <f t="shared" si="30"/>
        <v>0</v>
      </c>
      <c r="AG54" s="71">
        <f t="shared" si="30"/>
        <v>0</v>
      </c>
      <c r="AH54" s="71">
        <f t="shared" si="30"/>
        <v>0</v>
      </c>
      <c r="AI54" s="71">
        <f t="shared" si="30"/>
        <v>0</v>
      </c>
      <c r="AJ54" s="71">
        <f t="shared" si="30"/>
        <v>0</v>
      </c>
      <c r="AK54" s="71">
        <f t="shared" si="30"/>
        <v>0</v>
      </c>
      <c r="AL54" s="71">
        <f t="shared" si="30"/>
        <v>0</v>
      </c>
      <c r="AM54" s="71">
        <f t="shared" si="30"/>
        <v>0</v>
      </c>
      <c r="AN54" s="71">
        <f t="shared" si="30"/>
        <v>0</v>
      </c>
      <c r="AO54" s="71">
        <f t="shared" si="30"/>
        <v>0</v>
      </c>
      <c r="AP54" s="71">
        <f t="shared" si="30"/>
        <v>0</v>
      </c>
      <c r="AQ54" s="71">
        <f t="shared" si="30"/>
        <v>0</v>
      </c>
      <c r="AR54" s="71">
        <f t="shared" si="30"/>
        <v>0</v>
      </c>
      <c r="AS54" s="71">
        <f t="shared" si="30"/>
        <v>0</v>
      </c>
      <c r="AT54" s="71">
        <f t="shared" si="30"/>
        <v>0</v>
      </c>
      <c r="AU54" s="71">
        <f t="shared" si="30"/>
        <v>0</v>
      </c>
      <c r="AV54" s="71">
        <f t="shared" si="30"/>
        <v>0</v>
      </c>
      <c r="AW54" s="71">
        <f t="shared" si="30"/>
        <v>0</v>
      </c>
      <c r="AX54" s="71">
        <f t="shared" si="30"/>
        <v>0</v>
      </c>
      <c r="AY54" s="71">
        <f t="shared" si="30"/>
        <v>0</v>
      </c>
      <c r="AZ54" s="71">
        <f t="shared" si="30"/>
        <v>0</v>
      </c>
      <c r="BA54" s="71">
        <f t="shared" si="30"/>
        <v>0</v>
      </c>
      <c r="BB54" s="71">
        <f t="shared" si="30"/>
        <v>0</v>
      </c>
      <c r="BC54" s="71">
        <f t="shared" si="30"/>
        <v>0</v>
      </c>
      <c r="BD54" s="71">
        <f t="shared" si="30"/>
        <v>0</v>
      </c>
      <c r="BE54" s="71">
        <f t="shared" si="30"/>
        <v>0</v>
      </c>
      <c r="BF54" s="71">
        <f t="shared" si="30"/>
        <v>0</v>
      </c>
      <c r="BG54" s="71">
        <f t="shared" si="30"/>
        <v>0</v>
      </c>
      <c r="BH54" s="71">
        <f t="shared" si="30"/>
        <v>0</v>
      </c>
      <c r="BI54" s="71">
        <f t="shared" si="30"/>
        <v>0</v>
      </c>
      <c r="BJ54" s="71">
        <f t="shared" si="30"/>
        <v>0</v>
      </c>
      <c r="BK54" s="71">
        <f t="shared" si="30"/>
        <v>0</v>
      </c>
      <c r="BL54" s="71">
        <f t="shared" si="30"/>
        <v>0</v>
      </c>
      <c r="BM54" s="71">
        <f t="shared" si="30"/>
        <v>0</v>
      </c>
      <c r="BN54" s="71">
        <f t="shared" si="30"/>
        <v>0</v>
      </c>
      <c r="BO54" s="71">
        <f t="shared" si="30"/>
        <v>0</v>
      </c>
      <c r="BP54" s="71">
        <f t="shared" si="30"/>
        <v>0</v>
      </c>
      <c r="BQ54" s="71">
        <f t="shared" si="30"/>
        <v>0</v>
      </c>
      <c r="BR54" s="71">
        <f t="shared" si="30"/>
        <v>0</v>
      </c>
      <c r="BS54" s="71">
        <f t="shared" si="30"/>
        <v>0</v>
      </c>
      <c r="BT54" s="71">
        <f t="shared" si="30"/>
        <v>0</v>
      </c>
      <c r="BU54" s="71">
        <f t="shared" si="30"/>
        <v>0</v>
      </c>
      <c r="BV54" s="71">
        <f t="shared" si="30"/>
        <v>0</v>
      </c>
      <c r="BW54" s="71">
        <f t="shared" si="30"/>
        <v>0</v>
      </c>
      <c r="BX54" s="71">
        <f t="shared" si="30"/>
        <v>0</v>
      </c>
      <c r="BY54" s="71">
        <f t="shared" si="30"/>
        <v>0</v>
      </c>
      <c r="BZ54" s="71">
        <f t="shared" si="30"/>
        <v>0</v>
      </c>
      <c r="CA54" s="71">
        <f t="shared" si="30"/>
        <v>0</v>
      </c>
      <c r="CB54" s="71">
        <f t="shared" si="30"/>
        <v>0</v>
      </c>
      <c r="CC54" s="71">
        <f t="shared" si="30"/>
        <v>0</v>
      </c>
      <c r="CD54" s="71">
        <f t="shared" si="30"/>
        <v>0</v>
      </c>
      <c r="CE54" s="71">
        <f t="shared" si="30"/>
        <v>0</v>
      </c>
      <c r="CF54" s="71">
        <f t="shared" si="30"/>
        <v>0</v>
      </c>
      <c r="CG54" s="71">
        <f t="shared" ref="CG54:ER54" si="31">CG50-CG53</f>
        <v>0</v>
      </c>
      <c r="CH54" s="71">
        <f t="shared" si="31"/>
        <v>0</v>
      </c>
      <c r="CI54" s="71">
        <f t="shared" si="31"/>
        <v>0</v>
      </c>
      <c r="CJ54" s="71">
        <f t="shared" si="31"/>
        <v>0</v>
      </c>
      <c r="CK54" s="71">
        <f t="shared" si="31"/>
        <v>0</v>
      </c>
      <c r="CL54" s="71">
        <f t="shared" si="31"/>
        <v>0</v>
      </c>
      <c r="CM54" s="71">
        <f t="shared" si="31"/>
        <v>0</v>
      </c>
      <c r="CN54" s="71">
        <f t="shared" si="31"/>
        <v>0</v>
      </c>
      <c r="CO54" s="71">
        <f t="shared" si="31"/>
        <v>0</v>
      </c>
      <c r="CP54" s="71">
        <f t="shared" si="31"/>
        <v>0</v>
      </c>
      <c r="CQ54" s="71">
        <f t="shared" si="31"/>
        <v>0</v>
      </c>
      <c r="CR54" s="71">
        <f t="shared" si="31"/>
        <v>0</v>
      </c>
      <c r="CS54" s="71">
        <f t="shared" si="31"/>
        <v>0</v>
      </c>
      <c r="CT54" s="71">
        <f t="shared" si="31"/>
        <v>0</v>
      </c>
      <c r="CU54" s="71">
        <f t="shared" si="31"/>
        <v>0</v>
      </c>
      <c r="CV54" s="71">
        <f t="shared" si="31"/>
        <v>0</v>
      </c>
      <c r="CW54" s="71">
        <f t="shared" si="31"/>
        <v>0</v>
      </c>
      <c r="CX54" s="71">
        <f t="shared" si="31"/>
        <v>0</v>
      </c>
      <c r="CY54" s="71">
        <f t="shared" si="31"/>
        <v>0</v>
      </c>
      <c r="CZ54" s="71">
        <f t="shared" si="31"/>
        <v>0</v>
      </c>
      <c r="DA54" s="71">
        <f t="shared" si="31"/>
        <v>0</v>
      </c>
      <c r="DB54" s="71">
        <f t="shared" si="31"/>
        <v>0</v>
      </c>
      <c r="DC54" s="71">
        <f t="shared" si="31"/>
        <v>0</v>
      </c>
      <c r="DD54" s="71">
        <f t="shared" si="31"/>
        <v>0</v>
      </c>
      <c r="DE54" s="71">
        <f t="shared" si="31"/>
        <v>0</v>
      </c>
      <c r="DF54" s="71">
        <f t="shared" si="31"/>
        <v>0</v>
      </c>
      <c r="DG54" s="71">
        <f t="shared" si="31"/>
        <v>0</v>
      </c>
      <c r="DH54" s="71">
        <f t="shared" si="31"/>
        <v>0</v>
      </c>
      <c r="DI54" s="71">
        <f t="shared" si="31"/>
        <v>0</v>
      </c>
      <c r="DJ54" s="71">
        <f t="shared" si="31"/>
        <v>0</v>
      </c>
      <c r="DK54" s="71">
        <f t="shared" si="31"/>
        <v>0</v>
      </c>
      <c r="DL54" s="71">
        <f t="shared" si="31"/>
        <v>0</v>
      </c>
      <c r="DM54" s="71">
        <f t="shared" si="31"/>
        <v>0</v>
      </c>
      <c r="DN54" s="71">
        <f t="shared" si="31"/>
        <v>0</v>
      </c>
      <c r="DO54" s="71">
        <f t="shared" si="31"/>
        <v>0</v>
      </c>
      <c r="DP54" s="71">
        <f t="shared" si="31"/>
        <v>0</v>
      </c>
      <c r="DQ54" s="71">
        <f t="shared" si="31"/>
        <v>0</v>
      </c>
      <c r="DR54" s="71">
        <f t="shared" si="31"/>
        <v>0</v>
      </c>
      <c r="DS54" s="71">
        <f t="shared" si="31"/>
        <v>0</v>
      </c>
      <c r="DT54" s="71">
        <f t="shared" si="31"/>
        <v>0</v>
      </c>
      <c r="DU54" s="71">
        <f t="shared" si="31"/>
        <v>0</v>
      </c>
      <c r="DV54" s="71">
        <f t="shared" si="31"/>
        <v>0</v>
      </c>
      <c r="DW54" s="71">
        <f t="shared" si="31"/>
        <v>0</v>
      </c>
      <c r="DX54" s="71">
        <f t="shared" si="31"/>
        <v>0</v>
      </c>
      <c r="DY54" s="71">
        <f t="shared" si="31"/>
        <v>0</v>
      </c>
      <c r="DZ54" s="71">
        <f t="shared" si="31"/>
        <v>0</v>
      </c>
      <c r="EA54" s="71">
        <f t="shared" si="31"/>
        <v>0</v>
      </c>
      <c r="EB54" s="71">
        <f t="shared" si="31"/>
        <v>0</v>
      </c>
      <c r="EC54" s="71">
        <f t="shared" si="31"/>
        <v>0</v>
      </c>
      <c r="ED54" s="71">
        <f t="shared" si="31"/>
        <v>0</v>
      </c>
      <c r="EE54" s="71">
        <f t="shared" si="31"/>
        <v>0</v>
      </c>
      <c r="EF54" s="71">
        <f t="shared" si="31"/>
        <v>0</v>
      </c>
      <c r="EG54" s="71">
        <f t="shared" si="31"/>
        <v>0</v>
      </c>
      <c r="EH54" s="71">
        <f t="shared" si="31"/>
        <v>0</v>
      </c>
      <c r="EI54" s="71">
        <f t="shared" si="31"/>
        <v>0</v>
      </c>
      <c r="EJ54" s="71">
        <f t="shared" si="31"/>
        <v>0</v>
      </c>
      <c r="EK54" s="71">
        <f t="shared" si="31"/>
        <v>0</v>
      </c>
      <c r="EL54" s="71">
        <f t="shared" si="31"/>
        <v>0</v>
      </c>
      <c r="EM54" s="71">
        <f t="shared" si="31"/>
        <v>0</v>
      </c>
      <c r="EN54" s="71">
        <f t="shared" si="31"/>
        <v>0</v>
      </c>
      <c r="EO54" s="71">
        <f t="shared" si="31"/>
        <v>0</v>
      </c>
      <c r="EP54" s="71">
        <f t="shared" si="31"/>
        <v>0</v>
      </c>
      <c r="EQ54" s="71">
        <f t="shared" si="31"/>
        <v>0</v>
      </c>
      <c r="ER54" s="71">
        <f t="shared" si="31"/>
        <v>0</v>
      </c>
      <c r="ES54" s="71">
        <f t="shared" ref="ES54:HD54" si="32">ES50-ES53</f>
        <v>0</v>
      </c>
      <c r="ET54" s="71">
        <f t="shared" si="32"/>
        <v>0</v>
      </c>
      <c r="EU54" s="71">
        <f t="shared" si="32"/>
        <v>0</v>
      </c>
      <c r="EV54" s="71">
        <f t="shared" si="32"/>
        <v>0</v>
      </c>
      <c r="EW54" s="71">
        <f t="shared" si="32"/>
        <v>0</v>
      </c>
      <c r="EX54" s="71">
        <f t="shared" si="32"/>
        <v>0</v>
      </c>
      <c r="EY54" s="71">
        <f t="shared" si="32"/>
        <v>0</v>
      </c>
      <c r="EZ54" s="71">
        <f t="shared" si="32"/>
        <v>0</v>
      </c>
      <c r="FA54" s="71">
        <f t="shared" si="32"/>
        <v>0</v>
      </c>
      <c r="FB54" s="71">
        <f t="shared" si="32"/>
        <v>0</v>
      </c>
      <c r="FC54" s="71">
        <f t="shared" si="32"/>
        <v>0</v>
      </c>
      <c r="FD54" s="71">
        <f t="shared" si="32"/>
        <v>0</v>
      </c>
      <c r="FE54" s="71">
        <f t="shared" si="32"/>
        <v>0</v>
      </c>
      <c r="FF54" s="71">
        <f t="shared" si="32"/>
        <v>0</v>
      </c>
      <c r="FG54" s="71">
        <f t="shared" si="32"/>
        <v>0</v>
      </c>
      <c r="FH54" s="71">
        <f t="shared" si="32"/>
        <v>0</v>
      </c>
      <c r="FI54" s="71">
        <f t="shared" si="32"/>
        <v>0</v>
      </c>
      <c r="FJ54" s="71">
        <f t="shared" si="32"/>
        <v>0</v>
      </c>
      <c r="FK54" s="71">
        <f t="shared" si="32"/>
        <v>0</v>
      </c>
      <c r="FL54" s="71">
        <f t="shared" si="32"/>
        <v>0</v>
      </c>
      <c r="FM54" s="71">
        <f t="shared" si="32"/>
        <v>0</v>
      </c>
      <c r="FN54" s="71">
        <f t="shared" si="32"/>
        <v>0</v>
      </c>
      <c r="FO54" s="71">
        <f t="shared" si="32"/>
        <v>0</v>
      </c>
      <c r="FP54" s="71">
        <f t="shared" si="32"/>
        <v>0</v>
      </c>
      <c r="FQ54" s="71">
        <f t="shared" si="32"/>
        <v>0</v>
      </c>
      <c r="FR54" s="71">
        <f t="shared" si="32"/>
        <v>0</v>
      </c>
      <c r="FS54" s="71">
        <f t="shared" si="32"/>
        <v>0</v>
      </c>
      <c r="FT54" s="71">
        <f t="shared" si="32"/>
        <v>0</v>
      </c>
      <c r="FU54" s="71">
        <f t="shared" si="32"/>
        <v>0</v>
      </c>
      <c r="FV54" s="71">
        <f t="shared" si="32"/>
        <v>0</v>
      </c>
      <c r="FW54" s="71">
        <f t="shared" si="32"/>
        <v>0</v>
      </c>
      <c r="FX54" s="71">
        <f t="shared" si="32"/>
        <v>0</v>
      </c>
      <c r="FY54" s="71">
        <f t="shared" si="32"/>
        <v>0</v>
      </c>
      <c r="FZ54" s="71">
        <f t="shared" si="32"/>
        <v>0</v>
      </c>
      <c r="GA54" s="71">
        <f t="shared" si="32"/>
        <v>0</v>
      </c>
      <c r="GB54" s="71">
        <f t="shared" si="32"/>
        <v>0</v>
      </c>
      <c r="GC54" s="71">
        <f t="shared" si="32"/>
        <v>0</v>
      </c>
      <c r="GD54" s="71">
        <f t="shared" si="32"/>
        <v>0</v>
      </c>
      <c r="GE54" s="71">
        <f t="shared" si="32"/>
        <v>0</v>
      </c>
      <c r="GF54" s="71">
        <f t="shared" si="32"/>
        <v>0</v>
      </c>
      <c r="GG54" s="71">
        <f t="shared" si="32"/>
        <v>0</v>
      </c>
      <c r="GH54" s="71">
        <f t="shared" si="32"/>
        <v>0</v>
      </c>
      <c r="GI54" s="71">
        <f t="shared" si="32"/>
        <v>0</v>
      </c>
      <c r="GJ54" s="71">
        <f t="shared" si="32"/>
        <v>0</v>
      </c>
      <c r="GK54" s="71">
        <f t="shared" si="32"/>
        <v>0</v>
      </c>
      <c r="GL54" s="71">
        <f t="shared" si="32"/>
        <v>0</v>
      </c>
      <c r="GM54" s="71">
        <f t="shared" si="32"/>
        <v>0</v>
      </c>
      <c r="GN54" s="71">
        <f t="shared" si="32"/>
        <v>0</v>
      </c>
      <c r="GO54" s="71">
        <f t="shared" si="32"/>
        <v>0</v>
      </c>
      <c r="GP54" s="71">
        <f t="shared" si="32"/>
        <v>0</v>
      </c>
      <c r="GQ54" s="71">
        <f t="shared" si="32"/>
        <v>0</v>
      </c>
      <c r="GR54" s="71">
        <f t="shared" si="32"/>
        <v>0</v>
      </c>
      <c r="GS54" s="71">
        <f t="shared" si="32"/>
        <v>0</v>
      </c>
      <c r="GT54" s="71">
        <f t="shared" si="32"/>
        <v>0</v>
      </c>
      <c r="GU54" s="71">
        <f t="shared" si="32"/>
        <v>0</v>
      </c>
      <c r="GV54" s="71">
        <f t="shared" si="32"/>
        <v>0</v>
      </c>
      <c r="GW54" s="71">
        <f t="shared" si="32"/>
        <v>0</v>
      </c>
      <c r="GX54" s="71">
        <f t="shared" si="32"/>
        <v>0</v>
      </c>
      <c r="GY54" s="71">
        <f t="shared" si="32"/>
        <v>0</v>
      </c>
      <c r="GZ54" s="71">
        <f t="shared" si="32"/>
        <v>0</v>
      </c>
      <c r="HA54" s="71">
        <f t="shared" si="32"/>
        <v>0</v>
      </c>
      <c r="HB54" s="71">
        <f t="shared" si="32"/>
        <v>0</v>
      </c>
      <c r="HC54" s="71">
        <f t="shared" si="32"/>
        <v>0</v>
      </c>
      <c r="HD54" s="71">
        <f t="shared" si="32"/>
        <v>0</v>
      </c>
      <c r="HE54" s="71">
        <f t="shared" ref="HE54:JP54" si="33">HE50-HE53</f>
        <v>0</v>
      </c>
      <c r="HF54" s="71">
        <f t="shared" si="33"/>
        <v>0</v>
      </c>
      <c r="HG54" s="71">
        <f t="shared" si="33"/>
        <v>0</v>
      </c>
      <c r="HH54" s="71">
        <f t="shared" si="33"/>
        <v>0</v>
      </c>
      <c r="HI54" s="71">
        <f t="shared" si="33"/>
        <v>0</v>
      </c>
      <c r="HJ54" s="71">
        <f t="shared" si="33"/>
        <v>0</v>
      </c>
      <c r="HK54" s="71">
        <f t="shared" si="33"/>
        <v>0</v>
      </c>
      <c r="HL54" s="71">
        <f t="shared" si="33"/>
        <v>0</v>
      </c>
      <c r="HM54" s="71">
        <f t="shared" si="33"/>
        <v>0</v>
      </c>
      <c r="HN54" s="71">
        <f t="shared" si="33"/>
        <v>0</v>
      </c>
      <c r="HO54" s="71">
        <f t="shared" si="33"/>
        <v>0</v>
      </c>
      <c r="HP54" s="71">
        <f t="shared" si="33"/>
        <v>0</v>
      </c>
      <c r="HQ54" s="71">
        <f t="shared" si="33"/>
        <v>0</v>
      </c>
      <c r="HR54" s="71">
        <f t="shared" si="33"/>
        <v>0</v>
      </c>
      <c r="HS54" s="71">
        <f t="shared" si="33"/>
        <v>0</v>
      </c>
      <c r="HT54" s="71">
        <f t="shared" si="33"/>
        <v>0</v>
      </c>
      <c r="HU54" s="71">
        <f t="shared" si="33"/>
        <v>0</v>
      </c>
      <c r="HV54" s="71">
        <f t="shared" si="33"/>
        <v>0</v>
      </c>
      <c r="HW54" s="71">
        <f t="shared" si="33"/>
        <v>0</v>
      </c>
      <c r="HX54" s="71">
        <f t="shared" si="33"/>
        <v>0</v>
      </c>
      <c r="HY54" s="71">
        <f t="shared" si="33"/>
        <v>0</v>
      </c>
      <c r="HZ54" s="71">
        <f t="shared" si="33"/>
        <v>0</v>
      </c>
      <c r="IA54" s="71">
        <f t="shared" si="33"/>
        <v>0</v>
      </c>
      <c r="IB54" s="71">
        <f t="shared" si="33"/>
        <v>0</v>
      </c>
      <c r="IC54" s="71">
        <f t="shared" si="33"/>
        <v>0</v>
      </c>
      <c r="ID54" s="71">
        <f t="shared" si="33"/>
        <v>0</v>
      </c>
      <c r="IE54" s="71">
        <f t="shared" si="33"/>
        <v>0</v>
      </c>
      <c r="IF54" s="71">
        <f t="shared" si="33"/>
        <v>0</v>
      </c>
      <c r="IG54" s="71">
        <f t="shared" si="33"/>
        <v>0</v>
      </c>
      <c r="IH54" s="71">
        <f t="shared" si="33"/>
        <v>0</v>
      </c>
      <c r="II54" s="71">
        <f t="shared" si="33"/>
        <v>0</v>
      </c>
      <c r="IJ54" s="71">
        <f t="shared" si="33"/>
        <v>0</v>
      </c>
      <c r="IK54" s="71">
        <f t="shared" si="33"/>
        <v>0</v>
      </c>
      <c r="IL54" s="71">
        <f t="shared" si="33"/>
        <v>0</v>
      </c>
      <c r="IM54" s="71">
        <f t="shared" si="33"/>
        <v>0</v>
      </c>
      <c r="IN54" s="71">
        <f t="shared" si="33"/>
        <v>0</v>
      </c>
      <c r="IO54" s="71">
        <f t="shared" si="33"/>
        <v>0</v>
      </c>
      <c r="IP54" s="71">
        <f t="shared" si="33"/>
        <v>0</v>
      </c>
      <c r="IQ54" s="71">
        <f t="shared" si="33"/>
        <v>0</v>
      </c>
      <c r="IR54" s="71">
        <f t="shared" si="33"/>
        <v>0</v>
      </c>
      <c r="IS54" s="71">
        <f t="shared" si="33"/>
        <v>0</v>
      </c>
      <c r="IT54" s="71">
        <f t="shared" si="33"/>
        <v>0</v>
      </c>
      <c r="IU54" s="71">
        <f t="shared" si="33"/>
        <v>0</v>
      </c>
      <c r="IV54" s="71">
        <f t="shared" si="33"/>
        <v>0</v>
      </c>
      <c r="IW54" s="71">
        <f t="shared" si="33"/>
        <v>0</v>
      </c>
      <c r="IX54" s="71">
        <f t="shared" si="33"/>
        <v>0</v>
      </c>
      <c r="IY54" s="71">
        <f t="shared" si="33"/>
        <v>0</v>
      </c>
      <c r="IZ54" s="71">
        <f t="shared" si="33"/>
        <v>0</v>
      </c>
      <c r="JA54" s="71">
        <f t="shared" si="33"/>
        <v>0</v>
      </c>
      <c r="JB54" s="71">
        <f t="shared" si="33"/>
        <v>0</v>
      </c>
      <c r="JC54" s="71">
        <f t="shared" si="33"/>
        <v>0</v>
      </c>
      <c r="JD54" s="71">
        <f t="shared" si="33"/>
        <v>0</v>
      </c>
      <c r="JE54" s="71">
        <f t="shared" si="33"/>
        <v>0</v>
      </c>
      <c r="JF54" s="71">
        <f t="shared" si="33"/>
        <v>0</v>
      </c>
      <c r="JG54" s="71">
        <f t="shared" si="33"/>
        <v>0</v>
      </c>
      <c r="JH54" s="71">
        <f t="shared" si="33"/>
        <v>0</v>
      </c>
      <c r="JI54" s="71">
        <f t="shared" si="33"/>
        <v>0</v>
      </c>
      <c r="JJ54" s="71">
        <f t="shared" si="33"/>
        <v>0</v>
      </c>
      <c r="JK54" s="71">
        <f t="shared" si="33"/>
        <v>0</v>
      </c>
      <c r="JL54" s="71">
        <f t="shared" si="33"/>
        <v>0</v>
      </c>
      <c r="JM54" s="71">
        <f t="shared" si="33"/>
        <v>0</v>
      </c>
      <c r="JN54" s="71">
        <f t="shared" si="33"/>
        <v>0</v>
      </c>
      <c r="JO54" s="71">
        <f t="shared" si="33"/>
        <v>0</v>
      </c>
      <c r="JP54" s="71">
        <f t="shared" si="33"/>
        <v>0</v>
      </c>
      <c r="JQ54" s="71">
        <f t="shared" ref="JQ54:MB54" si="34">JQ50-JQ53</f>
        <v>0</v>
      </c>
      <c r="JR54" s="71">
        <f t="shared" si="34"/>
        <v>0</v>
      </c>
      <c r="JS54" s="71">
        <f t="shared" si="34"/>
        <v>0</v>
      </c>
      <c r="JT54" s="71">
        <f t="shared" si="34"/>
        <v>0</v>
      </c>
      <c r="JU54" s="71">
        <f t="shared" si="34"/>
        <v>0</v>
      </c>
      <c r="JV54" s="71">
        <f t="shared" si="34"/>
        <v>0</v>
      </c>
      <c r="JW54" s="71">
        <f t="shared" si="34"/>
        <v>0</v>
      </c>
      <c r="JX54" s="71">
        <f t="shared" si="34"/>
        <v>0</v>
      </c>
      <c r="JY54" s="71">
        <f t="shared" si="34"/>
        <v>0</v>
      </c>
      <c r="JZ54" s="71">
        <f t="shared" si="34"/>
        <v>0</v>
      </c>
      <c r="KA54" s="71">
        <f t="shared" si="34"/>
        <v>0</v>
      </c>
      <c r="KB54" s="71">
        <f t="shared" si="34"/>
        <v>0</v>
      </c>
      <c r="KC54" s="71">
        <f t="shared" si="34"/>
        <v>0</v>
      </c>
      <c r="KD54" s="71">
        <f t="shared" si="34"/>
        <v>0</v>
      </c>
      <c r="KE54" s="71">
        <f t="shared" si="34"/>
        <v>0</v>
      </c>
      <c r="KF54" s="71">
        <f t="shared" si="34"/>
        <v>0</v>
      </c>
      <c r="KG54" s="71">
        <f t="shared" si="34"/>
        <v>0</v>
      </c>
      <c r="KH54" s="71">
        <f t="shared" si="34"/>
        <v>0</v>
      </c>
      <c r="KI54" s="71">
        <f t="shared" si="34"/>
        <v>0</v>
      </c>
      <c r="KJ54" s="71">
        <f t="shared" si="34"/>
        <v>0</v>
      </c>
      <c r="KK54" s="71">
        <f t="shared" si="34"/>
        <v>0</v>
      </c>
      <c r="KL54" s="71">
        <f t="shared" si="34"/>
        <v>0</v>
      </c>
      <c r="KM54" s="71">
        <f t="shared" si="34"/>
        <v>0</v>
      </c>
      <c r="KN54" s="71">
        <f t="shared" si="34"/>
        <v>0</v>
      </c>
      <c r="KO54" s="71">
        <f t="shared" si="34"/>
        <v>0</v>
      </c>
      <c r="KP54" s="71">
        <f t="shared" si="34"/>
        <v>0</v>
      </c>
      <c r="KQ54" s="71">
        <f t="shared" si="34"/>
        <v>0</v>
      </c>
      <c r="KR54" s="71">
        <f t="shared" si="34"/>
        <v>0</v>
      </c>
      <c r="KS54" s="71">
        <f t="shared" si="34"/>
        <v>0</v>
      </c>
      <c r="KT54" s="71">
        <f t="shared" si="34"/>
        <v>0</v>
      </c>
      <c r="KU54" s="71">
        <f t="shared" si="34"/>
        <v>0</v>
      </c>
      <c r="KV54" s="71">
        <f t="shared" si="34"/>
        <v>0</v>
      </c>
      <c r="KW54" s="71">
        <f t="shared" si="34"/>
        <v>0</v>
      </c>
      <c r="KX54" s="71">
        <f t="shared" si="34"/>
        <v>0</v>
      </c>
      <c r="KY54" s="71">
        <f t="shared" si="34"/>
        <v>0</v>
      </c>
      <c r="KZ54" s="71">
        <f t="shared" si="34"/>
        <v>0</v>
      </c>
      <c r="LA54" s="71">
        <f t="shared" si="34"/>
        <v>0</v>
      </c>
      <c r="LB54" s="71">
        <f t="shared" si="34"/>
        <v>0</v>
      </c>
      <c r="LC54" s="71">
        <f t="shared" si="34"/>
        <v>0</v>
      </c>
      <c r="LD54" s="71">
        <f t="shared" si="34"/>
        <v>0</v>
      </c>
      <c r="LE54" s="71">
        <f t="shared" si="34"/>
        <v>0</v>
      </c>
      <c r="LF54" s="71">
        <f t="shared" si="34"/>
        <v>0</v>
      </c>
      <c r="LG54" s="71">
        <f t="shared" si="34"/>
        <v>0</v>
      </c>
      <c r="LH54" s="71">
        <f t="shared" si="34"/>
        <v>0</v>
      </c>
      <c r="LI54" s="71">
        <f t="shared" si="34"/>
        <v>0</v>
      </c>
      <c r="LJ54" s="71">
        <f t="shared" si="34"/>
        <v>0</v>
      </c>
      <c r="LK54" s="71">
        <f t="shared" si="34"/>
        <v>0</v>
      </c>
      <c r="LL54" s="71">
        <f t="shared" si="34"/>
        <v>0</v>
      </c>
      <c r="LM54" s="71">
        <f t="shared" si="34"/>
        <v>0</v>
      </c>
      <c r="LN54" s="71">
        <f t="shared" si="34"/>
        <v>0</v>
      </c>
      <c r="LO54" s="71">
        <f t="shared" si="34"/>
        <v>0</v>
      </c>
      <c r="LP54" s="71">
        <f t="shared" si="34"/>
        <v>0</v>
      </c>
      <c r="LQ54" s="71">
        <f t="shared" si="34"/>
        <v>0</v>
      </c>
      <c r="LR54" s="71">
        <f t="shared" si="34"/>
        <v>0</v>
      </c>
      <c r="LS54" s="71">
        <f t="shared" si="34"/>
        <v>0</v>
      </c>
      <c r="LT54" s="71">
        <f t="shared" si="34"/>
        <v>0</v>
      </c>
      <c r="LU54" s="71">
        <f t="shared" si="34"/>
        <v>0</v>
      </c>
      <c r="LV54" s="71">
        <f t="shared" si="34"/>
        <v>0</v>
      </c>
      <c r="LW54" s="71">
        <f t="shared" si="34"/>
        <v>0</v>
      </c>
      <c r="LX54" s="71">
        <f t="shared" si="34"/>
        <v>0</v>
      </c>
      <c r="LY54" s="71">
        <f t="shared" si="34"/>
        <v>0</v>
      </c>
      <c r="LZ54" s="71">
        <f t="shared" si="34"/>
        <v>0</v>
      </c>
      <c r="MA54" s="71">
        <f t="shared" si="34"/>
        <v>0</v>
      </c>
      <c r="MB54" s="71">
        <f t="shared" si="34"/>
        <v>0</v>
      </c>
      <c r="MC54" s="71">
        <f t="shared" ref="MC54:NN54" si="35">MC50-MC53</f>
        <v>0</v>
      </c>
      <c r="MD54" s="71">
        <f t="shared" si="35"/>
        <v>0</v>
      </c>
      <c r="ME54" s="71">
        <f t="shared" si="35"/>
        <v>0</v>
      </c>
      <c r="MF54" s="71">
        <f t="shared" si="35"/>
        <v>0</v>
      </c>
      <c r="MG54" s="71">
        <f t="shared" si="35"/>
        <v>0</v>
      </c>
      <c r="MH54" s="71">
        <f t="shared" si="35"/>
        <v>0</v>
      </c>
      <c r="MI54" s="71">
        <f t="shared" si="35"/>
        <v>0</v>
      </c>
      <c r="MJ54" s="71">
        <f t="shared" si="35"/>
        <v>0</v>
      </c>
      <c r="MK54" s="71">
        <f t="shared" si="35"/>
        <v>0</v>
      </c>
      <c r="ML54" s="71">
        <f t="shared" si="35"/>
        <v>0</v>
      </c>
      <c r="MM54" s="71">
        <f t="shared" si="35"/>
        <v>0</v>
      </c>
      <c r="MN54" s="71">
        <f t="shared" si="35"/>
        <v>0</v>
      </c>
      <c r="MO54" s="71">
        <f t="shared" si="35"/>
        <v>0</v>
      </c>
      <c r="MP54" s="71">
        <f t="shared" si="35"/>
        <v>0</v>
      </c>
      <c r="MQ54" s="71">
        <f t="shared" si="35"/>
        <v>0</v>
      </c>
      <c r="MR54" s="71">
        <f t="shared" si="35"/>
        <v>0</v>
      </c>
      <c r="MS54" s="71">
        <f t="shared" si="35"/>
        <v>0</v>
      </c>
      <c r="MT54" s="71">
        <f t="shared" si="35"/>
        <v>0</v>
      </c>
      <c r="MU54" s="71">
        <f t="shared" si="35"/>
        <v>0</v>
      </c>
      <c r="MV54" s="71">
        <f t="shared" si="35"/>
        <v>0</v>
      </c>
      <c r="MW54" s="71">
        <f t="shared" si="35"/>
        <v>0</v>
      </c>
      <c r="MX54" s="71">
        <f t="shared" si="35"/>
        <v>0</v>
      </c>
      <c r="MY54" s="71">
        <f t="shared" si="35"/>
        <v>0</v>
      </c>
      <c r="MZ54" s="71">
        <f t="shared" si="35"/>
        <v>0</v>
      </c>
      <c r="NA54" s="71">
        <f t="shared" si="35"/>
        <v>0</v>
      </c>
      <c r="NB54" s="71">
        <f t="shared" si="35"/>
        <v>0</v>
      </c>
      <c r="NC54" s="71">
        <f t="shared" si="35"/>
        <v>0</v>
      </c>
      <c r="ND54" s="71">
        <f t="shared" si="35"/>
        <v>0</v>
      </c>
      <c r="NE54" s="71">
        <f t="shared" si="35"/>
        <v>0</v>
      </c>
      <c r="NF54" s="71">
        <f t="shared" si="35"/>
        <v>0</v>
      </c>
      <c r="NG54" s="71">
        <f t="shared" si="35"/>
        <v>0</v>
      </c>
      <c r="NH54" s="71">
        <f t="shared" si="35"/>
        <v>0</v>
      </c>
      <c r="NI54" s="71">
        <f t="shared" si="35"/>
        <v>0</v>
      </c>
      <c r="NJ54" s="71">
        <f t="shared" si="35"/>
        <v>0</v>
      </c>
      <c r="NK54" s="71">
        <f t="shared" si="35"/>
        <v>0</v>
      </c>
      <c r="NL54" s="71">
        <f t="shared" si="35"/>
        <v>0</v>
      </c>
      <c r="NM54" s="71">
        <f t="shared" si="35"/>
        <v>0</v>
      </c>
      <c r="NN54" s="71">
        <f t="shared" si="35"/>
        <v>0</v>
      </c>
      <c r="NO54" s="66"/>
      <c r="NP54" s="66"/>
    </row>
    <row r="55" spans="1:380" s="83" customFormat="1" ht="10.199999999999999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7"/>
      <c r="K55" s="78" t="str">
        <f>структура!$Q$11</f>
        <v>контроль</v>
      </c>
      <c r="L55" s="77"/>
      <c r="M55" s="76"/>
      <c r="N55" s="76"/>
      <c r="O55" s="79">
        <f>O50-O53-O54</f>
        <v>0</v>
      </c>
      <c r="P55" s="76"/>
      <c r="Q55" s="76"/>
      <c r="R55" s="8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  <c r="IW55" s="81"/>
      <c r="IX55" s="81"/>
      <c r="IY55" s="81"/>
      <c r="IZ55" s="81"/>
      <c r="JA55" s="81"/>
      <c r="JB55" s="81"/>
      <c r="JC55" s="81"/>
      <c r="JD55" s="81"/>
      <c r="JE55" s="81"/>
      <c r="JF55" s="81"/>
      <c r="JG55" s="81"/>
      <c r="JH55" s="81"/>
      <c r="JI55" s="81"/>
      <c r="JJ55" s="81"/>
      <c r="JK55" s="81"/>
      <c r="JL55" s="81"/>
      <c r="JM55" s="81"/>
      <c r="JN55" s="81"/>
      <c r="JO55" s="81"/>
      <c r="JP55" s="81"/>
      <c r="JQ55" s="81"/>
      <c r="JR55" s="81"/>
      <c r="JS55" s="81"/>
      <c r="JT55" s="81"/>
      <c r="JU55" s="81"/>
      <c r="JV55" s="81"/>
      <c r="JW55" s="81"/>
      <c r="JX55" s="81"/>
      <c r="JY55" s="81"/>
      <c r="JZ55" s="81"/>
      <c r="KA55" s="81"/>
      <c r="KB55" s="81"/>
      <c r="KC55" s="81"/>
      <c r="KD55" s="81"/>
      <c r="KE55" s="81"/>
      <c r="KF55" s="81"/>
      <c r="KG55" s="81"/>
      <c r="KH55" s="81"/>
      <c r="KI55" s="81"/>
      <c r="KJ55" s="81"/>
      <c r="KK55" s="81"/>
      <c r="KL55" s="81"/>
      <c r="KM55" s="81"/>
      <c r="KN55" s="81"/>
      <c r="KO55" s="81"/>
      <c r="KP55" s="81"/>
      <c r="KQ55" s="81"/>
      <c r="KR55" s="81"/>
      <c r="KS55" s="81"/>
      <c r="KT55" s="81"/>
      <c r="KU55" s="81"/>
      <c r="KV55" s="81"/>
      <c r="KW55" s="81"/>
      <c r="KX55" s="81"/>
      <c r="KY55" s="81"/>
      <c r="KZ55" s="81"/>
      <c r="LA55" s="81"/>
      <c r="LB55" s="81"/>
      <c r="LC55" s="81"/>
      <c r="LD55" s="81"/>
      <c r="LE55" s="81"/>
      <c r="LF55" s="81"/>
      <c r="LG55" s="81"/>
      <c r="LH55" s="81"/>
      <c r="LI55" s="81"/>
      <c r="LJ55" s="81"/>
      <c r="LK55" s="81"/>
      <c r="LL55" s="81"/>
      <c r="LM55" s="81"/>
      <c r="LN55" s="81"/>
      <c r="LO55" s="81"/>
      <c r="LP55" s="81"/>
      <c r="LQ55" s="81"/>
      <c r="LR55" s="81"/>
      <c r="LS55" s="81"/>
      <c r="LT55" s="81"/>
      <c r="LU55" s="81"/>
      <c r="LV55" s="81"/>
      <c r="LW55" s="81"/>
      <c r="LX55" s="81"/>
      <c r="LY55" s="81"/>
      <c r="LZ55" s="81"/>
      <c r="MA55" s="81"/>
      <c r="MB55" s="81"/>
      <c r="MC55" s="81"/>
      <c r="MD55" s="81"/>
      <c r="ME55" s="81"/>
      <c r="MF55" s="81"/>
      <c r="MG55" s="81"/>
      <c r="MH55" s="81"/>
      <c r="MI55" s="81"/>
      <c r="MJ55" s="81"/>
      <c r="MK55" s="81"/>
      <c r="ML55" s="81"/>
      <c r="MM55" s="81"/>
      <c r="MN55" s="81"/>
      <c r="MO55" s="81"/>
      <c r="MP55" s="81"/>
      <c r="MQ55" s="81"/>
      <c r="MR55" s="81"/>
      <c r="MS55" s="81"/>
      <c r="MT55" s="81"/>
      <c r="MU55" s="81"/>
      <c r="MV55" s="81"/>
      <c r="MW55" s="81"/>
      <c r="MX55" s="81"/>
      <c r="MY55" s="81"/>
      <c r="MZ55" s="81"/>
      <c r="NA55" s="81"/>
      <c r="NB55" s="81"/>
      <c r="NC55" s="81"/>
      <c r="ND55" s="81"/>
      <c r="NE55" s="81"/>
      <c r="NF55" s="81"/>
      <c r="NG55" s="81"/>
      <c r="NH55" s="81"/>
      <c r="NI55" s="81"/>
      <c r="NJ55" s="81"/>
      <c r="NK55" s="81"/>
      <c r="NL55" s="81"/>
      <c r="NM55" s="81"/>
      <c r="NN55" s="82"/>
      <c r="NO55" s="76"/>
      <c r="NP55" s="76"/>
    </row>
    <row r="56" spans="1:380" ht="8.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13"/>
      <c r="K56" s="15"/>
      <c r="L56" s="30"/>
      <c r="M56" s="2"/>
      <c r="N56" s="2"/>
      <c r="O56" s="2"/>
      <c r="P56" s="2"/>
      <c r="Q56" s="2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9"/>
      <c r="NO56" s="2"/>
      <c r="NP56" s="2"/>
    </row>
    <row r="57" spans="1:380" s="26" customFormat="1" x14ac:dyDescent="0.25">
      <c r="A57" s="23"/>
      <c r="B57" s="23"/>
      <c r="C57" s="23"/>
      <c r="D57" s="23"/>
      <c r="E57" s="23" t="str">
        <f>структура!$E$27</f>
        <v>ставка НДС</v>
      </c>
      <c r="F57" s="23"/>
      <c r="G57" s="23"/>
      <c r="H57" s="23" t="str">
        <f>IF($E57="","",INDEX(структура!$H:$H,SUMIFS(структура!$C:$C,структура!$E:$E,$E57)))</f>
        <v>%</v>
      </c>
      <c r="I57" s="23"/>
      <c r="J57" s="13" t="str">
        <f>IF($E57="","","*")</f>
        <v>*</v>
      </c>
      <c r="K57" s="45"/>
      <c r="L57" s="30"/>
      <c r="M57" s="23"/>
      <c r="N57" s="23"/>
      <c r="O57" s="23"/>
      <c r="P57" s="23"/>
      <c r="Q57" s="23"/>
      <c r="R57" s="50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2"/>
      <c r="NO57" s="23"/>
      <c r="NP57" s="23"/>
    </row>
    <row r="58" spans="1:380" ht="8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13"/>
      <c r="K58" s="15"/>
      <c r="L58" s="30"/>
      <c r="M58" s="2"/>
      <c r="N58" s="2"/>
      <c r="O58" s="2"/>
      <c r="P58" s="2"/>
      <c r="Q58" s="2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9"/>
      <c r="NO58" s="2"/>
      <c r="NP58" s="2"/>
    </row>
    <row r="59" spans="1:380" s="26" customFormat="1" x14ac:dyDescent="0.25">
      <c r="A59" s="23"/>
      <c r="B59" s="23"/>
      <c r="C59" s="23"/>
      <c r="D59" s="23"/>
      <c r="E59" s="23" t="str">
        <f>структура!$Q$12</f>
        <v>в т.ч. НДС</v>
      </c>
      <c r="F59" s="23"/>
      <c r="G59" s="23"/>
      <c r="H59" s="23" t="str">
        <f>H50</f>
        <v>руб.</v>
      </c>
      <c r="I59" s="23"/>
      <c r="J59" s="13"/>
      <c r="K59" s="15"/>
      <c r="L59" s="30"/>
      <c r="M59" s="23"/>
      <c r="N59" s="23"/>
      <c r="O59" s="46">
        <f>SUM($R59:$NO59)</f>
        <v>0</v>
      </c>
      <c r="P59" s="23"/>
      <c r="Q59" s="23"/>
      <c r="R59" s="50"/>
      <c r="S59" s="53">
        <f>IF((1+$K$57)=0,0,$K$57*S50/(1+$K$57))</f>
        <v>0</v>
      </c>
      <c r="T59" s="53">
        <f t="shared" ref="T59:CE59" si="36">IF((1+$K$57)=0,0,$K$57*T50/(1+$K$57))</f>
        <v>0</v>
      </c>
      <c r="U59" s="53">
        <f t="shared" si="36"/>
        <v>0</v>
      </c>
      <c r="V59" s="53">
        <f t="shared" si="36"/>
        <v>0</v>
      </c>
      <c r="W59" s="53">
        <f t="shared" si="36"/>
        <v>0</v>
      </c>
      <c r="X59" s="53">
        <f t="shared" si="36"/>
        <v>0</v>
      </c>
      <c r="Y59" s="53">
        <f t="shared" si="36"/>
        <v>0</v>
      </c>
      <c r="Z59" s="53">
        <f t="shared" si="36"/>
        <v>0</v>
      </c>
      <c r="AA59" s="53">
        <f t="shared" si="36"/>
        <v>0</v>
      </c>
      <c r="AB59" s="53">
        <f t="shared" si="36"/>
        <v>0</v>
      </c>
      <c r="AC59" s="53">
        <f t="shared" si="36"/>
        <v>0</v>
      </c>
      <c r="AD59" s="53">
        <f t="shared" si="36"/>
        <v>0</v>
      </c>
      <c r="AE59" s="53">
        <f t="shared" si="36"/>
        <v>0</v>
      </c>
      <c r="AF59" s="53">
        <f t="shared" si="36"/>
        <v>0</v>
      </c>
      <c r="AG59" s="53">
        <f t="shared" si="36"/>
        <v>0</v>
      </c>
      <c r="AH59" s="53">
        <f t="shared" si="36"/>
        <v>0</v>
      </c>
      <c r="AI59" s="53">
        <f t="shared" si="36"/>
        <v>0</v>
      </c>
      <c r="AJ59" s="53">
        <f t="shared" si="36"/>
        <v>0</v>
      </c>
      <c r="AK59" s="53">
        <f t="shared" si="36"/>
        <v>0</v>
      </c>
      <c r="AL59" s="53">
        <f t="shared" si="36"/>
        <v>0</v>
      </c>
      <c r="AM59" s="53">
        <f t="shared" si="36"/>
        <v>0</v>
      </c>
      <c r="AN59" s="53">
        <f t="shared" si="36"/>
        <v>0</v>
      </c>
      <c r="AO59" s="53">
        <f t="shared" si="36"/>
        <v>0</v>
      </c>
      <c r="AP59" s="53">
        <f t="shared" si="36"/>
        <v>0</v>
      </c>
      <c r="AQ59" s="53">
        <f t="shared" si="36"/>
        <v>0</v>
      </c>
      <c r="AR59" s="53">
        <f t="shared" si="36"/>
        <v>0</v>
      </c>
      <c r="AS59" s="53">
        <f t="shared" si="36"/>
        <v>0</v>
      </c>
      <c r="AT59" s="53">
        <f t="shared" si="36"/>
        <v>0</v>
      </c>
      <c r="AU59" s="53">
        <f t="shared" si="36"/>
        <v>0</v>
      </c>
      <c r="AV59" s="53">
        <f t="shared" si="36"/>
        <v>0</v>
      </c>
      <c r="AW59" s="53">
        <f t="shared" si="36"/>
        <v>0</v>
      </c>
      <c r="AX59" s="53">
        <f t="shared" si="36"/>
        <v>0</v>
      </c>
      <c r="AY59" s="53">
        <f t="shared" si="36"/>
        <v>0</v>
      </c>
      <c r="AZ59" s="53">
        <f t="shared" si="36"/>
        <v>0</v>
      </c>
      <c r="BA59" s="53">
        <f t="shared" si="36"/>
        <v>0</v>
      </c>
      <c r="BB59" s="53">
        <f t="shared" si="36"/>
        <v>0</v>
      </c>
      <c r="BC59" s="53">
        <f t="shared" si="36"/>
        <v>0</v>
      </c>
      <c r="BD59" s="53">
        <f t="shared" si="36"/>
        <v>0</v>
      </c>
      <c r="BE59" s="53">
        <f t="shared" si="36"/>
        <v>0</v>
      </c>
      <c r="BF59" s="53">
        <f t="shared" si="36"/>
        <v>0</v>
      </c>
      <c r="BG59" s="53">
        <f t="shared" si="36"/>
        <v>0</v>
      </c>
      <c r="BH59" s="53">
        <f t="shared" si="36"/>
        <v>0</v>
      </c>
      <c r="BI59" s="53">
        <f t="shared" si="36"/>
        <v>0</v>
      </c>
      <c r="BJ59" s="53">
        <f t="shared" si="36"/>
        <v>0</v>
      </c>
      <c r="BK59" s="53">
        <f t="shared" si="36"/>
        <v>0</v>
      </c>
      <c r="BL59" s="53">
        <f t="shared" si="36"/>
        <v>0</v>
      </c>
      <c r="BM59" s="53">
        <f t="shared" si="36"/>
        <v>0</v>
      </c>
      <c r="BN59" s="53">
        <f t="shared" si="36"/>
        <v>0</v>
      </c>
      <c r="BO59" s="53">
        <f t="shared" si="36"/>
        <v>0</v>
      </c>
      <c r="BP59" s="53">
        <f t="shared" si="36"/>
        <v>0</v>
      </c>
      <c r="BQ59" s="53">
        <f t="shared" si="36"/>
        <v>0</v>
      </c>
      <c r="BR59" s="53">
        <f t="shared" si="36"/>
        <v>0</v>
      </c>
      <c r="BS59" s="53">
        <f t="shared" si="36"/>
        <v>0</v>
      </c>
      <c r="BT59" s="53">
        <f t="shared" si="36"/>
        <v>0</v>
      </c>
      <c r="BU59" s="53">
        <f t="shared" si="36"/>
        <v>0</v>
      </c>
      <c r="BV59" s="53">
        <f t="shared" si="36"/>
        <v>0</v>
      </c>
      <c r="BW59" s="53">
        <f t="shared" si="36"/>
        <v>0</v>
      </c>
      <c r="BX59" s="53">
        <f t="shared" si="36"/>
        <v>0</v>
      </c>
      <c r="BY59" s="53">
        <f t="shared" si="36"/>
        <v>0</v>
      </c>
      <c r="BZ59" s="53">
        <f t="shared" si="36"/>
        <v>0</v>
      </c>
      <c r="CA59" s="53">
        <f t="shared" si="36"/>
        <v>0</v>
      </c>
      <c r="CB59" s="53">
        <f t="shared" si="36"/>
        <v>0</v>
      </c>
      <c r="CC59" s="53">
        <f t="shared" si="36"/>
        <v>0</v>
      </c>
      <c r="CD59" s="53">
        <f t="shared" si="36"/>
        <v>0</v>
      </c>
      <c r="CE59" s="53">
        <f t="shared" si="36"/>
        <v>0</v>
      </c>
      <c r="CF59" s="53">
        <f t="shared" ref="CF59:EQ59" si="37">IF((1+$K$57)=0,0,$K$57*CF50/(1+$K$57))</f>
        <v>0</v>
      </c>
      <c r="CG59" s="53">
        <f t="shared" si="37"/>
        <v>0</v>
      </c>
      <c r="CH59" s="53">
        <f t="shared" si="37"/>
        <v>0</v>
      </c>
      <c r="CI59" s="53">
        <f t="shared" si="37"/>
        <v>0</v>
      </c>
      <c r="CJ59" s="53">
        <f t="shared" si="37"/>
        <v>0</v>
      </c>
      <c r="CK59" s="53">
        <f t="shared" si="37"/>
        <v>0</v>
      </c>
      <c r="CL59" s="53">
        <f t="shared" si="37"/>
        <v>0</v>
      </c>
      <c r="CM59" s="53">
        <f t="shared" si="37"/>
        <v>0</v>
      </c>
      <c r="CN59" s="53">
        <f t="shared" si="37"/>
        <v>0</v>
      </c>
      <c r="CO59" s="53">
        <f t="shared" si="37"/>
        <v>0</v>
      </c>
      <c r="CP59" s="53">
        <f t="shared" si="37"/>
        <v>0</v>
      </c>
      <c r="CQ59" s="53">
        <f t="shared" si="37"/>
        <v>0</v>
      </c>
      <c r="CR59" s="53">
        <f t="shared" si="37"/>
        <v>0</v>
      </c>
      <c r="CS59" s="53">
        <f t="shared" si="37"/>
        <v>0</v>
      </c>
      <c r="CT59" s="53">
        <f t="shared" si="37"/>
        <v>0</v>
      </c>
      <c r="CU59" s="53">
        <f t="shared" si="37"/>
        <v>0</v>
      </c>
      <c r="CV59" s="53">
        <f t="shared" si="37"/>
        <v>0</v>
      </c>
      <c r="CW59" s="53">
        <f t="shared" si="37"/>
        <v>0</v>
      </c>
      <c r="CX59" s="53">
        <f t="shared" si="37"/>
        <v>0</v>
      </c>
      <c r="CY59" s="53">
        <f t="shared" si="37"/>
        <v>0</v>
      </c>
      <c r="CZ59" s="53">
        <f t="shared" si="37"/>
        <v>0</v>
      </c>
      <c r="DA59" s="53">
        <f t="shared" si="37"/>
        <v>0</v>
      </c>
      <c r="DB59" s="53">
        <f t="shared" si="37"/>
        <v>0</v>
      </c>
      <c r="DC59" s="53">
        <f t="shared" si="37"/>
        <v>0</v>
      </c>
      <c r="DD59" s="53">
        <f t="shared" si="37"/>
        <v>0</v>
      </c>
      <c r="DE59" s="53">
        <f t="shared" si="37"/>
        <v>0</v>
      </c>
      <c r="DF59" s="53">
        <f t="shared" si="37"/>
        <v>0</v>
      </c>
      <c r="DG59" s="53">
        <f t="shared" si="37"/>
        <v>0</v>
      </c>
      <c r="DH59" s="53">
        <f t="shared" si="37"/>
        <v>0</v>
      </c>
      <c r="DI59" s="53">
        <f t="shared" si="37"/>
        <v>0</v>
      </c>
      <c r="DJ59" s="53">
        <f t="shared" si="37"/>
        <v>0</v>
      </c>
      <c r="DK59" s="53">
        <f t="shared" si="37"/>
        <v>0</v>
      </c>
      <c r="DL59" s="53">
        <f t="shared" si="37"/>
        <v>0</v>
      </c>
      <c r="DM59" s="53">
        <f t="shared" si="37"/>
        <v>0</v>
      </c>
      <c r="DN59" s="53">
        <f t="shared" si="37"/>
        <v>0</v>
      </c>
      <c r="DO59" s="53">
        <f t="shared" si="37"/>
        <v>0</v>
      </c>
      <c r="DP59" s="53">
        <f t="shared" si="37"/>
        <v>0</v>
      </c>
      <c r="DQ59" s="53">
        <f t="shared" si="37"/>
        <v>0</v>
      </c>
      <c r="DR59" s="53">
        <f t="shared" si="37"/>
        <v>0</v>
      </c>
      <c r="DS59" s="53">
        <f t="shared" si="37"/>
        <v>0</v>
      </c>
      <c r="DT59" s="53">
        <f t="shared" si="37"/>
        <v>0</v>
      </c>
      <c r="DU59" s="53">
        <f t="shared" si="37"/>
        <v>0</v>
      </c>
      <c r="DV59" s="53">
        <f t="shared" si="37"/>
        <v>0</v>
      </c>
      <c r="DW59" s="53">
        <f t="shared" si="37"/>
        <v>0</v>
      </c>
      <c r="DX59" s="53">
        <f t="shared" si="37"/>
        <v>0</v>
      </c>
      <c r="DY59" s="53">
        <f t="shared" si="37"/>
        <v>0</v>
      </c>
      <c r="DZ59" s="53">
        <f t="shared" si="37"/>
        <v>0</v>
      </c>
      <c r="EA59" s="53">
        <f t="shared" si="37"/>
        <v>0</v>
      </c>
      <c r="EB59" s="53">
        <f t="shared" si="37"/>
        <v>0</v>
      </c>
      <c r="EC59" s="53">
        <f t="shared" si="37"/>
        <v>0</v>
      </c>
      <c r="ED59" s="53">
        <f t="shared" si="37"/>
        <v>0</v>
      </c>
      <c r="EE59" s="53">
        <f t="shared" si="37"/>
        <v>0</v>
      </c>
      <c r="EF59" s="53">
        <f t="shared" si="37"/>
        <v>0</v>
      </c>
      <c r="EG59" s="53">
        <f t="shared" si="37"/>
        <v>0</v>
      </c>
      <c r="EH59" s="53">
        <f t="shared" si="37"/>
        <v>0</v>
      </c>
      <c r="EI59" s="53">
        <f t="shared" si="37"/>
        <v>0</v>
      </c>
      <c r="EJ59" s="53">
        <f t="shared" si="37"/>
        <v>0</v>
      </c>
      <c r="EK59" s="53">
        <f t="shared" si="37"/>
        <v>0</v>
      </c>
      <c r="EL59" s="53">
        <f t="shared" si="37"/>
        <v>0</v>
      </c>
      <c r="EM59" s="53">
        <f t="shared" si="37"/>
        <v>0</v>
      </c>
      <c r="EN59" s="53">
        <f t="shared" si="37"/>
        <v>0</v>
      </c>
      <c r="EO59" s="53">
        <f t="shared" si="37"/>
        <v>0</v>
      </c>
      <c r="EP59" s="53">
        <f t="shared" si="37"/>
        <v>0</v>
      </c>
      <c r="EQ59" s="53">
        <f t="shared" si="37"/>
        <v>0</v>
      </c>
      <c r="ER59" s="53">
        <f t="shared" ref="ER59:HC59" si="38">IF((1+$K$57)=0,0,$K$57*ER50/(1+$K$57))</f>
        <v>0</v>
      </c>
      <c r="ES59" s="53">
        <f t="shared" si="38"/>
        <v>0</v>
      </c>
      <c r="ET59" s="53">
        <f t="shared" si="38"/>
        <v>0</v>
      </c>
      <c r="EU59" s="53">
        <f t="shared" si="38"/>
        <v>0</v>
      </c>
      <c r="EV59" s="53">
        <f t="shared" si="38"/>
        <v>0</v>
      </c>
      <c r="EW59" s="53">
        <f t="shared" si="38"/>
        <v>0</v>
      </c>
      <c r="EX59" s="53">
        <f t="shared" si="38"/>
        <v>0</v>
      </c>
      <c r="EY59" s="53">
        <f t="shared" si="38"/>
        <v>0</v>
      </c>
      <c r="EZ59" s="53">
        <f t="shared" si="38"/>
        <v>0</v>
      </c>
      <c r="FA59" s="53">
        <f t="shared" si="38"/>
        <v>0</v>
      </c>
      <c r="FB59" s="53">
        <f t="shared" si="38"/>
        <v>0</v>
      </c>
      <c r="FC59" s="53">
        <f t="shared" si="38"/>
        <v>0</v>
      </c>
      <c r="FD59" s="53">
        <f t="shared" si="38"/>
        <v>0</v>
      </c>
      <c r="FE59" s="53">
        <f t="shared" si="38"/>
        <v>0</v>
      </c>
      <c r="FF59" s="53">
        <f t="shared" si="38"/>
        <v>0</v>
      </c>
      <c r="FG59" s="53">
        <f t="shared" si="38"/>
        <v>0</v>
      </c>
      <c r="FH59" s="53">
        <f t="shared" si="38"/>
        <v>0</v>
      </c>
      <c r="FI59" s="53">
        <f t="shared" si="38"/>
        <v>0</v>
      </c>
      <c r="FJ59" s="53">
        <f t="shared" si="38"/>
        <v>0</v>
      </c>
      <c r="FK59" s="53">
        <f t="shared" si="38"/>
        <v>0</v>
      </c>
      <c r="FL59" s="53">
        <f t="shared" si="38"/>
        <v>0</v>
      </c>
      <c r="FM59" s="53">
        <f t="shared" si="38"/>
        <v>0</v>
      </c>
      <c r="FN59" s="53">
        <f t="shared" si="38"/>
        <v>0</v>
      </c>
      <c r="FO59" s="53">
        <f t="shared" si="38"/>
        <v>0</v>
      </c>
      <c r="FP59" s="53">
        <f t="shared" si="38"/>
        <v>0</v>
      </c>
      <c r="FQ59" s="53">
        <f t="shared" si="38"/>
        <v>0</v>
      </c>
      <c r="FR59" s="53">
        <f t="shared" si="38"/>
        <v>0</v>
      </c>
      <c r="FS59" s="53">
        <f t="shared" si="38"/>
        <v>0</v>
      </c>
      <c r="FT59" s="53">
        <f t="shared" si="38"/>
        <v>0</v>
      </c>
      <c r="FU59" s="53">
        <f t="shared" si="38"/>
        <v>0</v>
      </c>
      <c r="FV59" s="53">
        <f t="shared" si="38"/>
        <v>0</v>
      </c>
      <c r="FW59" s="53">
        <f t="shared" si="38"/>
        <v>0</v>
      </c>
      <c r="FX59" s="53">
        <f t="shared" si="38"/>
        <v>0</v>
      </c>
      <c r="FY59" s="53">
        <f t="shared" si="38"/>
        <v>0</v>
      </c>
      <c r="FZ59" s="53">
        <f t="shared" si="38"/>
        <v>0</v>
      </c>
      <c r="GA59" s="53">
        <f t="shared" si="38"/>
        <v>0</v>
      </c>
      <c r="GB59" s="53">
        <f t="shared" si="38"/>
        <v>0</v>
      </c>
      <c r="GC59" s="53">
        <f t="shared" si="38"/>
        <v>0</v>
      </c>
      <c r="GD59" s="53">
        <f t="shared" si="38"/>
        <v>0</v>
      </c>
      <c r="GE59" s="53">
        <f t="shared" si="38"/>
        <v>0</v>
      </c>
      <c r="GF59" s="53">
        <f t="shared" si="38"/>
        <v>0</v>
      </c>
      <c r="GG59" s="53">
        <f t="shared" si="38"/>
        <v>0</v>
      </c>
      <c r="GH59" s="53">
        <f t="shared" si="38"/>
        <v>0</v>
      </c>
      <c r="GI59" s="53">
        <f t="shared" si="38"/>
        <v>0</v>
      </c>
      <c r="GJ59" s="53">
        <f t="shared" si="38"/>
        <v>0</v>
      </c>
      <c r="GK59" s="53">
        <f t="shared" si="38"/>
        <v>0</v>
      </c>
      <c r="GL59" s="53">
        <f t="shared" si="38"/>
        <v>0</v>
      </c>
      <c r="GM59" s="53">
        <f t="shared" si="38"/>
        <v>0</v>
      </c>
      <c r="GN59" s="53">
        <f t="shared" si="38"/>
        <v>0</v>
      </c>
      <c r="GO59" s="53">
        <f t="shared" si="38"/>
        <v>0</v>
      </c>
      <c r="GP59" s="53">
        <f t="shared" si="38"/>
        <v>0</v>
      </c>
      <c r="GQ59" s="53">
        <f t="shared" si="38"/>
        <v>0</v>
      </c>
      <c r="GR59" s="53">
        <f t="shared" si="38"/>
        <v>0</v>
      </c>
      <c r="GS59" s="53">
        <f t="shared" si="38"/>
        <v>0</v>
      </c>
      <c r="GT59" s="53">
        <f t="shared" si="38"/>
        <v>0</v>
      </c>
      <c r="GU59" s="53">
        <f t="shared" si="38"/>
        <v>0</v>
      </c>
      <c r="GV59" s="53">
        <f t="shared" si="38"/>
        <v>0</v>
      </c>
      <c r="GW59" s="53">
        <f t="shared" si="38"/>
        <v>0</v>
      </c>
      <c r="GX59" s="53">
        <f t="shared" si="38"/>
        <v>0</v>
      </c>
      <c r="GY59" s="53">
        <f t="shared" si="38"/>
        <v>0</v>
      </c>
      <c r="GZ59" s="53">
        <f t="shared" si="38"/>
        <v>0</v>
      </c>
      <c r="HA59" s="53">
        <f t="shared" si="38"/>
        <v>0</v>
      </c>
      <c r="HB59" s="53">
        <f t="shared" si="38"/>
        <v>0</v>
      </c>
      <c r="HC59" s="53">
        <f t="shared" si="38"/>
        <v>0</v>
      </c>
      <c r="HD59" s="53">
        <f t="shared" ref="HD59:JO59" si="39">IF((1+$K$57)=0,0,$K$57*HD50/(1+$K$57))</f>
        <v>0</v>
      </c>
      <c r="HE59" s="53">
        <f t="shared" si="39"/>
        <v>0</v>
      </c>
      <c r="HF59" s="53">
        <f t="shared" si="39"/>
        <v>0</v>
      </c>
      <c r="HG59" s="53">
        <f t="shared" si="39"/>
        <v>0</v>
      </c>
      <c r="HH59" s="53">
        <f t="shared" si="39"/>
        <v>0</v>
      </c>
      <c r="HI59" s="53">
        <f t="shared" si="39"/>
        <v>0</v>
      </c>
      <c r="HJ59" s="53">
        <f t="shared" si="39"/>
        <v>0</v>
      </c>
      <c r="HK59" s="53">
        <f t="shared" si="39"/>
        <v>0</v>
      </c>
      <c r="HL59" s="53">
        <f t="shared" si="39"/>
        <v>0</v>
      </c>
      <c r="HM59" s="53">
        <f t="shared" si="39"/>
        <v>0</v>
      </c>
      <c r="HN59" s="53">
        <f t="shared" si="39"/>
        <v>0</v>
      </c>
      <c r="HO59" s="53">
        <f t="shared" si="39"/>
        <v>0</v>
      </c>
      <c r="HP59" s="53">
        <f t="shared" si="39"/>
        <v>0</v>
      </c>
      <c r="HQ59" s="53">
        <f t="shared" si="39"/>
        <v>0</v>
      </c>
      <c r="HR59" s="53">
        <f t="shared" si="39"/>
        <v>0</v>
      </c>
      <c r="HS59" s="53">
        <f t="shared" si="39"/>
        <v>0</v>
      </c>
      <c r="HT59" s="53">
        <f t="shared" si="39"/>
        <v>0</v>
      </c>
      <c r="HU59" s="53">
        <f t="shared" si="39"/>
        <v>0</v>
      </c>
      <c r="HV59" s="53">
        <f t="shared" si="39"/>
        <v>0</v>
      </c>
      <c r="HW59" s="53">
        <f t="shared" si="39"/>
        <v>0</v>
      </c>
      <c r="HX59" s="53">
        <f t="shared" si="39"/>
        <v>0</v>
      </c>
      <c r="HY59" s="53">
        <f t="shared" si="39"/>
        <v>0</v>
      </c>
      <c r="HZ59" s="53">
        <f t="shared" si="39"/>
        <v>0</v>
      </c>
      <c r="IA59" s="53">
        <f t="shared" si="39"/>
        <v>0</v>
      </c>
      <c r="IB59" s="53">
        <f t="shared" si="39"/>
        <v>0</v>
      </c>
      <c r="IC59" s="53">
        <f t="shared" si="39"/>
        <v>0</v>
      </c>
      <c r="ID59" s="53">
        <f t="shared" si="39"/>
        <v>0</v>
      </c>
      <c r="IE59" s="53">
        <f t="shared" si="39"/>
        <v>0</v>
      </c>
      <c r="IF59" s="53">
        <f t="shared" si="39"/>
        <v>0</v>
      </c>
      <c r="IG59" s="53">
        <f t="shared" si="39"/>
        <v>0</v>
      </c>
      <c r="IH59" s="53">
        <f t="shared" si="39"/>
        <v>0</v>
      </c>
      <c r="II59" s="53">
        <f t="shared" si="39"/>
        <v>0</v>
      </c>
      <c r="IJ59" s="53">
        <f t="shared" si="39"/>
        <v>0</v>
      </c>
      <c r="IK59" s="53">
        <f t="shared" si="39"/>
        <v>0</v>
      </c>
      <c r="IL59" s="53">
        <f t="shared" si="39"/>
        <v>0</v>
      </c>
      <c r="IM59" s="53">
        <f t="shared" si="39"/>
        <v>0</v>
      </c>
      <c r="IN59" s="53">
        <f t="shared" si="39"/>
        <v>0</v>
      </c>
      <c r="IO59" s="53">
        <f t="shared" si="39"/>
        <v>0</v>
      </c>
      <c r="IP59" s="53">
        <f t="shared" si="39"/>
        <v>0</v>
      </c>
      <c r="IQ59" s="53">
        <f t="shared" si="39"/>
        <v>0</v>
      </c>
      <c r="IR59" s="53">
        <f t="shared" si="39"/>
        <v>0</v>
      </c>
      <c r="IS59" s="53">
        <f t="shared" si="39"/>
        <v>0</v>
      </c>
      <c r="IT59" s="53">
        <f t="shared" si="39"/>
        <v>0</v>
      </c>
      <c r="IU59" s="53">
        <f t="shared" si="39"/>
        <v>0</v>
      </c>
      <c r="IV59" s="53">
        <f t="shared" si="39"/>
        <v>0</v>
      </c>
      <c r="IW59" s="53">
        <f t="shared" si="39"/>
        <v>0</v>
      </c>
      <c r="IX59" s="53">
        <f t="shared" si="39"/>
        <v>0</v>
      </c>
      <c r="IY59" s="53">
        <f t="shared" si="39"/>
        <v>0</v>
      </c>
      <c r="IZ59" s="53">
        <f t="shared" si="39"/>
        <v>0</v>
      </c>
      <c r="JA59" s="53">
        <f t="shared" si="39"/>
        <v>0</v>
      </c>
      <c r="JB59" s="53">
        <f t="shared" si="39"/>
        <v>0</v>
      </c>
      <c r="JC59" s="53">
        <f t="shared" si="39"/>
        <v>0</v>
      </c>
      <c r="JD59" s="53">
        <f t="shared" si="39"/>
        <v>0</v>
      </c>
      <c r="JE59" s="53">
        <f t="shared" si="39"/>
        <v>0</v>
      </c>
      <c r="JF59" s="53">
        <f t="shared" si="39"/>
        <v>0</v>
      </c>
      <c r="JG59" s="53">
        <f t="shared" si="39"/>
        <v>0</v>
      </c>
      <c r="JH59" s="53">
        <f t="shared" si="39"/>
        <v>0</v>
      </c>
      <c r="JI59" s="53">
        <f t="shared" si="39"/>
        <v>0</v>
      </c>
      <c r="JJ59" s="53">
        <f t="shared" si="39"/>
        <v>0</v>
      </c>
      <c r="JK59" s="53">
        <f t="shared" si="39"/>
        <v>0</v>
      </c>
      <c r="JL59" s="53">
        <f t="shared" si="39"/>
        <v>0</v>
      </c>
      <c r="JM59" s="53">
        <f t="shared" si="39"/>
        <v>0</v>
      </c>
      <c r="JN59" s="53">
        <f t="shared" si="39"/>
        <v>0</v>
      </c>
      <c r="JO59" s="53">
        <f t="shared" si="39"/>
        <v>0</v>
      </c>
      <c r="JP59" s="53">
        <f t="shared" ref="JP59:MA59" si="40">IF((1+$K$57)=0,0,$K$57*JP50/(1+$K$57))</f>
        <v>0</v>
      </c>
      <c r="JQ59" s="53">
        <f t="shared" si="40"/>
        <v>0</v>
      </c>
      <c r="JR59" s="53">
        <f t="shared" si="40"/>
        <v>0</v>
      </c>
      <c r="JS59" s="53">
        <f t="shared" si="40"/>
        <v>0</v>
      </c>
      <c r="JT59" s="53">
        <f t="shared" si="40"/>
        <v>0</v>
      </c>
      <c r="JU59" s="53">
        <f t="shared" si="40"/>
        <v>0</v>
      </c>
      <c r="JV59" s="53">
        <f t="shared" si="40"/>
        <v>0</v>
      </c>
      <c r="JW59" s="53">
        <f t="shared" si="40"/>
        <v>0</v>
      </c>
      <c r="JX59" s="53">
        <f t="shared" si="40"/>
        <v>0</v>
      </c>
      <c r="JY59" s="53">
        <f t="shared" si="40"/>
        <v>0</v>
      </c>
      <c r="JZ59" s="53">
        <f t="shared" si="40"/>
        <v>0</v>
      </c>
      <c r="KA59" s="53">
        <f t="shared" si="40"/>
        <v>0</v>
      </c>
      <c r="KB59" s="53">
        <f t="shared" si="40"/>
        <v>0</v>
      </c>
      <c r="KC59" s="53">
        <f t="shared" si="40"/>
        <v>0</v>
      </c>
      <c r="KD59" s="53">
        <f t="shared" si="40"/>
        <v>0</v>
      </c>
      <c r="KE59" s="53">
        <f t="shared" si="40"/>
        <v>0</v>
      </c>
      <c r="KF59" s="53">
        <f t="shared" si="40"/>
        <v>0</v>
      </c>
      <c r="KG59" s="53">
        <f t="shared" si="40"/>
        <v>0</v>
      </c>
      <c r="KH59" s="53">
        <f t="shared" si="40"/>
        <v>0</v>
      </c>
      <c r="KI59" s="53">
        <f t="shared" si="40"/>
        <v>0</v>
      </c>
      <c r="KJ59" s="53">
        <f t="shared" si="40"/>
        <v>0</v>
      </c>
      <c r="KK59" s="53">
        <f t="shared" si="40"/>
        <v>0</v>
      </c>
      <c r="KL59" s="53">
        <f t="shared" si="40"/>
        <v>0</v>
      </c>
      <c r="KM59" s="53">
        <f t="shared" si="40"/>
        <v>0</v>
      </c>
      <c r="KN59" s="53">
        <f t="shared" si="40"/>
        <v>0</v>
      </c>
      <c r="KO59" s="53">
        <f t="shared" si="40"/>
        <v>0</v>
      </c>
      <c r="KP59" s="53">
        <f t="shared" si="40"/>
        <v>0</v>
      </c>
      <c r="KQ59" s="53">
        <f t="shared" si="40"/>
        <v>0</v>
      </c>
      <c r="KR59" s="53">
        <f t="shared" si="40"/>
        <v>0</v>
      </c>
      <c r="KS59" s="53">
        <f t="shared" si="40"/>
        <v>0</v>
      </c>
      <c r="KT59" s="53">
        <f t="shared" si="40"/>
        <v>0</v>
      </c>
      <c r="KU59" s="53">
        <f t="shared" si="40"/>
        <v>0</v>
      </c>
      <c r="KV59" s="53">
        <f t="shared" si="40"/>
        <v>0</v>
      </c>
      <c r="KW59" s="53">
        <f t="shared" si="40"/>
        <v>0</v>
      </c>
      <c r="KX59" s="53">
        <f t="shared" si="40"/>
        <v>0</v>
      </c>
      <c r="KY59" s="53">
        <f t="shared" si="40"/>
        <v>0</v>
      </c>
      <c r="KZ59" s="53">
        <f t="shared" si="40"/>
        <v>0</v>
      </c>
      <c r="LA59" s="53">
        <f t="shared" si="40"/>
        <v>0</v>
      </c>
      <c r="LB59" s="53">
        <f t="shared" si="40"/>
        <v>0</v>
      </c>
      <c r="LC59" s="53">
        <f t="shared" si="40"/>
        <v>0</v>
      </c>
      <c r="LD59" s="53">
        <f t="shared" si="40"/>
        <v>0</v>
      </c>
      <c r="LE59" s="53">
        <f t="shared" si="40"/>
        <v>0</v>
      </c>
      <c r="LF59" s="53">
        <f t="shared" si="40"/>
        <v>0</v>
      </c>
      <c r="LG59" s="53">
        <f t="shared" si="40"/>
        <v>0</v>
      </c>
      <c r="LH59" s="53">
        <f t="shared" si="40"/>
        <v>0</v>
      </c>
      <c r="LI59" s="53">
        <f t="shared" si="40"/>
        <v>0</v>
      </c>
      <c r="LJ59" s="53">
        <f t="shared" si="40"/>
        <v>0</v>
      </c>
      <c r="LK59" s="53">
        <f t="shared" si="40"/>
        <v>0</v>
      </c>
      <c r="LL59" s="53">
        <f t="shared" si="40"/>
        <v>0</v>
      </c>
      <c r="LM59" s="53">
        <f t="shared" si="40"/>
        <v>0</v>
      </c>
      <c r="LN59" s="53">
        <f t="shared" si="40"/>
        <v>0</v>
      </c>
      <c r="LO59" s="53">
        <f t="shared" si="40"/>
        <v>0</v>
      </c>
      <c r="LP59" s="53">
        <f t="shared" si="40"/>
        <v>0</v>
      </c>
      <c r="LQ59" s="53">
        <f t="shared" si="40"/>
        <v>0</v>
      </c>
      <c r="LR59" s="53">
        <f t="shared" si="40"/>
        <v>0</v>
      </c>
      <c r="LS59" s="53">
        <f t="shared" si="40"/>
        <v>0</v>
      </c>
      <c r="LT59" s="53">
        <f t="shared" si="40"/>
        <v>0</v>
      </c>
      <c r="LU59" s="53">
        <f t="shared" si="40"/>
        <v>0</v>
      </c>
      <c r="LV59" s="53">
        <f t="shared" si="40"/>
        <v>0</v>
      </c>
      <c r="LW59" s="53">
        <f t="shared" si="40"/>
        <v>0</v>
      </c>
      <c r="LX59" s="53">
        <f t="shared" si="40"/>
        <v>0</v>
      </c>
      <c r="LY59" s="53">
        <f t="shared" si="40"/>
        <v>0</v>
      </c>
      <c r="LZ59" s="53">
        <f t="shared" si="40"/>
        <v>0</v>
      </c>
      <c r="MA59" s="53">
        <f t="shared" si="40"/>
        <v>0</v>
      </c>
      <c r="MB59" s="53">
        <f t="shared" ref="MB59:NN59" si="41">IF((1+$K$57)=0,0,$K$57*MB50/(1+$K$57))</f>
        <v>0</v>
      </c>
      <c r="MC59" s="53">
        <f t="shared" si="41"/>
        <v>0</v>
      </c>
      <c r="MD59" s="53">
        <f t="shared" si="41"/>
        <v>0</v>
      </c>
      <c r="ME59" s="53">
        <f t="shared" si="41"/>
        <v>0</v>
      </c>
      <c r="MF59" s="53">
        <f t="shared" si="41"/>
        <v>0</v>
      </c>
      <c r="MG59" s="53">
        <f t="shared" si="41"/>
        <v>0</v>
      </c>
      <c r="MH59" s="53">
        <f t="shared" si="41"/>
        <v>0</v>
      </c>
      <c r="MI59" s="53">
        <f t="shared" si="41"/>
        <v>0</v>
      </c>
      <c r="MJ59" s="53">
        <f t="shared" si="41"/>
        <v>0</v>
      </c>
      <c r="MK59" s="53">
        <f t="shared" si="41"/>
        <v>0</v>
      </c>
      <c r="ML59" s="53">
        <f t="shared" si="41"/>
        <v>0</v>
      </c>
      <c r="MM59" s="53">
        <f t="shared" si="41"/>
        <v>0</v>
      </c>
      <c r="MN59" s="53">
        <f t="shared" si="41"/>
        <v>0</v>
      </c>
      <c r="MO59" s="53">
        <f t="shared" si="41"/>
        <v>0</v>
      </c>
      <c r="MP59" s="53">
        <f t="shared" si="41"/>
        <v>0</v>
      </c>
      <c r="MQ59" s="53">
        <f t="shared" si="41"/>
        <v>0</v>
      </c>
      <c r="MR59" s="53">
        <f t="shared" si="41"/>
        <v>0</v>
      </c>
      <c r="MS59" s="53">
        <f t="shared" si="41"/>
        <v>0</v>
      </c>
      <c r="MT59" s="53">
        <f t="shared" si="41"/>
        <v>0</v>
      </c>
      <c r="MU59" s="53">
        <f t="shared" si="41"/>
        <v>0</v>
      </c>
      <c r="MV59" s="53">
        <f t="shared" si="41"/>
        <v>0</v>
      </c>
      <c r="MW59" s="53">
        <f t="shared" si="41"/>
        <v>0</v>
      </c>
      <c r="MX59" s="53">
        <f t="shared" si="41"/>
        <v>0</v>
      </c>
      <c r="MY59" s="53">
        <f t="shared" si="41"/>
        <v>0</v>
      </c>
      <c r="MZ59" s="53">
        <f t="shared" si="41"/>
        <v>0</v>
      </c>
      <c r="NA59" s="53">
        <f t="shared" si="41"/>
        <v>0</v>
      </c>
      <c r="NB59" s="53">
        <f t="shared" si="41"/>
        <v>0</v>
      </c>
      <c r="NC59" s="53">
        <f t="shared" si="41"/>
        <v>0</v>
      </c>
      <c r="ND59" s="53">
        <f t="shared" si="41"/>
        <v>0</v>
      </c>
      <c r="NE59" s="53">
        <f t="shared" si="41"/>
        <v>0</v>
      </c>
      <c r="NF59" s="53">
        <f t="shared" si="41"/>
        <v>0</v>
      </c>
      <c r="NG59" s="53">
        <f t="shared" si="41"/>
        <v>0</v>
      </c>
      <c r="NH59" s="53">
        <f t="shared" si="41"/>
        <v>0</v>
      </c>
      <c r="NI59" s="53">
        <f t="shared" si="41"/>
        <v>0</v>
      </c>
      <c r="NJ59" s="53">
        <f t="shared" si="41"/>
        <v>0</v>
      </c>
      <c r="NK59" s="53">
        <f t="shared" si="41"/>
        <v>0</v>
      </c>
      <c r="NL59" s="53">
        <f t="shared" si="41"/>
        <v>0</v>
      </c>
      <c r="NM59" s="53">
        <f t="shared" si="41"/>
        <v>0</v>
      </c>
      <c r="NN59" s="53">
        <f t="shared" si="41"/>
        <v>0</v>
      </c>
      <c r="NO59" s="23"/>
      <c r="NP59" s="23"/>
    </row>
    <row r="60" spans="1:380" ht="3.9" customHeight="1" x14ac:dyDescent="0.25">
      <c r="A60" s="2"/>
      <c r="B60" s="2"/>
      <c r="C60" s="2"/>
      <c r="D60" s="2"/>
      <c r="E60" s="27"/>
      <c r="F60" s="2"/>
      <c r="G60" s="2"/>
      <c r="H60" s="2"/>
      <c r="I60" s="2"/>
      <c r="J60" s="13"/>
      <c r="K60" s="15"/>
      <c r="L60" s="30"/>
      <c r="M60" s="2"/>
      <c r="N60" s="2"/>
      <c r="O60" s="27"/>
      <c r="P60" s="2"/>
      <c r="Q60" s="2"/>
      <c r="R60" s="47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6"/>
      <c r="NO60" s="2"/>
      <c r="NP60" s="2"/>
    </row>
    <row r="61" spans="1:380" s="83" customFormat="1" ht="10.199999999999999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7"/>
      <c r="K61" s="78" t="str">
        <f>структура!$Q$11</f>
        <v>контроль</v>
      </c>
      <c r="L61" s="77"/>
      <c r="M61" s="76"/>
      <c r="N61" s="76"/>
      <c r="O61" s="79">
        <f>O50*$K$57/(1+$K$57)-O59</f>
        <v>0</v>
      </c>
      <c r="P61" s="76"/>
      <c r="Q61" s="76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  <c r="IW61" s="81"/>
      <c r="IX61" s="81"/>
      <c r="IY61" s="81"/>
      <c r="IZ61" s="81"/>
      <c r="JA61" s="81"/>
      <c r="JB61" s="81"/>
      <c r="JC61" s="81"/>
      <c r="JD61" s="81"/>
      <c r="JE61" s="81"/>
      <c r="JF61" s="81"/>
      <c r="JG61" s="81"/>
      <c r="JH61" s="81"/>
      <c r="JI61" s="81"/>
      <c r="JJ61" s="81"/>
      <c r="JK61" s="81"/>
      <c r="JL61" s="81"/>
      <c r="JM61" s="81"/>
      <c r="JN61" s="81"/>
      <c r="JO61" s="81"/>
      <c r="JP61" s="81"/>
      <c r="JQ61" s="81"/>
      <c r="JR61" s="81"/>
      <c r="JS61" s="81"/>
      <c r="JT61" s="81"/>
      <c r="JU61" s="81"/>
      <c r="JV61" s="81"/>
      <c r="JW61" s="81"/>
      <c r="JX61" s="81"/>
      <c r="JY61" s="81"/>
      <c r="JZ61" s="81"/>
      <c r="KA61" s="81"/>
      <c r="KB61" s="81"/>
      <c r="KC61" s="81"/>
      <c r="KD61" s="81"/>
      <c r="KE61" s="81"/>
      <c r="KF61" s="81"/>
      <c r="KG61" s="81"/>
      <c r="KH61" s="81"/>
      <c r="KI61" s="81"/>
      <c r="KJ61" s="81"/>
      <c r="KK61" s="81"/>
      <c r="KL61" s="81"/>
      <c r="KM61" s="81"/>
      <c r="KN61" s="81"/>
      <c r="KO61" s="81"/>
      <c r="KP61" s="81"/>
      <c r="KQ61" s="81"/>
      <c r="KR61" s="81"/>
      <c r="KS61" s="81"/>
      <c r="KT61" s="81"/>
      <c r="KU61" s="81"/>
      <c r="KV61" s="81"/>
      <c r="KW61" s="81"/>
      <c r="KX61" s="81"/>
      <c r="KY61" s="81"/>
      <c r="KZ61" s="81"/>
      <c r="LA61" s="81"/>
      <c r="LB61" s="81"/>
      <c r="LC61" s="81"/>
      <c r="LD61" s="81"/>
      <c r="LE61" s="81"/>
      <c r="LF61" s="81"/>
      <c r="LG61" s="81"/>
      <c r="LH61" s="81"/>
      <c r="LI61" s="81"/>
      <c r="LJ61" s="81"/>
      <c r="LK61" s="81"/>
      <c r="LL61" s="81"/>
      <c r="LM61" s="81"/>
      <c r="LN61" s="81"/>
      <c r="LO61" s="81"/>
      <c r="LP61" s="81"/>
      <c r="LQ61" s="81"/>
      <c r="LR61" s="81"/>
      <c r="LS61" s="81"/>
      <c r="LT61" s="81"/>
      <c r="LU61" s="81"/>
      <c r="LV61" s="81"/>
      <c r="LW61" s="81"/>
      <c r="LX61" s="81"/>
      <c r="LY61" s="81"/>
      <c r="LZ61" s="81"/>
      <c r="MA61" s="81"/>
      <c r="MB61" s="81"/>
      <c r="MC61" s="81"/>
      <c r="MD61" s="81"/>
      <c r="ME61" s="81"/>
      <c r="MF61" s="81"/>
      <c r="MG61" s="81"/>
      <c r="MH61" s="81"/>
      <c r="MI61" s="81"/>
      <c r="MJ61" s="81"/>
      <c r="MK61" s="81"/>
      <c r="ML61" s="81"/>
      <c r="MM61" s="81"/>
      <c r="MN61" s="81"/>
      <c r="MO61" s="81"/>
      <c r="MP61" s="81"/>
      <c r="MQ61" s="81"/>
      <c r="MR61" s="81"/>
      <c r="MS61" s="81"/>
      <c r="MT61" s="81"/>
      <c r="MU61" s="81"/>
      <c r="MV61" s="81"/>
      <c r="MW61" s="81"/>
      <c r="MX61" s="81"/>
      <c r="MY61" s="81"/>
      <c r="MZ61" s="81"/>
      <c r="NA61" s="81"/>
      <c r="NB61" s="81"/>
      <c r="NC61" s="81"/>
      <c r="ND61" s="81"/>
      <c r="NE61" s="81"/>
      <c r="NF61" s="81"/>
      <c r="NG61" s="81"/>
      <c r="NH61" s="81"/>
      <c r="NI61" s="81"/>
      <c r="NJ61" s="81"/>
      <c r="NK61" s="81"/>
      <c r="NL61" s="81"/>
      <c r="NM61" s="81"/>
      <c r="NN61" s="82"/>
      <c r="NO61" s="76"/>
      <c r="NP61" s="76"/>
    </row>
    <row r="62" spans="1:380" ht="8.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3"/>
      <c r="K62" s="15"/>
      <c r="L62" s="30"/>
      <c r="M62" s="2"/>
      <c r="N62" s="2"/>
      <c r="O62" s="2"/>
      <c r="P62" s="2"/>
      <c r="Q62" s="2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9"/>
      <c r="NO62" s="2"/>
      <c r="NP62" s="2"/>
    </row>
    <row r="63" spans="1:380" s="26" customFormat="1" x14ac:dyDescent="0.25">
      <c r="A63" s="23"/>
      <c r="B63" s="23"/>
      <c r="C63" s="23"/>
      <c r="D63" s="23"/>
      <c r="E63" s="23" t="str">
        <f>структура!$E$26</f>
        <v>график оплат за оборудование без НДС</v>
      </c>
      <c r="F63" s="23"/>
      <c r="G63" s="23"/>
      <c r="H63" s="23" t="str">
        <f>IF($E63="","",INDEX(структура!$H:$H,SUMIFS(структура!$C:$C,структура!$E:$E,$E63)))</f>
        <v>руб.</v>
      </c>
      <c r="I63" s="23"/>
      <c r="J63" s="13"/>
      <c r="K63" s="15"/>
      <c r="L63" s="30"/>
      <c r="M63" s="23"/>
      <c r="N63" s="23"/>
      <c r="O63" s="46">
        <f>SUM($R63:$NO63)</f>
        <v>0</v>
      </c>
      <c r="P63" s="23"/>
      <c r="Q63" s="23"/>
      <c r="R63" s="50"/>
      <c r="S63" s="53">
        <f>S50-S59</f>
        <v>0</v>
      </c>
      <c r="T63" s="53">
        <f t="shared" ref="T63:CE63" si="42">T50-T59</f>
        <v>0</v>
      </c>
      <c r="U63" s="53">
        <f t="shared" si="42"/>
        <v>0</v>
      </c>
      <c r="V63" s="53">
        <f t="shared" si="42"/>
        <v>0</v>
      </c>
      <c r="W63" s="53">
        <f t="shared" si="42"/>
        <v>0</v>
      </c>
      <c r="X63" s="53">
        <f t="shared" si="42"/>
        <v>0</v>
      </c>
      <c r="Y63" s="53">
        <f t="shared" si="42"/>
        <v>0</v>
      </c>
      <c r="Z63" s="53">
        <f t="shared" si="42"/>
        <v>0</v>
      </c>
      <c r="AA63" s="53">
        <f t="shared" si="42"/>
        <v>0</v>
      </c>
      <c r="AB63" s="53">
        <f t="shared" si="42"/>
        <v>0</v>
      </c>
      <c r="AC63" s="53">
        <f t="shared" si="42"/>
        <v>0</v>
      </c>
      <c r="AD63" s="53">
        <f t="shared" si="42"/>
        <v>0</v>
      </c>
      <c r="AE63" s="53">
        <f t="shared" si="42"/>
        <v>0</v>
      </c>
      <c r="AF63" s="53">
        <f t="shared" si="42"/>
        <v>0</v>
      </c>
      <c r="AG63" s="53">
        <f t="shared" si="42"/>
        <v>0</v>
      </c>
      <c r="AH63" s="53">
        <f t="shared" si="42"/>
        <v>0</v>
      </c>
      <c r="AI63" s="53">
        <f t="shared" si="42"/>
        <v>0</v>
      </c>
      <c r="AJ63" s="53">
        <f t="shared" si="42"/>
        <v>0</v>
      </c>
      <c r="AK63" s="53">
        <f t="shared" si="42"/>
        <v>0</v>
      </c>
      <c r="AL63" s="53">
        <f t="shared" si="42"/>
        <v>0</v>
      </c>
      <c r="AM63" s="53">
        <f t="shared" si="42"/>
        <v>0</v>
      </c>
      <c r="AN63" s="53">
        <f t="shared" si="42"/>
        <v>0</v>
      </c>
      <c r="AO63" s="53">
        <f t="shared" si="42"/>
        <v>0</v>
      </c>
      <c r="AP63" s="53">
        <f t="shared" si="42"/>
        <v>0</v>
      </c>
      <c r="AQ63" s="53">
        <f t="shared" si="42"/>
        <v>0</v>
      </c>
      <c r="AR63" s="53">
        <f t="shared" si="42"/>
        <v>0</v>
      </c>
      <c r="AS63" s="53">
        <f t="shared" si="42"/>
        <v>0</v>
      </c>
      <c r="AT63" s="53">
        <f t="shared" si="42"/>
        <v>0</v>
      </c>
      <c r="AU63" s="53">
        <f t="shared" si="42"/>
        <v>0</v>
      </c>
      <c r="AV63" s="53">
        <f t="shared" si="42"/>
        <v>0</v>
      </c>
      <c r="AW63" s="53">
        <f t="shared" si="42"/>
        <v>0</v>
      </c>
      <c r="AX63" s="53">
        <f t="shared" si="42"/>
        <v>0</v>
      </c>
      <c r="AY63" s="53">
        <f t="shared" si="42"/>
        <v>0</v>
      </c>
      <c r="AZ63" s="53">
        <f t="shared" si="42"/>
        <v>0</v>
      </c>
      <c r="BA63" s="53">
        <f t="shared" si="42"/>
        <v>0</v>
      </c>
      <c r="BB63" s="53">
        <f t="shared" si="42"/>
        <v>0</v>
      </c>
      <c r="BC63" s="53">
        <f t="shared" si="42"/>
        <v>0</v>
      </c>
      <c r="BD63" s="53">
        <f t="shared" si="42"/>
        <v>0</v>
      </c>
      <c r="BE63" s="53">
        <f t="shared" si="42"/>
        <v>0</v>
      </c>
      <c r="BF63" s="53">
        <f t="shared" si="42"/>
        <v>0</v>
      </c>
      <c r="BG63" s="53">
        <f t="shared" si="42"/>
        <v>0</v>
      </c>
      <c r="BH63" s="53">
        <f t="shared" si="42"/>
        <v>0</v>
      </c>
      <c r="BI63" s="53">
        <f t="shared" si="42"/>
        <v>0</v>
      </c>
      <c r="BJ63" s="53">
        <f t="shared" si="42"/>
        <v>0</v>
      </c>
      <c r="BK63" s="53">
        <f t="shared" si="42"/>
        <v>0</v>
      </c>
      <c r="BL63" s="53">
        <f t="shared" si="42"/>
        <v>0</v>
      </c>
      <c r="BM63" s="53">
        <f t="shared" si="42"/>
        <v>0</v>
      </c>
      <c r="BN63" s="53">
        <f t="shared" si="42"/>
        <v>0</v>
      </c>
      <c r="BO63" s="53">
        <f t="shared" si="42"/>
        <v>0</v>
      </c>
      <c r="BP63" s="53">
        <f t="shared" si="42"/>
        <v>0</v>
      </c>
      <c r="BQ63" s="53">
        <f t="shared" si="42"/>
        <v>0</v>
      </c>
      <c r="BR63" s="53">
        <f t="shared" si="42"/>
        <v>0</v>
      </c>
      <c r="BS63" s="53">
        <f t="shared" si="42"/>
        <v>0</v>
      </c>
      <c r="BT63" s="53">
        <f t="shared" si="42"/>
        <v>0</v>
      </c>
      <c r="BU63" s="53">
        <f t="shared" si="42"/>
        <v>0</v>
      </c>
      <c r="BV63" s="53">
        <f t="shared" si="42"/>
        <v>0</v>
      </c>
      <c r="BW63" s="53">
        <f t="shared" si="42"/>
        <v>0</v>
      </c>
      <c r="BX63" s="53">
        <f t="shared" si="42"/>
        <v>0</v>
      </c>
      <c r="BY63" s="53">
        <f t="shared" si="42"/>
        <v>0</v>
      </c>
      <c r="BZ63" s="53">
        <f t="shared" si="42"/>
        <v>0</v>
      </c>
      <c r="CA63" s="53">
        <f t="shared" si="42"/>
        <v>0</v>
      </c>
      <c r="CB63" s="53">
        <f t="shared" si="42"/>
        <v>0</v>
      </c>
      <c r="CC63" s="53">
        <f t="shared" si="42"/>
        <v>0</v>
      </c>
      <c r="CD63" s="53">
        <f t="shared" si="42"/>
        <v>0</v>
      </c>
      <c r="CE63" s="53">
        <f t="shared" si="42"/>
        <v>0</v>
      </c>
      <c r="CF63" s="53">
        <f t="shared" ref="CF63:EQ63" si="43">CF50-CF59</f>
        <v>0</v>
      </c>
      <c r="CG63" s="53">
        <f t="shared" si="43"/>
        <v>0</v>
      </c>
      <c r="CH63" s="53">
        <f t="shared" si="43"/>
        <v>0</v>
      </c>
      <c r="CI63" s="53">
        <f t="shared" si="43"/>
        <v>0</v>
      </c>
      <c r="CJ63" s="53">
        <f t="shared" si="43"/>
        <v>0</v>
      </c>
      <c r="CK63" s="53">
        <f t="shared" si="43"/>
        <v>0</v>
      </c>
      <c r="CL63" s="53">
        <f t="shared" si="43"/>
        <v>0</v>
      </c>
      <c r="CM63" s="53">
        <f t="shared" si="43"/>
        <v>0</v>
      </c>
      <c r="CN63" s="53">
        <f t="shared" si="43"/>
        <v>0</v>
      </c>
      <c r="CO63" s="53">
        <f t="shared" si="43"/>
        <v>0</v>
      </c>
      <c r="CP63" s="53">
        <f t="shared" si="43"/>
        <v>0</v>
      </c>
      <c r="CQ63" s="53">
        <f t="shared" si="43"/>
        <v>0</v>
      </c>
      <c r="CR63" s="53">
        <f t="shared" si="43"/>
        <v>0</v>
      </c>
      <c r="CS63" s="53">
        <f t="shared" si="43"/>
        <v>0</v>
      </c>
      <c r="CT63" s="53">
        <f t="shared" si="43"/>
        <v>0</v>
      </c>
      <c r="CU63" s="53">
        <f t="shared" si="43"/>
        <v>0</v>
      </c>
      <c r="CV63" s="53">
        <f t="shared" si="43"/>
        <v>0</v>
      </c>
      <c r="CW63" s="53">
        <f t="shared" si="43"/>
        <v>0</v>
      </c>
      <c r="CX63" s="53">
        <f t="shared" si="43"/>
        <v>0</v>
      </c>
      <c r="CY63" s="53">
        <f t="shared" si="43"/>
        <v>0</v>
      </c>
      <c r="CZ63" s="53">
        <f t="shared" si="43"/>
        <v>0</v>
      </c>
      <c r="DA63" s="53">
        <f t="shared" si="43"/>
        <v>0</v>
      </c>
      <c r="DB63" s="53">
        <f t="shared" si="43"/>
        <v>0</v>
      </c>
      <c r="DC63" s="53">
        <f t="shared" si="43"/>
        <v>0</v>
      </c>
      <c r="DD63" s="53">
        <f t="shared" si="43"/>
        <v>0</v>
      </c>
      <c r="DE63" s="53">
        <f t="shared" si="43"/>
        <v>0</v>
      </c>
      <c r="DF63" s="53">
        <f t="shared" si="43"/>
        <v>0</v>
      </c>
      <c r="DG63" s="53">
        <f t="shared" si="43"/>
        <v>0</v>
      </c>
      <c r="DH63" s="53">
        <f t="shared" si="43"/>
        <v>0</v>
      </c>
      <c r="DI63" s="53">
        <f t="shared" si="43"/>
        <v>0</v>
      </c>
      <c r="DJ63" s="53">
        <f t="shared" si="43"/>
        <v>0</v>
      </c>
      <c r="DK63" s="53">
        <f t="shared" si="43"/>
        <v>0</v>
      </c>
      <c r="DL63" s="53">
        <f t="shared" si="43"/>
        <v>0</v>
      </c>
      <c r="DM63" s="53">
        <f t="shared" si="43"/>
        <v>0</v>
      </c>
      <c r="DN63" s="53">
        <f t="shared" si="43"/>
        <v>0</v>
      </c>
      <c r="DO63" s="53">
        <f t="shared" si="43"/>
        <v>0</v>
      </c>
      <c r="DP63" s="53">
        <f t="shared" si="43"/>
        <v>0</v>
      </c>
      <c r="DQ63" s="53">
        <f t="shared" si="43"/>
        <v>0</v>
      </c>
      <c r="DR63" s="53">
        <f t="shared" si="43"/>
        <v>0</v>
      </c>
      <c r="DS63" s="53">
        <f t="shared" si="43"/>
        <v>0</v>
      </c>
      <c r="DT63" s="53">
        <f t="shared" si="43"/>
        <v>0</v>
      </c>
      <c r="DU63" s="53">
        <f t="shared" si="43"/>
        <v>0</v>
      </c>
      <c r="DV63" s="53">
        <f t="shared" si="43"/>
        <v>0</v>
      </c>
      <c r="DW63" s="53">
        <f t="shared" si="43"/>
        <v>0</v>
      </c>
      <c r="DX63" s="53">
        <f t="shared" si="43"/>
        <v>0</v>
      </c>
      <c r="DY63" s="53">
        <f t="shared" si="43"/>
        <v>0</v>
      </c>
      <c r="DZ63" s="53">
        <f t="shared" si="43"/>
        <v>0</v>
      </c>
      <c r="EA63" s="53">
        <f t="shared" si="43"/>
        <v>0</v>
      </c>
      <c r="EB63" s="53">
        <f t="shared" si="43"/>
        <v>0</v>
      </c>
      <c r="EC63" s="53">
        <f t="shared" si="43"/>
        <v>0</v>
      </c>
      <c r="ED63" s="53">
        <f t="shared" si="43"/>
        <v>0</v>
      </c>
      <c r="EE63" s="53">
        <f t="shared" si="43"/>
        <v>0</v>
      </c>
      <c r="EF63" s="53">
        <f t="shared" si="43"/>
        <v>0</v>
      </c>
      <c r="EG63" s="53">
        <f t="shared" si="43"/>
        <v>0</v>
      </c>
      <c r="EH63" s="53">
        <f t="shared" si="43"/>
        <v>0</v>
      </c>
      <c r="EI63" s="53">
        <f t="shared" si="43"/>
        <v>0</v>
      </c>
      <c r="EJ63" s="53">
        <f t="shared" si="43"/>
        <v>0</v>
      </c>
      <c r="EK63" s="53">
        <f t="shared" si="43"/>
        <v>0</v>
      </c>
      <c r="EL63" s="53">
        <f t="shared" si="43"/>
        <v>0</v>
      </c>
      <c r="EM63" s="53">
        <f t="shared" si="43"/>
        <v>0</v>
      </c>
      <c r="EN63" s="53">
        <f t="shared" si="43"/>
        <v>0</v>
      </c>
      <c r="EO63" s="53">
        <f t="shared" si="43"/>
        <v>0</v>
      </c>
      <c r="EP63" s="53">
        <f t="shared" si="43"/>
        <v>0</v>
      </c>
      <c r="EQ63" s="53">
        <f t="shared" si="43"/>
        <v>0</v>
      </c>
      <c r="ER63" s="53">
        <f t="shared" ref="ER63:HC63" si="44">ER50-ER59</f>
        <v>0</v>
      </c>
      <c r="ES63" s="53">
        <f t="shared" si="44"/>
        <v>0</v>
      </c>
      <c r="ET63" s="53">
        <f t="shared" si="44"/>
        <v>0</v>
      </c>
      <c r="EU63" s="53">
        <f t="shared" si="44"/>
        <v>0</v>
      </c>
      <c r="EV63" s="53">
        <f t="shared" si="44"/>
        <v>0</v>
      </c>
      <c r="EW63" s="53">
        <f t="shared" si="44"/>
        <v>0</v>
      </c>
      <c r="EX63" s="53">
        <f t="shared" si="44"/>
        <v>0</v>
      </c>
      <c r="EY63" s="53">
        <f t="shared" si="44"/>
        <v>0</v>
      </c>
      <c r="EZ63" s="53">
        <f t="shared" si="44"/>
        <v>0</v>
      </c>
      <c r="FA63" s="53">
        <f t="shared" si="44"/>
        <v>0</v>
      </c>
      <c r="FB63" s="53">
        <f t="shared" si="44"/>
        <v>0</v>
      </c>
      <c r="FC63" s="53">
        <f t="shared" si="44"/>
        <v>0</v>
      </c>
      <c r="FD63" s="53">
        <f t="shared" si="44"/>
        <v>0</v>
      </c>
      <c r="FE63" s="53">
        <f t="shared" si="44"/>
        <v>0</v>
      </c>
      <c r="FF63" s="53">
        <f t="shared" si="44"/>
        <v>0</v>
      </c>
      <c r="FG63" s="53">
        <f t="shared" si="44"/>
        <v>0</v>
      </c>
      <c r="FH63" s="53">
        <f t="shared" si="44"/>
        <v>0</v>
      </c>
      <c r="FI63" s="53">
        <f t="shared" si="44"/>
        <v>0</v>
      </c>
      <c r="FJ63" s="53">
        <f t="shared" si="44"/>
        <v>0</v>
      </c>
      <c r="FK63" s="53">
        <f t="shared" si="44"/>
        <v>0</v>
      </c>
      <c r="FL63" s="53">
        <f t="shared" si="44"/>
        <v>0</v>
      </c>
      <c r="FM63" s="53">
        <f t="shared" si="44"/>
        <v>0</v>
      </c>
      <c r="FN63" s="53">
        <f t="shared" si="44"/>
        <v>0</v>
      </c>
      <c r="FO63" s="53">
        <f t="shared" si="44"/>
        <v>0</v>
      </c>
      <c r="FP63" s="53">
        <f t="shared" si="44"/>
        <v>0</v>
      </c>
      <c r="FQ63" s="53">
        <f t="shared" si="44"/>
        <v>0</v>
      </c>
      <c r="FR63" s="53">
        <f t="shared" si="44"/>
        <v>0</v>
      </c>
      <c r="FS63" s="53">
        <f t="shared" si="44"/>
        <v>0</v>
      </c>
      <c r="FT63" s="53">
        <f t="shared" si="44"/>
        <v>0</v>
      </c>
      <c r="FU63" s="53">
        <f t="shared" si="44"/>
        <v>0</v>
      </c>
      <c r="FV63" s="53">
        <f t="shared" si="44"/>
        <v>0</v>
      </c>
      <c r="FW63" s="53">
        <f t="shared" si="44"/>
        <v>0</v>
      </c>
      <c r="FX63" s="53">
        <f t="shared" si="44"/>
        <v>0</v>
      </c>
      <c r="FY63" s="53">
        <f t="shared" si="44"/>
        <v>0</v>
      </c>
      <c r="FZ63" s="53">
        <f t="shared" si="44"/>
        <v>0</v>
      </c>
      <c r="GA63" s="53">
        <f t="shared" si="44"/>
        <v>0</v>
      </c>
      <c r="GB63" s="53">
        <f t="shared" si="44"/>
        <v>0</v>
      </c>
      <c r="GC63" s="53">
        <f t="shared" si="44"/>
        <v>0</v>
      </c>
      <c r="GD63" s="53">
        <f t="shared" si="44"/>
        <v>0</v>
      </c>
      <c r="GE63" s="53">
        <f t="shared" si="44"/>
        <v>0</v>
      </c>
      <c r="GF63" s="53">
        <f t="shared" si="44"/>
        <v>0</v>
      </c>
      <c r="GG63" s="53">
        <f t="shared" si="44"/>
        <v>0</v>
      </c>
      <c r="GH63" s="53">
        <f t="shared" si="44"/>
        <v>0</v>
      </c>
      <c r="GI63" s="53">
        <f t="shared" si="44"/>
        <v>0</v>
      </c>
      <c r="GJ63" s="53">
        <f t="shared" si="44"/>
        <v>0</v>
      </c>
      <c r="GK63" s="53">
        <f t="shared" si="44"/>
        <v>0</v>
      </c>
      <c r="GL63" s="53">
        <f t="shared" si="44"/>
        <v>0</v>
      </c>
      <c r="GM63" s="53">
        <f t="shared" si="44"/>
        <v>0</v>
      </c>
      <c r="GN63" s="53">
        <f t="shared" si="44"/>
        <v>0</v>
      </c>
      <c r="GO63" s="53">
        <f t="shared" si="44"/>
        <v>0</v>
      </c>
      <c r="GP63" s="53">
        <f t="shared" si="44"/>
        <v>0</v>
      </c>
      <c r="GQ63" s="53">
        <f t="shared" si="44"/>
        <v>0</v>
      </c>
      <c r="GR63" s="53">
        <f t="shared" si="44"/>
        <v>0</v>
      </c>
      <c r="GS63" s="53">
        <f t="shared" si="44"/>
        <v>0</v>
      </c>
      <c r="GT63" s="53">
        <f t="shared" si="44"/>
        <v>0</v>
      </c>
      <c r="GU63" s="53">
        <f t="shared" si="44"/>
        <v>0</v>
      </c>
      <c r="GV63" s="53">
        <f t="shared" si="44"/>
        <v>0</v>
      </c>
      <c r="GW63" s="53">
        <f t="shared" si="44"/>
        <v>0</v>
      </c>
      <c r="GX63" s="53">
        <f t="shared" si="44"/>
        <v>0</v>
      </c>
      <c r="GY63" s="53">
        <f t="shared" si="44"/>
        <v>0</v>
      </c>
      <c r="GZ63" s="53">
        <f t="shared" si="44"/>
        <v>0</v>
      </c>
      <c r="HA63" s="53">
        <f t="shared" si="44"/>
        <v>0</v>
      </c>
      <c r="HB63" s="53">
        <f t="shared" si="44"/>
        <v>0</v>
      </c>
      <c r="HC63" s="53">
        <f t="shared" si="44"/>
        <v>0</v>
      </c>
      <c r="HD63" s="53">
        <f t="shared" ref="HD63:JO63" si="45">HD50-HD59</f>
        <v>0</v>
      </c>
      <c r="HE63" s="53">
        <f t="shared" si="45"/>
        <v>0</v>
      </c>
      <c r="HF63" s="53">
        <f t="shared" si="45"/>
        <v>0</v>
      </c>
      <c r="HG63" s="53">
        <f t="shared" si="45"/>
        <v>0</v>
      </c>
      <c r="HH63" s="53">
        <f t="shared" si="45"/>
        <v>0</v>
      </c>
      <c r="HI63" s="53">
        <f t="shared" si="45"/>
        <v>0</v>
      </c>
      <c r="HJ63" s="53">
        <f t="shared" si="45"/>
        <v>0</v>
      </c>
      <c r="HK63" s="53">
        <f t="shared" si="45"/>
        <v>0</v>
      </c>
      <c r="HL63" s="53">
        <f t="shared" si="45"/>
        <v>0</v>
      </c>
      <c r="HM63" s="53">
        <f t="shared" si="45"/>
        <v>0</v>
      </c>
      <c r="HN63" s="53">
        <f t="shared" si="45"/>
        <v>0</v>
      </c>
      <c r="HO63" s="53">
        <f t="shared" si="45"/>
        <v>0</v>
      </c>
      <c r="HP63" s="53">
        <f t="shared" si="45"/>
        <v>0</v>
      </c>
      <c r="HQ63" s="53">
        <f t="shared" si="45"/>
        <v>0</v>
      </c>
      <c r="HR63" s="53">
        <f t="shared" si="45"/>
        <v>0</v>
      </c>
      <c r="HS63" s="53">
        <f t="shared" si="45"/>
        <v>0</v>
      </c>
      <c r="HT63" s="53">
        <f t="shared" si="45"/>
        <v>0</v>
      </c>
      <c r="HU63" s="53">
        <f t="shared" si="45"/>
        <v>0</v>
      </c>
      <c r="HV63" s="53">
        <f t="shared" si="45"/>
        <v>0</v>
      </c>
      <c r="HW63" s="53">
        <f t="shared" si="45"/>
        <v>0</v>
      </c>
      <c r="HX63" s="53">
        <f t="shared" si="45"/>
        <v>0</v>
      </c>
      <c r="HY63" s="53">
        <f t="shared" si="45"/>
        <v>0</v>
      </c>
      <c r="HZ63" s="53">
        <f t="shared" si="45"/>
        <v>0</v>
      </c>
      <c r="IA63" s="53">
        <f t="shared" si="45"/>
        <v>0</v>
      </c>
      <c r="IB63" s="53">
        <f t="shared" si="45"/>
        <v>0</v>
      </c>
      <c r="IC63" s="53">
        <f t="shared" si="45"/>
        <v>0</v>
      </c>
      <c r="ID63" s="53">
        <f t="shared" si="45"/>
        <v>0</v>
      </c>
      <c r="IE63" s="53">
        <f t="shared" si="45"/>
        <v>0</v>
      </c>
      <c r="IF63" s="53">
        <f t="shared" si="45"/>
        <v>0</v>
      </c>
      <c r="IG63" s="53">
        <f t="shared" si="45"/>
        <v>0</v>
      </c>
      <c r="IH63" s="53">
        <f t="shared" si="45"/>
        <v>0</v>
      </c>
      <c r="II63" s="53">
        <f t="shared" si="45"/>
        <v>0</v>
      </c>
      <c r="IJ63" s="53">
        <f t="shared" si="45"/>
        <v>0</v>
      </c>
      <c r="IK63" s="53">
        <f t="shared" si="45"/>
        <v>0</v>
      </c>
      <c r="IL63" s="53">
        <f t="shared" si="45"/>
        <v>0</v>
      </c>
      <c r="IM63" s="53">
        <f t="shared" si="45"/>
        <v>0</v>
      </c>
      <c r="IN63" s="53">
        <f t="shared" si="45"/>
        <v>0</v>
      </c>
      <c r="IO63" s="53">
        <f t="shared" si="45"/>
        <v>0</v>
      </c>
      <c r="IP63" s="53">
        <f t="shared" si="45"/>
        <v>0</v>
      </c>
      <c r="IQ63" s="53">
        <f t="shared" si="45"/>
        <v>0</v>
      </c>
      <c r="IR63" s="53">
        <f t="shared" si="45"/>
        <v>0</v>
      </c>
      <c r="IS63" s="53">
        <f t="shared" si="45"/>
        <v>0</v>
      </c>
      <c r="IT63" s="53">
        <f t="shared" si="45"/>
        <v>0</v>
      </c>
      <c r="IU63" s="53">
        <f t="shared" si="45"/>
        <v>0</v>
      </c>
      <c r="IV63" s="53">
        <f t="shared" si="45"/>
        <v>0</v>
      </c>
      <c r="IW63" s="53">
        <f t="shared" si="45"/>
        <v>0</v>
      </c>
      <c r="IX63" s="53">
        <f t="shared" si="45"/>
        <v>0</v>
      </c>
      <c r="IY63" s="53">
        <f t="shared" si="45"/>
        <v>0</v>
      </c>
      <c r="IZ63" s="53">
        <f t="shared" si="45"/>
        <v>0</v>
      </c>
      <c r="JA63" s="53">
        <f t="shared" si="45"/>
        <v>0</v>
      </c>
      <c r="JB63" s="53">
        <f t="shared" si="45"/>
        <v>0</v>
      </c>
      <c r="JC63" s="53">
        <f t="shared" si="45"/>
        <v>0</v>
      </c>
      <c r="JD63" s="53">
        <f t="shared" si="45"/>
        <v>0</v>
      </c>
      <c r="JE63" s="53">
        <f t="shared" si="45"/>
        <v>0</v>
      </c>
      <c r="JF63" s="53">
        <f t="shared" si="45"/>
        <v>0</v>
      </c>
      <c r="JG63" s="53">
        <f t="shared" si="45"/>
        <v>0</v>
      </c>
      <c r="JH63" s="53">
        <f t="shared" si="45"/>
        <v>0</v>
      </c>
      <c r="JI63" s="53">
        <f t="shared" si="45"/>
        <v>0</v>
      </c>
      <c r="JJ63" s="53">
        <f t="shared" si="45"/>
        <v>0</v>
      </c>
      <c r="JK63" s="53">
        <f t="shared" si="45"/>
        <v>0</v>
      </c>
      <c r="JL63" s="53">
        <f t="shared" si="45"/>
        <v>0</v>
      </c>
      <c r="JM63" s="53">
        <f t="shared" si="45"/>
        <v>0</v>
      </c>
      <c r="JN63" s="53">
        <f t="shared" si="45"/>
        <v>0</v>
      </c>
      <c r="JO63" s="53">
        <f t="shared" si="45"/>
        <v>0</v>
      </c>
      <c r="JP63" s="53">
        <f t="shared" ref="JP63:MA63" si="46">JP50-JP59</f>
        <v>0</v>
      </c>
      <c r="JQ63" s="53">
        <f t="shared" si="46"/>
        <v>0</v>
      </c>
      <c r="JR63" s="53">
        <f t="shared" si="46"/>
        <v>0</v>
      </c>
      <c r="JS63" s="53">
        <f t="shared" si="46"/>
        <v>0</v>
      </c>
      <c r="JT63" s="53">
        <f t="shared" si="46"/>
        <v>0</v>
      </c>
      <c r="JU63" s="53">
        <f t="shared" si="46"/>
        <v>0</v>
      </c>
      <c r="JV63" s="53">
        <f t="shared" si="46"/>
        <v>0</v>
      </c>
      <c r="JW63" s="53">
        <f t="shared" si="46"/>
        <v>0</v>
      </c>
      <c r="JX63" s="53">
        <f t="shared" si="46"/>
        <v>0</v>
      </c>
      <c r="JY63" s="53">
        <f t="shared" si="46"/>
        <v>0</v>
      </c>
      <c r="JZ63" s="53">
        <f t="shared" si="46"/>
        <v>0</v>
      </c>
      <c r="KA63" s="53">
        <f t="shared" si="46"/>
        <v>0</v>
      </c>
      <c r="KB63" s="53">
        <f t="shared" si="46"/>
        <v>0</v>
      </c>
      <c r="KC63" s="53">
        <f t="shared" si="46"/>
        <v>0</v>
      </c>
      <c r="KD63" s="53">
        <f t="shared" si="46"/>
        <v>0</v>
      </c>
      <c r="KE63" s="53">
        <f t="shared" si="46"/>
        <v>0</v>
      </c>
      <c r="KF63" s="53">
        <f t="shared" si="46"/>
        <v>0</v>
      </c>
      <c r="KG63" s="53">
        <f t="shared" si="46"/>
        <v>0</v>
      </c>
      <c r="KH63" s="53">
        <f t="shared" si="46"/>
        <v>0</v>
      </c>
      <c r="KI63" s="53">
        <f t="shared" si="46"/>
        <v>0</v>
      </c>
      <c r="KJ63" s="53">
        <f t="shared" si="46"/>
        <v>0</v>
      </c>
      <c r="KK63" s="53">
        <f t="shared" si="46"/>
        <v>0</v>
      </c>
      <c r="KL63" s="53">
        <f t="shared" si="46"/>
        <v>0</v>
      </c>
      <c r="KM63" s="53">
        <f t="shared" si="46"/>
        <v>0</v>
      </c>
      <c r="KN63" s="53">
        <f t="shared" si="46"/>
        <v>0</v>
      </c>
      <c r="KO63" s="53">
        <f t="shared" si="46"/>
        <v>0</v>
      </c>
      <c r="KP63" s="53">
        <f t="shared" si="46"/>
        <v>0</v>
      </c>
      <c r="KQ63" s="53">
        <f t="shared" si="46"/>
        <v>0</v>
      </c>
      <c r="KR63" s="53">
        <f t="shared" si="46"/>
        <v>0</v>
      </c>
      <c r="KS63" s="53">
        <f t="shared" si="46"/>
        <v>0</v>
      </c>
      <c r="KT63" s="53">
        <f t="shared" si="46"/>
        <v>0</v>
      </c>
      <c r="KU63" s="53">
        <f t="shared" si="46"/>
        <v>0</v>
      </c>
      <c r="KV63" s="53">
        <f t="shared" si="46"/>
        <v>0</v>
      </c>
      <c r="KW63" s="53">
        <f t="shared" si="46"/>
        <v>0</v>
      </c>
      <c r="KX63" s="53">
        <f t="shared" si="46"/>
        <v>0</v>
      </c>
      <c r="KY63" s="53">
        <f t="shared" si="46"/>
        <v>0</v>
      </c>
      <c r="KZ63" s="53">
        <f t="shared" si="46"/>
        <v>0</v>
      </c>
      <c r="LA63" s="53">
        <f t="shared" si="46"/>
        <v>0</v>
      </c>
      <c r="LB63" s="53">
        <f t="shared" si="46"/>
        <v>0</v>
      </c>
      <c r="LC63" s="53">
        <f t="shared" si="46"/>
        <v>0</v>
      </c>
      <c r="LD63" s="53">
        <f t="shared" si="46"/>
        <v>0</v>
      </c>
      <c r="LE63" s="53">
        <f t="shared" si="46"/>
        <v>0</v>
      </c>
      <c r="LF63" s="53">
        <f t="shared" si="46"/>
        <v>0</v>
      </c>
      <c r="LG63" s="53">
        <f t="shared" si="46"/>
        <v>0</v>
      </c>
      <c r="LH63" s="53">
        <f t="shared" si="46"/>
        <v>0</v>
      </c>
      <c r="LI63" s="53">
        <f t="shared" si="46"/>
        <v>0</v>
      </c>
      <c r="LJ63" s="53">
        <f t="shared" si="46"/>
        <v>0</v>
      </c>
      <c r="LK63" s="53">
        <f t="shared" si="46"/>
        <v>0</v>
      </c>
      <c r="LL63" s="53">
        <f t="shared" si="46"/>
        <v>0</v>
      </c>
      <c r="LM63" s="53">
        <f t="shared" si="46"/>
        <v>0</v>
      </c>
      <c r="LN63" s="53">
        <f t="shared" si="46"/>
        <v>0</v>
      </c>
      <c r="LO63" s="53">
        <f t="shared" si="46"/>
        <v>0</v>
      </c>
      <c r="LP63" s="53">
        <f t="shared" si="46"/>
        <v>0</v>
      </c>
      <c r="LQ63" s="53">
        <f t="shared" si="46"/>
        <v>0</v>
      </c>
      <c r="LR63" s="53">
        <f t="shared" si="46"/>
        <v>0</v>
      </c>
      <c r="LS63" s="53">
        <f t="shared" si="46"/>
        <v>0</v>
      </c>
      <c r="LT63" s="53">
        <f t="shared" si="46"/>
        <v>0</v>
      </c>
      <c r="LU63" s="53">
        <f t="shared" si="46"/>
        <v>0</v>
      </c>
      <c r="LV63" s="53">
        <f t="shared" si="46"/>
        <v>0</v>
      </c>
      <c r="LW63" s="53">
        <f t="shared" si="46"/>
        <v>0</v>
      </c>
      <c r="LX63" s="53">
        <f t="shared" si="46"/>
        <v>0</v>
      </c>
      <c r="LY63" s="53">
        <f t="shared" si="46"/>
        <v>0</v>
      </c>
      <c r="LZ63" s="53">
        <f t="shared" si="46"/>
        <v>0</v>
      </c>
      <c r="MA63" s="53">
        <f t="shared" si="46"/>
        <v>0</v>
      </c>
      <c r="MB63" s="53">
        <f t="shared" ref="MB63:NN63" si="47">MB50-MB59</f>
        <v>0</v>
      </c>
      <c r="MC63" s="53">
        <f t="shared" si="47"/>
        <v>0</v>
      </c>
      <c r="MD63" s="53">
        <f t="shared" si="47"/>
        <v>0</v>
      </c>
      <c r="ME63" s="53">
        <f t="shared" si="47"/>
        <v>0</v>
      </c>
      <c r="MF63" s="53">
        <f t="shared" si="47"/>
        <v>0</v>
      </c>
      <c r="MG63" s="53">
        <f t="shared" si="47"/>
        <v>0</v>
      </c>
      <c r="MH63" s="53">
        <f t="shared" si="47"/>
        <v>0</v>
      </c>
      <c r="MI63" s="53">
        <f t="shared" si="47"/>
        <v>0</v>
      </c>
      <c r="MJ63" s="53">
        <f t="shared" si="47"/>
        <v>0</v>
      </c>
      <c r="MK63" s="53">
        <f t="shared" si="47"/>
        <v>0</v>
      </c>
      <c r="ML63" s="53">
        <f t="shared" si="47"/>
        <v>0</v>
      </c>
      <c r="MM63" s="53">
        <f t="shared" si="47"/>
        <v>0</v>
      </c>
      <c r="MN63" s="53">
        <f t="shared" si="47"/>
        <v>0</v>
      </c>
      <c r="MO63" s="53">
        <f t="shared" si="47"/>
        <v>0</v>
      </c>
      <c r="MP63" s="53">
        <f t="shared" si="47"/>
        <v>0</v>
      </c>
      <c r="MQ63" s="53">
        <f t="shared" si="47"/>
        <v>0</v>
      </c>
      <c r="MR63" s="53">
        <f t="shared" si="47"/>
        <v>0</v>
      </c>
      <c r="MS63" s="53">
        <f t="shared" si="47"/>
        <v>0</v>
      </c>
      <c r="MT63" s="53">
        <f t="shared" si="47"/>
        <v>0</v>
      </c>
      <c r="MU63" s="53">
        <f t="shared" si="47"/>
        <v>0</v>
      </c>
      <c r="MV63" s="53">
        <f t="shared" si="47"/>
        <v>0</v>
      </c>
      <c r="MW63" s="53">
        <f t="shared" si="47"/>
        <v>0</v>
      </c>
      <c r="MX63" s="53">
        <f t="shared" si="47"/>
        <v>0</v>
      </c>
      <c r="MY63" s="53">
        <f t="shared" si="47"/>
        <v>0</v>
      </c>
      <c r="MZ63" s="53">
        <f t="shared" si="47"/>
        <v>0</v>
      </c>
      <c r="NA63" s="53">
        <f t="shared" si="47"/>
        <v>0</v>
      </c>
      <c r="NB63" s="53">
        <f t="shared" si="47"/>
        <v>0</v>
      </c>
      <c r="NC63" s="53">
        <f t="shared" si="47"/>
        <v>0</v>
      </c>
      <c r="ND63" s="53">
        <f t="shared" si="47"/>
        <v>0</v>
      </c>
      <c r="NE63" s="53">
        <f t="shared" si="47"/>
        <v>0</v>
      </c>
      <c r="NF63" s="53">
        <f t="shared" si="47"/>
        <v>0</v>
      </c>
      <c r="NG63" s="53">
        <f t="shared" si="47"/>
        <v>0</v>
      </c>
      <c r="NH63" s="53">
        <f t="shared" si="47"/>
        <v>0</v>
      </c>
      <c r="NI63" s="53">
        <f t="shared" si="47"/>
        <v>0</v>
      </c>
      <c r="NJ63" s="53">
        <f t="shared" si="47"/>
        <v>0</v>
      </c>
      <c r="NK63" s="53">
        <f t="shared" si="47"/>
        <v>0</v>
      </c>
      <c r="NL63" s="53">
        <f t="shared" si="47"/>
        <v>0</v>
      </c>
      <c r="NM63" s="53">
        <f t="shared" si="47"/>
        <v>0</v>
      </c>
      <c r="NN63" s="53">
        <f t="shared" si="47"/>
        <v>0</v>
      </c>
      <c r="NO63" s="23"/>
      <c r="NP63" s="23"/>
    </row>
    <row r="64" spans="1:380" ht="3.9" customHeight="1" x14ac:dyDescent="0.25">
      <c r="A64" s="2"/>
      <c r="B64" s="2"/>
      <c r="C64" s="2"/>
      <c r="D64" s="2"/>
      <c r="E64" s="27"/>
      <c r="F64" s="2"/>
      <c r="G64" s="2"/>
      <c r="H64" s="2"/>
      <c r="I64" s="2"/>
      <c r="J64" s="13"/>
      <c r="K64" s="15"/>
      <c r="L64" s="30"/>
      <c r="M64" s="2"/>
      <c r="N64" s="2"/>
      <c r="O64" s="27"/>
      <c r="P64" s="2"/>
      <c r="Q64" s="2"/>
      <c r="R64" s="47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6"/>
      <c r="NO64" s="2"/>
      <c r="NP64" s="2"/>
    </row>
    <row r="65" spans="1:380" s="83" customFormat="1" ht="10.199999999999999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7"/>
      <c r="K65" s="78" t="str">
        <f>структура!$Q$11</f>
        <v>контроль</v>
      </c>
      <c r="L65" s="77"/>
      <c r="M65" s="76"/>
      <c r="N65" s="76"/>
      <c r="O65" s="79">
        <f>O50-O59-O63</f>
        <v>0</v>
      </c>
      <c r="P65" s="76"/>
      <c r="Q65" s="76"/>
      <c r="R65" s="80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1"/>
      <c r="LR65" s="81"/>
      <c r="LS65" s="81"/>
      <c r="LT65" s="81"/>
      <c r="LU65" s="81"/>
      <c r="LV65" s="81"/>
      <c r="LW65" s="81"/>
      <c r="LX65" s="81"/>
      <c r="LY65" s="81"/>
      <c r="LZ65" s="81"/>
      <c r="MA65" s="81"/>
      <c r="MB65" s="81"/>
      <c r="MC65" s="81"/>
      <c r="MD65" s="81"/>
      <c r="ME65" s="81"/>
      <c r="MF65" s="81"/>
      <c r="MG65" s="81"/>
      <c r="MH65" s="81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2"/>
      <c r="NO65" s="76"/>
      <c r="NP65" s="76"/>
    </row>
    <row r="66" spans="1:380" ht="8.1" customHeight="1" x14ac:dyDescent="0.25">
      <c r="A66" s="2"/>
      <c r="B66" s="2"/>
      <c r="C66" s="2"/>
      <c r="D66" s="2"/>
      <c r="E66" s="84"/>
      <c r="F66" s="2"/>
      <c r="G66" s="2"/>
      <c r="H66" s="2"/>
      <c r="I66" s="2"/>
      <c r="J66" s="85"/>
      <c r="K66" s="15"/>
      <c r="L66" s="86"/>
      <c r="M66" s="2"/>
      <c r="N66" s="2"/>
      <c r="O66" s="2"/>
      <c r="P66" s="2"/>
      <c r="Q66" s="2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9"/>
      <c r="NO66" s="2"/>
      <c r="NP66" s="2"/>
    </row>
    <row r="67" spans="1:380" s="26" customFormat="1" x14ac:dyDescent="0.25">
      <c r="A67" s="23"/>
      <c r="B67" s="23"/>
      <c r="C67" s="23"/>
      <c r="D67" s="23"/>
      <c r="E67" s="23" t="str">
        <f>структура!$E$28</f>
        <v>удорожание в год без учета допуслуг</v>
      </c>
      <c r="F67" s="23"/>
      <c r="G67" s="23"/>
      <c r="H67" s="23" t="str">
        <f>IF($E67="","",INDEX(структура!$H:$H,SUMIFS(структура!$C:$C,структура!$E:$E,$E67)))</f>
        <v>%</v>
      </c>
      <c r="I67" s="23"/>
      <c r="J67" s="13"/>
      <c r="K67" s="15"/>
      <c r="L67" s="30"/>
      <c r="M67" s="23"/>
      <c r="N67" s="23"/>
      <c r="O67" s="87">
        <f>IF(OR(K14=0,K26=0),0,((K32+K38+O50)-K26)/(K14/12)/K26)</f>
        <v>0</v>
      </c>
      <c r="P67" s="23"/>
      <c r="Q67" s="23"/>
      <c r="R67" s="5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2"/>
      <c r="NO67" s="23"/>
      <c r="NP67" s="23"/>
    </row>
    <row r="68" spans="1:380" ht="3.9" customHeight="1" x14ac:dyDescent="0.25">
      <c r="A68" s="2"/>
      <c r="B68" s="2"/>
      <c r="C68" s="2"/>
      <c r="D68" s="2"/>
      <c r="E68" s="88"/>
      <c r="F68" s="2"/>
      <c r="G68" s="2"/>
      <c r="H68" s="2"/>
      <c r="I68" s="2"/>
      <c r="J68" s="13"/>
      <c r="K68" s="15"/>
      <c r="L68" s="30"/>
      <c r="M68" s="2"/>
      <c r="N68" s="2"/>
      <c r="O68" s="88"/>
      <c r="P68" s="2"/>
      <c r="Q68" s="2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9"/>
      <c r="NO68" s="2"/>
      <c r="NP68" s="2"/>
    </row>
    <row r="69" spans="1:380" ht="8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13"/>
      <c r="K69" s="15"/>
      <c r="L69" s="30"/>
      <c r="M69" s="2"/>
      <c r="N69" s="2"/>
      <c r="O69" s="2"/>
      <c r="P69" s="2"/>
      <c r="Q69" s="2"/>
      <c r="R69" s="4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9"/>
      <c r="NO69" s="2"/>
      <c r="NP69" s="2"/>
    </row>
    <row r="70" spans="1:380" s="26" customFormat="1" x14ac:dyDescent="0.25">
      <c r="A70" s="23"/>
      <c r="B70" s="23"/>
      <c r="C70" s="23"/>
      <c r="D70" s="23"/>
      <c r="E70" s="23" t="str">
        <f>структура!$E$29</f>
        <v>%-нт комиссии за оформление сделки</v>
      </c>
      <c r="F70" s="23"/>
      <c r="G70" s="23"/>
      <c r="H70" s="23" t="str">
        <f>IF($E70="","",INDEX(структура!$H:$H,SUMIFS(структура!$C:$C,структура!$E:$E,$E70)))</f>
        <v>%</v>
      </c>
      <c r="I70" s="23"/>
      <c r="J70" s="13" t="str">
        <f>IF($E70="","","*")</f>
        <v>*</v>
      </c>
      <c r="K70" s="45"/>
      <c r="L70" s="30"/>
      <c r="M70" s="23"/>
      <c r="N70" s="23"/>
      <c r="O70" s="23"/>
      <c r="P70" s="23"/>
      <c r="Q70" s="23"/>
      <c r="R70" s="5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2"/>
      <c r="NO70" s="23"/>
      <c r="NP70" s="23"/>
    </row>
    <row r="71" spans="1:380" ht="3.9" customHeight="1" x14ac:dyDescent="0.25">
      <c r="A71" s="2"/>
      <c r="B71" s="2"/>
      <c r="C71" s="2"/>
      <c r="D71" s="2"/>
      <c r="E71" s="27"/>
      <c r="F71" s="2"/>
      <c r="G71" s="2"/>
      <c r="H71" s="2"/>
      <c r="I71" s="2"/>
      <c r="J71" s="13"/>
      <c r="K71" s="40"/>
      <c r="L71" s="30"/>
      <c r="M71" s="2"/>
      <c r="N71" s="2"/>
      <c r="O71" s="2"/>
      <c r="P71" s="2"/>
      <c r="Q71" s="2"/>
      <c r="R71" s="4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9"/>
      <c r="NO71" s="2"/>
      <c r="NP71" s="2"/>
    </row>
    <row r="72" spans="1:380" ht="8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13"/>
      <c r="K72" s="15"/>
      <c r="L72" s="30"/>
      <c r="M72" s="2"/>
      <c r="N72" s="2"/>
      <c r="O72" s="2"/>
      <c r="P72" s="2"/>
      <c r="Q72" s="2"/>
      <c r="R72" s="4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9"/>
      <c r="NO72" s="2"/>
      <c r="NP72" s="2"/>
    </row>
    <row r="73" spans="1:380" s="26" customFormat="1" x14ac:dyDescent="0.25">
      <c r="A73" s="23"/>
      <c r="B73" s="23"/>
      <c r="C73" s="23"/>
      <c r="D73" s="23"/>
      <c r="E73" s="23" t="str">
        <f>структура!$E$30</f>
        <v>комиссия за оформление сделки с НДС</v>
      </c>
      <c r="F73" s="23"/>
      <c r="G73" s="23"/>
      <c r="H73" s="23" t="str">
        <f>IF($E73="","",INDEX(структура!$H:$H,SUMIFS(структура!$C:$C,структура!$E:$E,$E73)))</f>
        <v>руб.</v>
      </c>
      <c r="I73" s="23"/>
      <c r="J73" s="13"/>
      <c r="K73" s="44">
        <f>IF(OR(K26="",K70=""),0,K26*K70)</f>
        <v>0</v>
      </c>
      <c r="L73" s="30"/>
      <c r="M73" s="23"/>
      <c r="N73" s="23"/>
      <c r="O73" s="23"/>
      <c r="P73" s="23"/>
      <c r="Q73" s="23"/>
      <c r="R73" s="5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2"/>
      <c r="NO73" s="23"/>
      <c r="NP73" s="23"/>
    </row>
    <row r="74" spans="1:380" ht="3.9" customHeight="1" x14ac:dyDescent="0.25">
      <c r="A74" s="2"/>
      <c r="B74" s="2"/>
      <c r="C74" s="2"/>
      <c r="D74" s="2"/>
      <c r="E74" s="90"/>
      <c r="F74" s="2"/>
      <c r="G74" s="2"/>
      <c r="H74" s="2"/>
      <c r="I74" s="2"/>
      <c r="J74" s="13"/>
      <c r="K74" s="89"/>
      <c r="L74" s="30"/>
      <c r="M74" s="2"/>
      <c r="N74" s="2"/>
      <c r="O74" s="2"/>
      <c r="P74" s="2"/>
      <c r="Q74" s="2"/>
      <c r="R74" s="4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9"/>
      <c r="NO74" s="2"/>
      <c r="NP74" s="2"/>
    </row>
    <row r="75" spans="1:380" ht="8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13"/>
      <c r="K75" s="15"/>
      <c r="L75" s="30"/>
      <c r="M75" s="2"/>
      <c r="N75" s="2"/>
      <c r="O75" s="2"/>
      <c r="P75" s="2"/>
      <c r="Q75" s="2"/>
      <c r="R75" s="4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9"/>
      <c r="NO75" s="2"/>
      <c r="NP75" s="2"/>
    </row>
    <row r="76" spans="1:380" s="26" customFormat="1" x14ac:dyDescent="0.25">
      <c r="A76" s="23"/>
      <c r="B76" s="23"/>
      <c r="C76" s="23"/>
      <c r="D76" s="23"/>
      <c r="E76" s="23" t="str">
        <f>структура!$E$31</f>
        <v xml:space="preserve">%-нт стоимости КАСКО в год  </v>
      </c>
      <c r="F76" s="23"/>
      <c r="G76" s="23"/>
      <c r="H76" s="23" t="str">
        <f>IF($E76="","",INDEX(структура!$H:$H,SUMIFS(структура!$C:$C,структура!$E:$E,$E76)))</f>
        <v>%</v>
      </c>
      <c r="I76" s="23"/>
      <c r="J76" s="13" t="str">
        <f>IF($E76="","","*")</f>
        <v>*</v>
      </c>
      <c r="K76" s="45"/>
      <c r="L76" s="30"/>
      <c r="M76" s="23"/>
      <c r="N76" s="23"/>
      <c r="O76" s="23"/>
      <c r="P76" s="23"/>
      <c r="Q76" s="23"/>
      <c r="R76" s="5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2"/>
      <c r="NO76" s="23"/>
      <c r="NP76" s="23"/>
    </row>
    <row r="77" spans="1:380" ht="3.9" customHeight="1" x14ac:dyDescent="0.25">
      <c r="A77" s="2"/>
      <c r="B77" s="2"/>
      <c r="C77" s="2"/>
      <c r="D77" s="2"/>
      <c r="E77" s="27"/>
      <c r="F77" s="2"/>
      <c r="G77" s="2"/>
      <c r="H77" s="2"/>
      <c r="I77" s="2"/>
      <c r="J77" s="13"/>
      <c r="K77" s="40"/>
      <c r="L77" s="30"/>
      <c r="M77" s="2"/>
      <c r="N77" s="2"/>
      <c r="O77" s="2"/>
      <c r="P77" s="2"/>
      <c r="Q77" s="2"/>
      <c r="R77" s="4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9"/>
      <c r="NO77" s="2"/>
      <c r="NP77" s="2"/>
    </row>
    <row r="78" spans="1:380" ht="8.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13"/>
      <c r="K78" s="15"/>
      <c r="L78" s="30"/>
      <c r="M78" s="2"/>
      <c r="N78" s="2"/>
      <c r="O78" s="2"/>
      <c r="P78" s="2"/>
      <c r="Q78" s="2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9"/>
      <c r="NO78" s="2"/>
      <c r="NP78" s="2"/>
    </row>
    <row r="79" spans="1:380" s="26" customFormat="1" x14ac:dyDescent="0.25">
      <c r="A79" s="23"/>
      <c r="B79" s="23"/>
      <c r="C79" s="23"/>
      <c r="D79" s="23"/>
      <c r="E79" s="23" t="str">
        <f>структура!$E$32</f>
        <v>стоимость КАСКО на весь период с НДС</v>
      </c>
      <c r="F79" s="23"/>
      <c r="G79" s="23"/>
      <c r="H79" s="23" t="str">
        <f>IF($E79="","",INDEX(структура!$H:$H,SUMIFS(структура!$C:$C,структура!$E:$E,$E79)))</f>
        <v>руб.</v>
      </c>
      <c r="I79" s="23"/>
      <c r="J79" s="13"/>
      <c r="K79" s="44">
        <f>IF(OR(K26="",K76=""),0,K26*K76*(K14/12))</f>
        <v>0</v>
      </c>
      <c r="L79" s="30"/>
      <c r="M79" s="23"/>
      <c r="N79" s="23"/>
      <c r="O79" s="23"/>
      <c r="P79" s="23"/>
      <c r="Q79" s="23"/>
      <c r="R79" s="50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2"/>
      <c r="NO79" s="23"/>
      <c r="NP79" s="23"/>
    </row>
    <row r="80" spans="1:380" ht="3.9" customHeight="1" x14ac:dyDescent="0.25">
      <c r="A80" s="2"/>
      <c r="B80" s="2"/>
      <c r="C80" s="2"/>
      <c r="D80" s="2"/>
      <c r="E80" s="27"/>
      <c r="F80" s="2"/>
      <c r="G80" s="2"/>
      <c r="H80" s="2"/>
      <c r="I80" s="2"/>
      <c r="J80" s="13"/>
      <c r="K80" s="40"/>
      <c r="L80" s="30"/>
      <c r="M80" s="2"/>
      <c r="N80" s="2"/>
      <c r="O80" s="2"/>
      <c r="P80" s="2"/>
      <c r="Q80" s="2"/>
      <c r="R80" s="4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9"/>
      <c r="NO80" s="2"/>
      <c r="NP80" s="2"/>
    </row>
    <row r="81" spans="1:380" ht="8.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13"/>
      <c r="K81" s="15"/>
      <c r="L81" s="30"/>
      <c r="M81" s="2"/>
      <c r="N81" s="2"/>
      <c r="O81" s="2"/>
      <c r="P81" s="2"/>
      <c r="Q81" s="2"/>
      <c r="R81" s="47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9"/>
      <c r="NO81" s="2"/>
      <c r="NP81" s="2"/>
    </row>
    <row r="82" spans="1:380" s="26" customFormat="1" x14ac:dyDescent="0.25">
      <c r="A82" s="23"/>
      <c r="B82" s="23"/>
      <c r="C82" s="23"/>
      <c r="D82" s="23"/>
      <c r="E82" s="23" t="str">
        <f>структура!$E$33</f>
        <v>%-нт допстрахования автогражданской ответственности</v>
      </c>
      <c r="F82" s="23"/>
      <c r="G82" s="23"/>
      <c r="H82" s="23" t="str">
        <f>IF($E82="","",INDEX(структура!$H:$H,SUMIFS(структура!$C:$C,структура!$E:$E,$E82)))</f>
        <v>%</v>
      </c>
      <c r="I82" s="23"/>
      <c r="J82" s="13" t="str">
        <f>IF($E82="","","*")</f>
        <v>*</v>
      </c>
      <c r="K82" s="45"/>
      <c r="L82" s="30"/>
      <c r="M82" s="23"/>
      <c r="N82" s="23"/>
      <c r="O82" s="23"/>
      <c r="P82" s="23"/>
      <c r="Q82" s="23"/>
      <c r="R82" s="50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2"/>
      <c r="NO82" s="23"/>
      <c r="NP82" s="23"/>
    </row>
    <row r="83" spans="1:380" ht="3.9" customHeight="1" x14ac:dyDescent="0.25">
      <c r="A83" s="2"/>
      <c r="B83" s="2"/>
      <c r="C83" s="2"/>
      <c r="D83" s="2"/>
      <c r="E83" s="27"/>
      <c r="F83" s="2"/>
      <c r="G83" s="2"/>
      <c r="H83" s="2"/>
      <c r="I83" s="2"/>
      <c r="J83" s="13"/>
      <c r="K83" s="40"/>
      <c r="L83" s="30"/>
      <c r="M83" s="2"/>
      <c r="N83" s="2"/>
      <c r="O83" s="2"/>
      <c r="P83" s="2"/>
      <c r="Q83" s="2"/>
      <c r="R83" s="47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9"/>
      <c r="NO83" s="2"/>
      <c r="NP83" s="2"/>
    </row>
    <row r="84" spans="1:380" ht="8.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13"/>
      <c r="K84" s="15"/>
      <c r="L84" s="30"/>
      <c r="M84" s="2"/>
      <c r="N84" s="2"/>
      <c r="O84" s="2"/>
      <c r="P84" s="2"/>
      <c r="Q84" s="2"/>
      <c r="R84" s="47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9"/>
      <c r="NO84" s="2"/>
      <c r="NP84" s="2"/>
    </row>
    <row r="85" spans="1:380" s="26" customFormat="1" x14ac:dyDescent="0.25">
      <c r="A85" s="23"/>
      <c r="B85" s="23"/>
      <c r="C85" s="23"/>
      <c r="D85" s="23"/>
      <c r="E85" s="23" t="str">
        <f>структура!$E$34</f>
        <v>допстрахование автогражданской ответственности</v>
      </c>
      <c r="F85" s="23"/>
      <c r="G85" s="23"/>
      <c r="H85" s="23" t="str">
        <f>IF($E85="","",INDEX(структура!$H:$H,SUMIFS(структура!$C:$C,структура!$E:$E,$E85)))</f>
        <v>руб.</v>
      </c>
      <c r="I85" s="23"/>
      <c r="J85" s="13"/>
      <c r="K85" s="44">
        <f>IF(OR(K26="",K82=""),0,K26*K82*(K14/12))</f>
        <v>0</v>
      </c>
      <c r="L85" s="30"/>
      <c r="M85" s="23"/>
      <c r="N85" s="23"/>
      <c r="O85" s="23"/>
      <c r="P85" s="23"/>
      <c r="Q85" s="23"/>
      <c r="R85" s="50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2"/>
      <c r="NO85" s="23"/>
      <c r="NP85" s="23"/>
    </row>
    <row r="86" spans="1:380" ht="3.9" customHeight="1" x14ac:dyDescent="0.25">
      <c r="A86" s="2"/>
      <c r="B86" s="2"/>
      <c r="C86" s="2"/>
      <c r="D86" s="2"/>
      <c r="E86" s="27"/>
      <c r="F86" s="2"/>
      <c r="G86" s="2"/>
      <c r="H86" s="2"/>
      <c r="I86" s="2"/>
      <c r="J86" s="13"/>
      <c r="K86" s="40"/>
      <c r="L86" s="30"/>
      <c r="M86" s="2"/>
      <c r="N86" s="2"/>
      <c r="O86" s="2"/>
      <c r="P86" s="2"/>
      <c r="Q86" s="2"/>
      <c r="R86" s="47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9"/>
      <c r="NO86" s="2"/>
      <c r="NP86" s="2"/>
    </row>
    <row r="87" spans="1:380" ht="8.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13"/>
      <c r="K87" s="15"/>
      <c r="L87" s="30"/>
      <c r="M87" s="2"/>
      <c r="N87" s="2"/>
      <c r="O87" s="2"/>
      <c r="P87" s="2"/>
      <c r="Q87" s="2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9"/>
      <c r="NO87" s="2"/>
      <c r="NP87" s="2"/>
    </row>
    <row r="88" spans="1:380" s="26" customFormat="1" x14ac:dyDescent="0.25">
      <c r="A88" s="23"/>
      <c r="B88" s="23"/>
      <c r="C88" s="23"/>
      <c r="D88" s="23"/>
      <c r="E88" s="23" t="str">
        <f>структура!$E$35</f>
        <v>тело кредита в разрезе страхования</v>
      </c>
      <c r="F88" s="23"/>
      <c r="G88" s="23"/>
      <c r="H88" s="23" t="str">
        <f>IF($E88="","",INDEX(структура!$H:$H,SUMIFS(структура!$C:$C,структура!$E:$E,$E88)))</f>
        <v>руб.</v>
      </c>
      <c r="I88" s="23"/>
      <c r="J88" s="13"/>
      <c r="K88" s="44">
        <f>K79+K85</f>
        <v>0</v>
      </c>
      <c r="L88" s="30"/>
      <c r="M88" s="23"/>
      <c r="N88" s="23"/>
      <c r="O88" s="23"/>
      <c r="P88" s="23"/>
      <c r="Q88" s="23"/>
      <c r="R88" s="50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2"/>
      <c r="NO88" s="23"/>
      <c r="NP88" s="23"/>
    </row>
    <row r="89" spans="1:380" ht="3.9" customHeight="1" x14ac:dyDescent="0.25">
      <c r="A89" s="2"/>
      <c r="B89" s="2"/>
      <c r="C89" s="2"/>
      <c r="D89" s="2"/>
      <c r="E89" s="27"/>
      <c r="F89" s="2"/>
      <c r="G89" s="2"/>
      <c r="H89" s="2"/>
      <c r="I89" s="2"/>
      <c r="J89" s="13"/>
      <c r="K89" s="40"/>
      <c r="L89" s="30"/>
      <c r="M89" s="2"/>
      <c r="N89" s="2"/>
      <c r="O89" s="2"/>
      <c r="P89" s="2"/>
      <c r="Q89" s="2"/>
      <c r="R89" s="47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9"/>
      <c r="NO89" s="2"/>
      <c r="NP89" s="2"/>
    </row>
    <row r="90" spans="1:380" ht="8.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13"/>
      <c r="K90" s="15"/>
      <c r="L90" s="30"/>
      <c r="M90" s="2"/>
      <c r="N90" s="2"/>
      <c r="O90" s="2"/>
      <c r="P90" s="2"/>
      <c r="Q90" s="2"/>
      <c r="R90" s="47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9"/>
      <c r="NO90" s="2"/>
      <c r="NP90" s="2"/>
    </row>
    <row r="91" spans="1:380" s="26" customFormat="1" x14ac:dyDescent="0.25">
      <c r="A91" s="23"/>
      <c r="B91" s="23"/>
      <c r="C91" s="23"/>
      <c r="D91" s="23"/>
      <c r="E91" s="23" t="str">
        <f>структура!$E$36</f>
        <v>годовая кредитная ставка по страхованию</v>
      </c>
      <c r="F91" s="23"/>
      <c r="G91" s="23"/>
      <c r="H91" s="23" t="str">
        <f>IF($E91="","",INDEX(структура!$H:$H,SUMIFS(структура!$C:$C,структура!$E:$E,$E91)))</f>
        <v>%г.</v>
      </c>
      <c r="I91" s="23"/>
      <c r="J91" s="13" t="str">
        <f>IF($E91="","","*")</f>
        <v>*</v>
      </c>
      <c r="K91" s="45"/>
      <c r="L91" s="30"/>
      <c r="M91" s="23"/>
      <c r="N91" s="23"/>
      <c r="O91" s="23"/>
      <c r="P91" s="23"/>
      <c r="Q91" s="23"/>
      <c r="R91" s="50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2"/>
      <c r="NO91" s="23"/>
      <c r="NP91" s="23"/>
    </row>
    <row r="92" spans="1:380" ht="3.9" customHeight="1" x14ac:dyDescent="0.25">
      <c r="A92" s="2"/>
      <c r="B92" s="2"/>
      <c r="C92" s="2"/>
      <c r="D92" s="2"/>
      <c r="E92" s="27"/>
      <c r="F92" s="2"/>
      <c r="G92" s="2"/>
      <c r="H92" s="2"/>
      <c r="I92" s="2"/>
      <c r="J92" s="13"/>
      <c r="K92" s="40"/>
      <c r="L92" s="30"/>
      <c r="M92" s="2"/>
      <c r="N92" s="2"/>
      <c r="O92" s="2"/>
      <c r="P92" s="2"/>
      <c r="Q92" s="2"/>
      <c r="R92" s="47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/>
      <c r="JB92" s="48"/>
      <c r="JC92" s="48"/>
      <c r="JD92" s="48"/>
      <c r="JE92" s="48"/>
      <c r="JF92" s="48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  <c r="KO92" s="48"/>
      <c r="KP92" s="48"/>
      <c r="KQ92" s="48"/>
      <c r="KR92" s="48"/>
      <c r="KS92" s="48"/>
      <c r="KT92" s="48"/>
      <c r="KU92" s="48"/>
      <c r="KV92" s="48"/>
      <c r="KW92" s="48"/>
      <c r="KX92" s="48"/>
      <c r="KY92" s="48"/>
      <c r="KZ92" s="48"/>
      <c r="LA92" s="48"/>
      <c r="LB92" s="48"/>
      <c r="LC92" s="48"/>
      <c r="LD92" s="48"/>
      <c r="LE92" s="48"/>
      <c r="LF92" s="48"/>
      <c r="LG92" s="48"/>
      <c r="LH92" s="48"/>
      <c r="LI92" s="48"/>
      <c r="LJ92" s="48"/>
      <c r="LK92" s="48"/>
      <c r="LL92" s="48"/>
      <c r="LM92" s="48"/>
      <c r="LN92" s="48"/>
      <c r="LO92" s="48"/>
      <c r="LP92" s="48"/>
      <c r="LQ92" s="48"/>
      <c r="LR92" s="48"/>
      <c r="LS92" s="48"/>
      <c r="LT92" s="48"/>
      <c r="LU92" s="48"/>
      <c r="LV92" s="48"/>
      <c r="LW92" s="48"/>
      <c r="LX92" s="48"/>
      <c r="LY92" s="48"/>
      <c r="LZ92" s="48"/>
      <c r="MA92" s="48"/>
      <c r="MB92" s="48"/>
      <c r="MC92" s="48"/>
      <c r="MD92" s="48"/>
      <c r="ME92" s="48"/>
      <c r="MF92" s="48"/>
      <c r="MG92" s="48"/>
      <c r="MH92" s="48"/>
      <c r="MI92" s="48"/>
      <c r="MJ92" s="48"/>
      <c r="MK92" s="48"/>
      <c r="ML92" s="48"/>
      <c r="MM92" s="48"/>
      <c r="MN92" s="48"/>
      <c r="MO92" s="48"/>
      <c r="MP92" s="48"/>
      <c r="MQ92" s="48"/>
      <c r="MR92" s="48"/>
      <c r="MS92" s="48"/>
      <c r="MT92" s="48"/>
      <c r="MU92" s="48"/>
      <c r="MV92" s="48"/>
      <c r="MW92" s="48"/>
      <c r="MX92" s="48"/>
      <c r="MY92" s="48"/>
      <c r="MZ92" s="48"/>
      <c r="NA92" s="48"/>
      <c r="NB92" s="48"/>
      <c r="NC92" s="48"/>
      <c r="ND92" s="48"/>
      <c r="NE92" s="48"/>
      <c r="NF92" s="48"/>
      <c r="NG92" s="48"/>
      <c r="NH92" s="48"/>
      <c r="NI92" s="48"/>
      <c r="NJ92" s="48"/>
      <c r="NK92" s="48"/>
      <c r="NL92" s="48"/>
      <c r="NM92" s="48"/>
      <c r="NN92" s="49"/>
      <c r="NO92" s="2"/>
      <c r="NP92" s="2"/>
    </row>
    <row r="93" spans="1:380" ht="8.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13"/>
      <c r="K93" s="15"/>
      <c r="L93" s="30"/>
      <c r="M93" s="2"/>
      <c r="N93" s="2"/>
      <c r="O93" s="2"/>
      <c r="P93" s="2"/>
      <c r="Q93" s="2"/>
      <c r="R93" s="47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9"/>
      <c r="NO93" s="2"/>
      <c r="NP93" s="2"/>
    </row>
    <row r="94" spans="1:380" s="26" customFormat="1" x14ac:dyDescent="0.25">
      <c r="A94" s="23"/>
      <c r="B94" s="23"/>
      <c r="C94" s="23"/>
      <c r="D94" s="23"/>
      <c r="E94" s="23" t="str">
        <f>структура!$E$37</f>
        <v>ежемесячный аннуитетный платеж за страхование с НДС</v>
      </c>
      <c r="F94" s="23"/>
      <c r="G94" s="23"/>
      <c r="H94" s="23" t="str">
        <f>IF($E94="","",INDEX(структура!$H:$H,SUMIFS(структура!$C:$C,структура!$E:$E,$E94)))</f>
        <v>руб.</v>
      </c>
      <c r="I94" s="23"/>
      <c r="J94" s="13"/>
      <c r="K94" s="44">
        <f>IF((POWER(1+K91/12,K14)-1)=0,0,K88*K91/12*POWER(1+K91/12,K14)/(POWER(1+K91/12,K14)-1))</f>
        <v>0</v>
      </c>
      <c r="L94" s="30"/>
      <c r="M94" s="23"/>
      <c r="N94" s="23"/>
      <c r="O94" s="23"/>
      <c r="P94" s="23"/>
      <c r="Q94" s="23"/>
      <c r="R94" s="50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2"/>
      <c r="NO94" s="23"/>
      <c r="NP94" s="23"/>
    </row>
    <row r="95" spans="1:380" ht="3.9" customHeight="1" x14ac:dyDescent="0.25">
      <c r="A95" s="2"/>
      <c r="B95" s="2"/>
      <c r="C95" s="2"/>
      <c r="D95" s="2"/>
      <c r="E95" s="27"/>
      <c r="F95" s="2"/>
      <c r="G95" s="2"/>
      <c r="H95" s="2"/>
      <c r="I95" s="2"/>
      <c r="J95" s="13"/>
      <c r="K95" s="40"/>
      <c r="L95" s="30"/>
      <c r="M95" s="2"/>
      <c r="N95" s="2"/>
      <c r="O95" s="2"/>
      <c r="P95" s="2"/>
      <c r="Q95" s="2"/>
      <c r="R95" s="47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  <c r="KO95" s="48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8"/>
      <c r="LI95" s="48"/>
      <c r="LJ95" s="48"/>
      <c r="LK95" s="48"/>
      <c r="LL95" s="48"/>
      <c r="LM95" s="48"/>
      <c r="LN95" s="48"/>
      <c r="LO95" s="48"/>
      <c r="LP95" s="48"/>
      <c r="LQ95" s="48"/>
      <c r="LR95" s="48"/>
      <c r="LS95" s="48"/>
      <c r="LT95" s="48"/>
      <c r="LU95" s="48"/>
      <c r="LV95" s="48"/>
      <c r="LW95" s="48"/>
      <c r="LX95" s="48"/>
      <c r="LY95" s="48"/>
      <c r="LZ95" s="48"/>
      <c r="MA95" s="48"/>
      <c r="MB95" s="48"/>
      <c r="MC95" s="48"/>
      <c r="MD95" s="48"/>
      <c r="ME95" s="48"/>
      <c r="MF95" s="48"/>
      <c r="MG95" s="48"/>
      <c r="MH95" s="48"/>
      <c r="MI95" s="48"/>
      <c r="MJ95" s="48"/>
      <c r="MK95" s="48"/>
      <c r="ML95" s="48"/>
      <c r="MM95" s="48"/>
      <c r="MN95" s="48"/>
      <c r="MO95" s="48"/>
      <c r="MP95" s="48"/>
      <c r="MQ95" s="48"/>
      <c r="MR95" s="48"/>
      <c r="MS95" s="48"/>
      <c r="MT95" s="48"/>
      <c r="MU95" s="48"/>
      <c r="MV95" s="48"/>
      <c r="MW95" s="48"/>
      <c r="MX95" s="48"/>
      <c r="MY95" s="48"/>
      <c r="MZ95" s="48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9"/>
      <c r="NO95" s="2"/>
      <c r="NP95" s="2"/>
    </row>
    <row r="96" spans="1:380" ht="8.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13"/>
      <c r="K96" s="15"/>
      <c r="L96" s="30"/>
      <c r="M96" s="2"/>
      <c r="N96" s="2"/>
      <c r="O96" s="2"/>
      <c r="P96" s="2"/>
      <c r="Q96" s="2"/>
      <c r="R96" s="47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48"/>
      <c r="KP96" s="48"/>
      <c r="KQ96" s="48"/>
      <c r="KR96" s="48"/>
      <c r="KS96" s="48"/>
      <c r="KT96" s="48"/>
      <c r="KU96" s="48"/>
      <c r="KV96" s="48"/>
      <c r="KW96" s="48"/>
      <c r="KX96" s="48"/>
      <c r="KY96" s="48"/>
      <c r="KZ96" s="48"/>
      <c r="LA96" s="48"/>
      <c r="LB96" s="48"/>
      <c r="LC96" s="48"/>
      <c r="LD96" s="48"/>
      <c r="LE96" s="48"/>
      <c r="LF96" s="48"/>
      <c r="LG96" s="48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LT96" s="48"/>
      <c r="LU96" s="48"/>
      <c r="LV96" s="48"/>
      <c r="LW96" s="48"/>
      <c r="LX96" s="48"/>
      <c r="LY96" s="48"/>
      <c r="LZ96" s="48"/>
      <c r="MA96" s="48"/>
      <c r="MB96" s="48"/>
      <c r="MC96" s="48"/>
      <c r="MD96" s="48"/>
      <c r="ME96" s="48"/>
      <c r="MF96" s="48"/>
      <c r="MG96" s="48"/>
      <c r="MH96" s="48"/>
      <c r="MI96" s="48"/>
      <c r="MJ96" s="48"/>
      <c r="MK96" s="48"/>
      <c r="ML96" s="48"/>
      <c r="MM96" s="48"/>
      <c r="MN96" s="48"/>
      <c r="MO96" s="48"/>
      <c r="MP96" s="48"/>
      <c r="MQ96" s="48"/>
      <c r="MR96" s="48"/>
      <c r="MS96" s="48"/>
      <c r="MT96" s="48"/>
      <c r="MU96" s="48"/>
      <c r="MV96" s="48"/>
      <c r="MW96" s="48"/>
      <c r="MX96" s="48"/>
      <c r="MY96" s="48"/>
      <c r="MZ96" s="48"/>
      <c r="NA96" s="48"/>
      <c r="NB96" s="48"/>
      <c r="NC96" s="48"/>
      <c r="ND96" s="48"/>
      <c r="NE96" s="48"/>
      <c r="NF96" s="48"/>
      <c r="NG96" s="48"/>
      <c r="NH96" s="48"/>
      <c r="NI96" s="48"/>
      <c r="NJ96" s="48"/>
      <c r="NK96" s="48"/>
      <c r="NL96" s="48"/>
      <c r="NM96" s="48"/>
      <c r="NN96" s="49"/>
      <c r="NO96" s="2"/>
      <c r="NP96" s="2"/>
    </row>
    <row r="97" spans="1:380" s="26" customFormat="1" x14ac:dyDescent="0.25">
      <c r="A97" s="23"/>
      <c r="B97" s="23"/>
      <c r="C97" s="23"/>
      <c r="D97" s="23"/>
      <c r="E97" s="23" t="str">
        <f>структура!$E$38</f>
        <v>график оплат за страхование с НДС</v>
      </c>
      <c r="F97" s="23"/>
      <c r="G97" s="23"/>
      <c r="H97" s="23" t="str">
        <f>IF($E97="","",INDEX(структура!$H:$H,SUMIFS(структура!$C:$C,структура!$E:$E,$E97)))</f>
        <v>руб.</v>
      </c>
      <c r="I97" s="23"/>
      <c r="J97" s="13"/>
      <c r="K97" s="15"/>
      <c r="L97" s="30"/>
      <c r="M97" s="23"/>
      <c r="N97" s="23"/>
      <c r="O97" s="46">
        <f>SUM($R97:$NO97)</f>
        <v>0</v>
      </c>
      <c r="P97" s="23"/>
      <c r="Q97" s="23"/>
      <c r="R97" s="50"/>
      <c r="S97" s="53">
        <f t="shared" ref="S97:CD97" si="48">IF(S$8="",0,$K$94)</f>
        <v>0</v>
      </c>
      <c r="T97" s="53">
        <f t="shared" si="48"/>
        <v>0</v>
      </c>
      <c r="U97" s="53">
        <f t="shared" si="48"/>
        <v>0</v>
      </c>
      <c r="V97" s="53">
        <f t="shared" si="48"/>
        <v>0</v>
      </c>
      <c r="W97" s="53">
        <f t="shared" si="48"/>
        <v>0</v>
      </c>
      <c r="X97" s="53">
        <f t="shared" si="48"/>
        <v>0</v>
      </c>
      <c r="Y97" s="53">
        <f t="shared" si="48"/>
        <v>0</v>
      </c>
      <c r="Z97" s="53">
        <f t="shared" si="48"/>
        <v>0</v>
      </c>
      <c r="AA97" s="53">
        <f t="shared" si="48"/>
        <v>0</v>
      </c>
      <c r="AB97" s="53">
        <f t="shared" si="48"/>
        <v>0</v>
      </c>
      <c r="AC97" s="53">
        <f t="shared" si="48"/>
        <v>0</v>
      </c>
      <c r="AD97" s="53">
        <f t="shared" si="48"/>
        <v>0</v>
      </c>
      <c r="AE97" s="53">
        <f t="shared" si="48"/>
        <v>0</v>
      </c>
      <c r="AF97" s="53">
        <f t="shared" si="48"/>
        <v>0</v>
      </c>
      <c r="AG97" s="53">
        <f t="shared" si="48"/>
        <v>0</v>
      </c>
      <c r="AH97" s="53">
        <f t="shared" si="48"/>
        <v>0</v>
      </c>
      <c r="AI97" s="53">
        <f t="shared" si="48"/>
        <v>0</v>
      </c>
      <c r="AJ97" s="53">
        <f t="shared" si="48"/>
        <v>0</v>
      </c>
      <c r="AK97" s="53">
        <f t="shared" si="48"/>
        <v>0</v>
      </c>
      <c r="AL97" s="53">
        <f t="shared" si="48"/>
        <v>0</v>
      </c>
      <c r="AM97" s="53">
        <f t="shared" si="48"/>
        <v>0</v>
      </c>
      <c r="AN97" s="53">
        <f t="shared" si="48"/>
        <v>0</v>
      </c>
      <c r="AO97" s="53">
        <f t="shared" si="48"/>
        <v>0</v>
      </c>
      <c r="AP97" s="53">
        <f t="shared" si="48"/>
        <v>0</v>
      </c>
      <c r="AQ97" s="53">
        <f t="shared" si="48"/>
        <v>0</v>
      </c>
      <c r="AR97" s="53">
        <f t="shared" si="48"/>
        <v>0</v>
      </c>
      <c r="AS97" s="53">
        <f t="shared" si="48"/>
        <v>0</v>
      </c>
      <c r="AT97" s="53">
        <f t="shared" si="48"/>
        <v>0</v>
      </c>
      <c r="AU97" s="53">
        <f t="shared" si="48"/>
        <v>0</v>
      </c>
      <c r="AV97" s="53">
        <f t="shared" si="48"/>
        <v>0</v>
      </c>
      <c r="AW97" s="53">
        <f t="shared" si="48"/>
        <v>0</v>
      </c>
      <c r="AX97" s="53">
        <f t="shared" si="48"/>
        <v>0</v>
      </c>
      <c r="AY97" s="53">
        <f t="shared" si="48"/>
        <v>0</v>
      </c>
      <c r="AZ97" s="53">
        <f t="shared" si="48"/>
        <v>0</v>
      </c>
      <c r="BA97" s="53">
        <f t="shared" si="48"/>
        <v>0</v>
      </c>
      <c r="BB97" s="53">
        <f t="shared" si="48"/>
        <v>0</v>
      </c>
      <c r="BC97" s="53">
        <f t="shared" si="48"/>
        <v>0</v>
      </c>
      <c r="BD97" s="53">
        <f t="shared" si="48"/>
        <v>0</v>
      </c>
      <c r="BE97" s="53">
        <f t="shared" si="48"/>
        <v>0</v>
      </c>
      <c r="BF97" s="53">
        <f t="shared" si="48"/>
        <v>0</v>
      </c>
      <c r="BG97" s="53">
        <f t="shared" si="48"/>
        <v>0</v>
      </c>
      <c r="BH97" s="53">
        <f t="shared" si="48"/>
        <v>0</v>
      </c>
      <c r="BI97" s="53">
        <f t="shared" si="48"/>
        <v>0</v>
      </c>
      <c r="BJ97" s="53">
        <f t="shared" si="48"/>
        <v>0</v>
      </c>
      <c r="BK97" s="53">
        <f t="shared" si="48"/>
        <v>0</v>
      </c>
      <c r="BL97" s="53">
        <f t="shared" si="48"/>
        <v>0</v>
      </c>
      <c r="BM97" s="53">
        <f t="shared" si="48"/>
        <v>0</v>
      </c>
      <c r="BN97" s="53">
        <f t="shared" si="48"/>
        <v>0</v>
      </c>
      <c r="BO97" s="53">
        <f t="shared" si="48"/>
        <v>0</v>
      </c>
      <c r="BP97" s="53">
        <f t="shared" si="48"/>
        <v>0</v>
      </c>
      <c r="BQ97" s="53">
        <f t="shared" si="48"/>
        <v>0</v>
      </c>
      <c r="BR97" s="53">
        <f t="shared" si="48"/>
        <v>0</v>
      </c>
      <c r="BS97" s="53">
        <f t="shared" si="48"/>
        <v>0</v>
      </c>
      <c r="BT97" s="53">
        <f t="shared" si="48"/>
        <v>0</v>
      </c>
      <c r="BU97" s="53">
        <f t="shared" si="48"/>
        <v>0</v>
      </c>
      <c r="BV97" s="53">
        <f t="shared" si="48"/>
        <v>0</v>
      </c>
      <c r="BW97" s="53">
        <f t="shared" si="48"/>
        <v>0</v>
      </c>
      <c r="BX97" s="53">
        <f t="shared" si="48"/>
        <v>0</v>
      </c>
      <c r="BY97" s="53">
        <f t="shared" si="48"/>
        <v>0</v>
      </c>
      <c r="BZ97" s="53">
        <f t="shared" si="48"/>
        <v>0</v>
      </c>
      <c r="CA97" s="53">
        <f t="shared" si="48"/>
        <v>0</v>
      </c>
      <c r="CB97" s="53">
        <f t="shared" si="48"/>
        <v>0</v>
      </c>
      <c r="CC97" s="53">
        <f t="shared" si="48"/>
        <v>0</v>
      </c>
      <c r="CD97" s="53">
        <f t="shared" si="48"/>
        <v>0</v>
      </c>
      <c r="CE97" s="53">
        <f t="shared" ref="CE97:EP97" si="49">IF(CE$8="",0,$K$94)</f>
        <v>0</v>
      </c>
      <c r="CF97" s="53">
        <f t="shared" si="49"/>
        <v>0</v>
      </c>
      <c r="CG97" s="53">
        <f t="shared" si="49"/>
        <v>0</v>
      </c>
      <c r="CH97" s="53">
        <f t="shared" si="49"/>
        <v>0</v>
      </c>
      <c r="CI97" s="53">
        <f t="shared" si="49"/>
        <v>0</v>
      </c>
      <c r="CJ97" s="53">
        <f t="shared" si="49"/>
        <v>0</v>
      </c>
      <c r="CK97" s="53">
        <f t="shared" si="49"/>
        <v>0</v>
      </c>
      <c r="CL97" s="53">
        <f t="shared" si="49"/>
        <v>0</v>
      </c>
      <c r="CM97" s="53">
        <f t="shared" si="49"/>
        <v>0</v>
      </c>
      <c r="CN97" s="53">
        <f t="shared" si="49"/>
        <v>0</v>
      </c>
      <c r="CO97" s="53">
        <f t="shared" si="49"/>
        <v>0</v>
      </c>
      <c r="CP97" s="53">
        <f t="shared" si="49"/>
        <v>0</v>
      </c>
      <c r="CQ97" s="53">
        <f t="shared" si="49"/>
        <v>0</v>
      </c>
      <c r="CR97" s="53">
        <f t="shared" si="49"/>
        <v>0</v>
      </c>
      <c r="CS97" s="53">
        <f t="shared" si="49"/>
        <v>0</v>
      </c>
      <c r="CT97" s="53">
        <f t="shared" si="49"/>
        <v>0</v>
      </c>
      <c r="CU97" s="53">
        <f t="shared" si="49"/>
        <v>0</v>
      </c>
      <c r="CV97" s="53">
        <f t="shared" si="49"/>
        <v>0</v>
      </c>
      <c r="CW97" s="53">
        <f t="shared" si="49"/>
        <v>0</v>
      </c>
      <c r="CX97" s="53">
        <f t="shared" si="49"/>
        <v>0</v>
      </c>
      <c r="CY97" s="53">
        <f t="shared" si="49"/>
        <v>0</v>
      </c>
      <c r="CZ97" s="53">
        <f t="shared" si="49"/>
        <v>0</v>
      </c>
      <c r="DA97" s="53">
        <f t="shared" si="49"/>
        <v>0</v>
      </c>
      <c r="DB97" s="53">
        <f t="shared" si="49"/>
        <v>0</v>
      </c>
      <c r="DC97" s="53">
        <f t="shared" si="49"/>
        <v>0</v>
      </c>
      <c r="DD97" s="53">
        <f t="shared" si="49"/>
        <v>0</v>
      </c>
      <c r="DE97" s="53">
        <f t="shared" si="49"/>
        <v>0</v>
      </c>
      <c r="DF97" s="53">
        <f t="shared" si="49"/>
        <v>0</v>
      </c>
      <c r="DG97" s="53">
        <f t="shared" si="49"/>
        <v>0</v>
      </c>
      <c r="DH97" s="53">
        <f t="shared" si="49"/>
        <v>0</v>
      </c>
      <c r="DI97" s="53">
        <f t="shared" si="49"/>
        <v>0</v>
      </c>
      <c r="DJ97" s="53">
        <f t="shared" si="49"/>
        <v>0</v>
      </c>
      <c r="DK97" s="53">
        <f t="shared" si="49"/>
        <v>0</v>
      </c>
      <c r="DL97" s="53">
        <f t="shared" si="49"/>
        <v>0</v>
      </c>
      <c r="DM97" s="53">
        <f t="shared" si="49"/>
        <v>0</v>
      </c>
      <c r="DN97" s="53">
        <f t="shared" si="49"/>
        <v>0</v>
      </c>
      <c r="DO97" s="53">
        <f t="shared" si="49"/>
        <v>0</v>
      </c>
      <c r="DP97" s="53">
        <f t="shared" si="49"/>
        <v>0</v>
      </c>
      <c r="DQ97" s="53">
        <f t="shared" si="49"/>
        <v>0</v>
      </c>
      <c r="DR97" s="53">
        <f t="shared" si="49"/>
        <v>0</v>
      </c>
      <c r="DS97" s="53">
        <f t="shared" si="49"/>
        <v>0</v>
      </c>
      <c r="DT97" s="53">
        <f t="shared" si="49"/>
        <v>0</v>
      </c>
      <c r="DU97" s="53">
        <f t="shared" si="49"/>
        <v>0</v>
      </c>
      <c r="DV97" s="53">
        <f t="shared" si="49"/>
        <v>0</v>
      </c>
      <c r="DW97" s="53">
        <f t="shared" si="49"/>
        <v>0</v>
      </c>
      <c r="DX97" s="53">
        <f t="shared" si="49"/>
        <v>0</v>
      </c>
      <c r="DY97" s="53">
        <f t="shared" si="49"/>
        <v>0</v>
      </c>
      <c r="DZ97" s="53">
        <f t="shared" si="49"/>
        <v>0</v>
      </c>
      <c r="EA97" s="53">
        <f t="shared" si="49"/>
        <v>0</v>
      </c>
      <c r="EB97" s="53">
        <f t="shared" si="49"/>
        <v>0</v>
      </c>
      <c r="EC97" s="53">
        <f t="shared" si="49"/>
        <v>0</v>
      </c>
      <c r="ED97" s="53">
        <f t="shared" si="49"/>
        <v>0</v>
      </c>
      <c r="EE97" s="53">
        <f t="shared" si="49"/>
        <v>0</v>
      </c>
      <c r="EF97" s="53">
        <f t="shared" si="49"/>
        <v>0</v>
      </c>
      <c r="EG97" s="53">
        <f t="shared" si="49"/>
        <v>0</v>
      </c>
      <c r="EH97" s="53">
        <f t="shared" si="49"/>
        <v>0</v>
      </c>
      <c r="EI97" s="53">
        <f t="shared" si="49"/>
        <v>0</v>
      </c>
      <c r="EJ97" s="53">
        <f t="shared" si="49"/>
        <v>0</v>
      </c>
      <c r="EK97" s="53">
        <f t="shared" si="49"/>
        <v>0</v>
      </c>
      <c r="EL97" s="53">
        <f t="shared" si="49"/>
        <v>0</v>
      </c>
      <c r="EM97" s="53">
        <f t="shared" si="49"/>
        <v>0</v>
      </c>
      <c r="EN97" s="53">
        <f t="shared" si="49"/>
        <v>0</v>
      </c>
      <c r="EO97" s="53">
        <f t="shared" si="49"/>
        <v>0</v>
      </c>
      <c r="EP97" s="53">
        <f t="shared" si="49"/>
        <v>0</v>
      </c>
      <c r="EQ97" s="53">
        <f t="shared" ref="EQ97:HB97" si="50">IF(EQ$8="",0,$K$94)</f>
        <v>0</v>
      </c>
      <c r="ER97" s="53">
        <f t="shared" si="50"/>
        <v>0</v>
      </c>
      <c r="ES97" s="53">
        <f t="shared" si="50"/>
        <v>0</v>
      </c>
      <c r="ET97" s="53">
        <f t="shared" si="50"/>
        <v>0</v>
      </c>
      <c r="EU97" s="53">
        <f t="shared" si="50"/>
        <v>0</v>
      </c>
      <c r="EV97" s="53">
        <f t="shared" si="50"/>
        <v>0</v>
      </c>
      <c r="EW97" s="53">
        <f t="shared" si="50"/>
        <v>0</v>
      </c>
      <c r="EX97" s="53">
        <f t="shared" si="50"/>
        <v>0</v>
      </c>
      <c r="EY97" s="53">
        <f t="shared" si="50"/>
        <v>0</v>
      </c>
      <c r="EZ97" s="53">
        <f t="shared" si="50"/>
        <v>0</v>
      </c>
      <c r="FA97" s="53">
        <f t="shared" si="50"/>
        <v>0</v>
      </c>
      <c r="FB97" s="53">
        <f t="shared" si="50"/>
        <v>0</v>
      </c>
      <c r="FC97" s="53">
        <f t="shared" si="50"/>
        <v>0</v>
      </c>
      <c r="FD97" s="53">
        <f t="shared" si="50"/>
        <v>0</v>
      </c>
      <c r="FE97" s="53">
        <f t="shared" si="50"/>
        <v>0</v>
      </c>
      <c r="FF97" s="53">
        <f t="shared" si="50"/>
        <v>0</v>
      </c>
      <c r="FG97" s="53">
        <f t="shared" si="50"/>
        <v>0</v>
      </c>
      <c r="FH97" s="53">
        <f t="shared" si="50"/>
        <v>0</v>
      </c>
      <c r="FI97" s="53">
        <f t="shared" si="50"/>
        <v>0</v>
      </c>
      <c r="FJ97" s="53">
        <f t="shared" si="50"/>
        <v>0</v>
      </c>
      <c r="FK97" s="53">
        <f t="shared" si="50"/>
        <v>0</v>
      </c>
      <c r="FL97" s="53">
        <f t="shared" si="50"/>
        <v>0</v>
      </c>
      <c r="FM97" s="53">
        <f t="shared" si="50"/>
        <v>0</v>
      </c>
      <c r="FN97" s="53">
        <f t="shared" si="50"/>
        <v>0</v>
      </c>
      <c r="FO97" s="53">
        <f t="shared" si="50"/>
        <v>0</v>
      </c>
      <c r="FP97" s="53">
        <f t="shared" si="50"/>
        <v>0</v>
      </c>
      <c r="FQ97" s="53">
        <f t="shared" si="50"/>
        <v>0</v>
      </c>
      <c r="FR97" s="53">
        <f t="shared" si="50"/>
        <v>0</v>
      </c>
      <c r="FS97" s="53">
        <f t="shared" si="50"/>
        <v>0</v>
      </c>
      <c r="FT97" s="53">
        <f t="shared" si="50"/>
        <v>0</v>
      </c>
      <c r="FU97" s="53">
        <f t="shared" si="50"/>
        <v>0</v>
      </c>
      <c r="FV97" s="53">
        <f t="shared" si="50"/>
        <v>0</v>
      </c>
      <c r="FW97" s="53">
        <f t="shared" si="50"/>
        <v>0</v>
      </c>
      <c r="FX97" s="53">
        <f t="shared" si="50"/>
        <v>0</v>
      </c>
      <c r="FY97" s="53">
        <f t="shared" si="50"/>
        <v>0</v>
      </c>
      <c r="FZ97" s="53">
        <f t="shared" si="50"/>
        <v>0</v>
      </c>
      <c r="GA97" s="53">
        <f t="shared" si="50"/>
        <v>0</v>
      </c>
      <c r="GB97" s="53">
        <f t="shared" si="50"/>
        <v>0</v>
      </c>
      <c r="GC97" s="53">
        <f t="shared" si="50"/>
        <v>0</v>
      </c>
      <c r="GD97" s="53">
        <f t="shared" si="50"/>
        <v>0</v>
      </c>
      <c r="GE97" s="53">
        <f t="shared" si="50"/>
        <v>0</v>
      </c>
      <c r="GF97" s="53">
        <f t="shared" si="50"/>
        <v>0</v>
      </c>
      <c r="GG97" s="53">
        <f t="shared" si="50"/>
        <v>0</v>
      </c>
      <c r="GH97" s="53">
        <f t="shared" si="50"/>
        <v>0</v>
      </c>
      <c r="GI97" s="53">
        <f t="shared" si="50"/>
        <v>0</v>
      </c>
      <c r="GJ97" s="53">
        <f t="shared" si="50"/>
        <v>0</v>
      </c>
      <c r="GK97" s="53">
        <f t="shared" si="50"/>
        <v>0</v>
      </c>
      <c r="GL97" s="53">
        <f t="shared" si="50"/>
        <v>0</v>
      </c>
      <c r="GM97" s="53">
        <f t="shared" si="50"/>
        <v>0</v>
      </c>
      <c r="GN97" s="53">
        <f t="shared" si="50"/>
        <v>0</v>
      </c>
      <c r="GO97" s="53">
        <f t="shared" si="50"/>
        <v>0</v>
      </c>
      <c r="GP97" s="53">
        <f t="shared" si="50"/>
        <v>0</v>
      </c>
      <c r="GQ97" s="53">
        <f t="shared" si="50"/>
        <v>0</v>
      </c>
      <c r="GR97" s="53">
        <f t="shared" si="50"/>
        <v>0</v>
      </c>
      <c r="GS97" s="53">
        <f t="shared" si="50"/>
        <v>0</v>
      </c>
      <c r="GT97" s="53">
        <f t="shared" si="50"/>
        <v>0</v>
      </c>
      <c r="GU97" s="53">
        <f t="shared" si="50"/>
        <v>0</v>
      </c>
      <c r="GV97" s="53">
        <f t="shared" si="50"/>
        <v>0</v>
      </c>
      <c r="GW97" s="53">
        <f t="shared" si="50"/>
        <v>0</v>
      </c>
      <c r="GX97" s="53">
        <f t="shared" si="50"/>
        <v>0</v>
      </c>
      <c r="GY97" s="53">
        <f t="shared" si="50"/>
        <v>0</v>
      </c>
      <c r="GZ97" s="53">
        <f t="shared" si="50"/>
        <v>0</v>
      </c>
      <c r="HA97" s="53">
        <f t="shared" si="50"/>
        <v>0</v>
      </c>
      <c r="HB97" s="53">
        <f t="shared" si="50"/>
        <v>0</v>
      </c>
      <c r="HC97" s="53">
        <f t="shared" ref="HC97:JN97" si="51">IF(HC$8="",0,$K$94)</f>
        <v>0</v>
      </c>
      <c r="HD97" s="53">
        <f t="shared" si="51"/>
        <v>0</v>
      </c>
      <c r="HE97" s="53">
        <f t="shared" si="51"/>
        <v>0</v>
      </c>
      <c r="HF97" s="53">
        <f t="shared" si="51"/>
        <v>0</v>
      </c>
      <c r="HG97" s="53">
        <f t="shared" si="51"/>
        <v>0</v>
      </c>
      <c r="HH97" s="53">
        <f t="shared" si="51"/>
        <v>0</v>
      </c>
      <c r="HI97" s="53">
        <f t="shared" si="51"/>
        <v>0</v>
      </c>
      <c r="HJ97" s="53">
        <f t="shared" si="51"/>
        <v>0</v>
      </c>
      <c r="HK97" s="53">
        <f t="shared" si="51"/>
        <v>0</v>
      </c>
      <c r="HL97" s="53">
        <f t="shared" si="51"/>
        <v>0</v>
      </c>
      <c r="HM97" s="53">
        <f t="shared" si="51"/>
        <v>0</v>
      </c>
      <c r="HN97" s="53">
        <f t="shared" si="51"/>
        <v>0</v>
      </c>
      <c r="HO97" s="53">
        <f t="shared" si="51"/>
        <v>0</v>
      </c>
      <c r="HP97" s="53">
        <f t="shared" si="51"/>
        <v>0</v>
      </c>
      <c r="HQ97" s="53">
        <f t="shared" si="51"/>
        <v>0</v>
      </c>
      <c r="HR97" s="53">
        <f t="shared" si="51"/>
        <v>0</v>
      </c>
      <c r="HS97" s="53">
        <f t="shared" si="51"/>
        <v>0</v>
      </c>
      <c r="HT97" s="53">
        <f t="shared" si="51"/>
        <v>0</v>
      </c>
      <c r="HU97" s="53">
        <f t="shared" si="51"/>
        <v>0</v>
      </c>
      <c r="HV97" s="53">
        <f t="shared" si="51"/>
        <v>0</v>
      </c>
      <c r="HW97" s="53">
        <f t="shared" si="51"/>
        <v>0</v>
      </c>
      <c r="HX97" s="53">
        <f t="shared" si="51"/>
        <v>0</v>
      </c>
      <c r="HY97" s="53">
        <f t="shared" si="51"/>
        <v>0</v>
      </c>
      <c r="HZ97" s="53">
        <f t="shared" si="51"/>
        <v>0</v>
      </c>
      <c r="IA97" s="53">
        <f t="shared" si="51"/>
        <v>0</v>
      </c>
      <c r="IB97" s="53">
        <f t="shared" si="51"/>
        <v>0</v>
      </c>
      <c r="IC97" s="53">
        <f t="shared" si="51"/>
        <v>0</v>
      </c>
      <c r="ID97" s="53">
        <f t="shared" si="51"/>
        <v>0</v>
      </c>
      <c r="IE97" s="53">
        <f t="shared" si="51"/>
        <v>0</v>
      </c>
      <c r="IF97" s="53">
        <f t="shared" si="51"/>
        <v>0</v>
      </c>
      <c r="IG97" s="53">
        <f t="shared" si="51"/>
        <v>0</v>
      </c>
      <c r="IH97" s="53">
        <f t="shared" si="51"/>
        <v>0</v>
      </c>
      <c r="II97" s="53">
        <f t="shared" si="51"/>
        <v>0</v>
      </c>
      <c r="IJ97" s="53">
        <f t="shared" si="51"/>
        <v>0</v>
      </c>
      <c r="IK97" s="53">
        <f t="shared" si="51"/>
        <v>0</v>
      </c>
      <c r="IL97" s="53">
        <f t="shared" si="51"/>
        <v>0</v>
      </c>
      <c r="IM97" s="53">
        <f t="shared" si="51"/>
        <v>0</v>
      </c>
      <c r="IN97" s="53">
        <f t="shared" si="51"/>
        <v>0</v>
      </c>
      <c r="IO97" s="53">
        <f t="shared" si="51"/>
        <v>0</v>
      </c>
      <c r="IP97" s="53">
        <f t="shared" si="51"/>
        <v>0</v>
      </c>
      <c r="IQ97" s="53">
        <f t="shared" si="51"/>
        <v>0</v>
      </c>
      <c r="IR97" s="53">
        <f t="shared" si="51"/>
        <v>0</v>
      </c>
      <c r="IS97" s="53">
        <f t="shared" si="51"/>
        <v>0</v>
      </c>
      <c r="IT97" s="53">
        <f t="shared" si="51"/>
        <v>0</v>
      </c>
      <c r="IU97" s="53">
        <f t="shared" si="51"/>
        <v>0</v>
      </c>
      <c r="IV97" s="53">
        <f t="shared" si="51"/>
        <v>0</v>
      </c>
      <c r="IW97" s="53">
        <f t="shared" si="51"/>
        <v>0</v>
      </c>
      <c r="IX97" s="53">
        <f t="shared" si="51"/>
        <v>0</v>
      </c>
      <c r="IY97" s="53">
        <f t="shared" si="51"/>
        <v>0</v>
      </c>
      <c r="IZ97" s="53">
        <f t="shared" si="51"/>
        <v>0</v>
      </c>
      <c r="JA97" s="53">
        <f t="shared" si="51"/>
        <v>0</v>
      </c>
      <c r="JB97" s="53">
        <f t="shared" si="51"/>
        <v>0</v>
      </c>
      <c r="JC97" s="53">
        <f t="shared" si="51"/>
        <v>0</v>
      </c>
      <c r="JD97" s="53">
        <f t="shared" si="51"/>
        <v>0</v>
      </c>
      <c r="JE97" s="53">
        <f t="shared" si="51"/>
        <v>0</v>
      </c>
      <c r="JF97" s="53">
        <f t="shared" si="51"/>
        <v>0</v>
      </c>
      <c r="JG97" s="53">
        <f t="shared" si="51"/>
        <v>0</v>
      </c>
      <c r="JH97" s="53">
        <f t="shared" si="51"/>
        <v>0</v>
      </c>
      <c r="JI97" s="53">
        <f t="shared" si="51"/>
        <v>0</v>
      </c>
      <c r="JJ97" s="53">
        <f t="shared" si="51"/>
        <v>0</v>
      </c>
      <c r="JK97" s="53">
        <f t="shared" si="51"/>
        <v>0</v>
      </c>
      <c r="JL97" s="53">
        <f t="shared" si="51"/>
        <v>0</v>
      </c>
      <c r="JM97" s="53">
        <f t="shared" si="51"/>
        <v>0</v>
      </c>
      <c r="JN97" s="53">
        <f t="shared" si="51"/>
        <v>0</v>
      </c>
      <c r="JO97" s="53">
        <f t="shared" ref="JO97:LZ97" si="52">IF(JO$8="",0,$K$94)</f>
        <v>0</v>
      </c>
      <c r="JP97" s="53">
        <f t="shared" si="52"/>
        <v>0</v>
      </c>
      <c r="JQ97" s="53">
        <f t="shared" si="52"/>
        <v>0</v>
      </c>
      <c r="JR97" s="53">
        <f t="shared" si="52"/>
        <v>0</v>
      </c>
      <c r="JS97" s="53">
        <f t="shared" si="52"/>
        <v>0</v>
      </c>
      <c r="JT97" s="53">
        <f t="shared" si="52"/>
        <v>0</v>
      </c>
      <c r="JU97" s="53">
        <f t="shared" si="52"/>
        <v>0</v>
      </c>
      <c r="JV97" s="53">
        <f t="shared" si="52"/>
        <v>0</v>
      </c>
      <c r="JW97" s="53">
        <f t="shared" si="52"/>
        <v>0</v>
      </c>
      <c r="JX97" s="53">
        <f t="shared" si="52"/>
        <v>0</v>
      </c>
      <c r="JY97" s="53">
        <f t="shared" si="52"/>
        <v>0</v>
      </c>
      <c r="JZ97" s="53">
        <f t="shared" si="52"/>
        <v>0</v>
      </c>
      <c r="KA97" s="53">
        <f t="shared" si="52"/>
        <v>0</v>
      </c>
      <c r="KB97" s="53">
        <f t="shared" si="52"/>
        <v>0</v>
      </c>
      <c r="KC97" s="53">
        <f t="shared" si="52"/>
        <v>0</v>
      </c>
      <c r="KD97" s="53">
        <f t="shared" si="52"/>
        <v>0</v>
      </c>
      <c r="KE97" s="53">
        <f t="shared" si="52"/>
        <v>0</v>
      </c>
      <c r="KF97" s="53">
        <f t="shared" si="52"/>
        <v>0</v>
      </c>
      <c r="KG97" s="53">
        <f t="shared" si="52"/>
        <v>0</v>
      </c>
      <c r="KH97" s="53">
        <f t="shared" si="52"/>
        <v>0</v>
      </c>
      <c r="KI97" s="53">
        <f t="shared" si="52"/>
        <v>0</v>
      </c>
      <c r="KJ97" s="53">
        <f t="shared" si="52"/>
        <v>0</v>
      </c>
      <c r="KK97" s="53">
        <f t="shared" si="52"/>
        <v>0</v>
      </c>
      <c r="KL97" s="53">
        <f t="shared" si="52"/>
        <v>0</v>
      </c>
      <c r="KM97" s="53">
        <f t="shared" si="52"/>
        <v>0</v>
      </c>
      <c r="KN97" s="53">
        <f t="shared" si="52"/>
        <v>0</v>
      </c>
      <c r="KO97" s="53">
        <f t="shared" si="52"/>
        <v>0</v>
      </c>
      <c r="KP97" s="53">
        <f t="shared" si="52"/>
        <v>0</v>
      </c>
      <c r="KQ97" s="53">
        <f t="shared" si="52"/>
        <v>0</v>
      </c>
      <c r="KR97" s="53">
        <f t="shared" si="52"/>
        <v>0</v>
      </c>
      <c r="KS97" s="53">
        <f t="shared" si="52"/>
        <v>0</v>
      </c>
      <c r="KT97" s="53">
        <f t="shared" si="52"/>
        <v>0</v>
      </c>
      <c r="KU97" s="53">
        <f t="shared" si="52"/>
        <v>0</v>
      </c>
      <c r="KV97" s="53">
        <f t="shared" si="52"/>
        <v>0</v>
      </c>
      <c r="KW97" s="53">
        <f t="shared" si="52"/>
        <v>0</v>
      </c>
      <c r="KX97" s="53">
        <f t="shared" si="52"/>
        <v>0</v>
      </c>
      <c r="KY97" s="53">
        <f t="shared" si="52"/>
        <v>0</v>
      </c>
      <c r="KZ97" s="53">
        <f t="shared" si="52"/>
        <v>0</v>
      </c>
      <c r="LA97" s="53">
        <f t="shared" si="52"/>
        <v>0</v>
      </c>
      <c r="LB97" s="53">
        <f t="shared" si="52"/>
        <v>0</v>
      </c>
      <c r="LC97" s="53">
        <f t="shared" si="52"/>
        <v>0</v>
      </c>
      <c r="LD97" s="53">
        <f t="shared" si="52"/>
        <v>0</v>
      </c>
      <c r="LE97" s="53">
        <f t="shared" si="52"/>
        <v>0</v>
      </c>
      <c r="LF97" s="53">
        <f t="shared" si="52"/>
        <v>0</v>
      </c>
      <c r="LG97" s="53">
        <f t="shared" si="52"/>
        <v>0</v>
      </c>
      <c r="LH97" s="53">
        <f t="shared" si="52"/>
        <v>0</v>
      </c>
      <c r="LI97" s="53">
        <f t="shared" si="52"/>
        <v>0</v>
      </c>
      <c r="LJ97" s="53">
        <f t="shared" si="52"/>
        <v>0</v>
      </c>
      <c r="LK97" s="53">
        <f t="shared" si="52"/>
        <v>0</v>
      </c>
      <c r="LL97" s="53">
        <f t="shared" si="52"/>
        <v>0</v>
      </c>
      <c r="LM97" s="53">
        <f t="shared" si="52"/>
        <v>0</v>
      </c>
      <c r="LN97" s="53">
        <f t="shared" si="52"/>
        <v>0</v>
      </c>
      <c r="LO97" s="53">
        <f t="shared" si="52"/>
        <v>0</v>
      </c>
      <c r="LP97" s="53">
        <f t="shared" si="52"/>
        <v>0</v>
      </c>
      <c r="LQ97" s="53">
        <f t="shared" si="52"/>
        <v>0</v>
      </c>
      <c r="LR97" s="53">
        <f t="shared" si="52"/>
        <v>0</v>
      </c>
      <c r="LS97" s="53">
        <f t="shared" si="52"/>
        <v>0</v>
      </c>
      <c r="LT97" s="53">
        <f t="shared" si="52"/>
        <v>0</v>
      </c>
      <c r="LU97" s="53">
        <f t="shared" si="52"/>
        <v>0</v>
      </c>
      <c r="LV97" s="53">
        <f t="shared" si="52"/>
        <v>0</v>
      </c>
      <c r="LW97" s="53">
        <f t="shared" si="52"/>
        <v>0</v>
      </c>
      <c r="LX97" s="53">
        <f t="shared" si="52"/>
        <v>0</v>
      </c>
      <c r="LY97" s="53">
        <f t="shared" si="52"/>
        <v>0</v>
      </c>
      <c r="LZ97" s="53">
        <f t="shared" si="52"/>
        <v>0</v>
      </c>
      <c r="MA97" s="53">
        <f t="shared" ref="MA97:NN97" si="53">IF(MA$8="",0,$K$94)</f>
        <v>0</v>
      </c>
      <c r="MB97" s="53">
        <f t="shared" si="53"/>
        <v>0</v>
      </c>
      <c r="MC97" s="53">
        <f t="shared" si="53"/>
        <v>0</v>
      </c>
      <c r="MD97" s="53">
        <f t="shared" si="53"/>
        <v>0</v>
      </c>
      <c r="ME97" s="53">
        <f t="shared" si="53"/>
        <v>0</v>
      </c>
      <c r="MF97" s="53">
        <f t="shared" si="53"/>
        <v>0</v>
      </c>
      <c r="MG97" s="53">
        <f t="shared" si="53"/>
        <v>0</v>
      </c>
      <c r="MH97" s="53">
        <f t="shared" si="53"/>
        <v>0</v>
      </c>
      <c r="MI97" s="53">
        <f t="shared" si="53"/>
        <v>0</v>
      </c>
      <c r="MJ97" s="53">
        <f t="shared" si="53"/>
        <v>0</v>
      </c>
      <c r="MK97" s="53">
        <f t="shared" si="53"/>
        <v>0</v>
      </c>
      <c r="ML97" s="53">
        <f t="shared" si="53"/>
        <v>0</v>
      </c>
      <c r="MM97" s="53">
        <f t="shared" si="53"/>
        <v>0</v>
      </c>
      <c r="MN97" s="53">
        <f t="shared" si="53"/>
        <v>0</v>
      </c>
      <c r="MO97" s="53">
        <f t="shared" si="53"/>
        <v>0</v>
      </c>
      <c r="MP97" s="53">
        <f t="shared" si="53"/>
        <v>0</v>
      </c>
      <c r="MQ97" s="53">
        <f t="shared" si="53"/>
        <v>0</v>
      </c>
      <c r="MR97" s="53">
        <f t="shared" si="53"/>
        <v>0</v>
      </c>
      <c r="MS97" s="53">
        <f t="shared" si="53"/>
        <v>0</v>
      </c>
      <c r="MT97" s="53">
        <f t="shared" si="53"/>
        <v>0</v>
      </c>
      <c r="MU97" s="53">
        <f t="shared" si="53"/>
        <v>0</v>
      </c>
      <c r="MV97" s="53">
        <f t="shared" si="53"/>
        <v>0</v>
      </c>
      <c r="MW97" s="53">
        <f t="shared" si="53"/>
        <v>0</v>
      </c>
      <c r="MX97" s="53">
        <f t="shared" si="53"/>
        <v>0</v>
      </c>
      <c r="MY97" s="53">
        <f t="shared" si="53"/>
        <v>0</v>
      </c>
      <c r="MZ97" s="53">
        <f t="shared" si="53"/>
        <v>0</v>
      </c>
      <c r="NA97" s="53">
        <f t="shared" si="53"/>
        <v>0</v>
      </c>
      <c r="NB97" s="53">
        <f t="shared" si="53"/>
        <v>0</v>
      </c>
      <c r="NC97" s="53">
        <f t="shared" si="53"/>
        <v>0</v>
      </c>
      <c r="ND97" s="53">
        <f t="shared" si="53"/>
        <v>0</v>
      </c>
      <c r="NE97" s="53">
        <f t="shared" si="53"/>
        <v>0</v>
      </c>
      <c r="NF97" s="53">
        <f t="shared" si="53"/>
        <v>0</v>
      </c>
      <c r="NG97" s="53">
        <f t="shared" si="53"/>
        <v>0</v>
      </c>
      <c r="NH97" s="53">
        <f t="shared" si="53"/>
        <v>0</v>
      </c>
      <c r="NI97" s="53">
        <f t="shared" si="53"/>
        <v>0</v>
      </c>
      <c r="NJ97" s="53">
        <f t="shared" si="53"/>
        <v>0</v>
      </c>
      <c r="NK97" s="53">
        <f t="shared" si="53"/>
        <v>0</v>
      </c>
      <c r="NL97" s="53">
        <f t="shared" si="53"/>
        <v>0</v>
      </c>
      <c r="NM97" s="53">
        <f t="shared" si="53"/>
        <v>0</v>
      </c>
      <c r="NN97" s="54">
        <f t="shared" si="53"/>
        <v>0</v>
      </c>
      <c r="NO97" s="23"/>
      <c r="NP97" s="23"/>
    </row>
    <row r="98" spans="1:380" ht="3.9" customHeight="1" x14ac:dyDescent="0.25">
      <c r="A98" s="2"/>
      <c r="B98" s="2"/>
      <c r="C98" s="2"/>
      <c r="D98" s="2"/>
      <c r="E98" s="90"/>
      <c r="F98" s="2"/>
      <c r="G98" s="2"/>
      <c r="H98" s="2"/>
      <c r="I98" s="2"/>
      <c r="J98" s="13"/>
      <c r="K98" s="15"/>
      <c r="L98" s="30"/>
      <c r="M98" s="2"/>
      <c r="N98" s="2"/>
      <c r="O98" s="90"/>
      <c r="P98" s="2"/>
      <c r="Q98" s="2"/>
      <c r="R98" s="47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6"/>
      <c r="NO98" s="2"/>
      <c r="NP98" s="2"/>
    </row>
    <row r="99" spans="1:380" s="7" customFormat="1" ht="10.199999999999999" x14ac:dyDescent="0.2">
      <c r="A99" s="6"/>
      <c r="B99" s="6"/>
      <c r="C99" s="6"/>
      <c r="D99" s="6"/>
      <c r="E99" s="73" t="str">
        <f>структура!$Q$10</f>
        <v>в т.ч.</v>
      </c>
      <c r="F99" s="6"/>
      <c r="G99" s="6"/>
      <c r="H99" s="6"/>
      <c r="I99" s="6"/>
      <c r="J99" s="60"/>
      <c r="K99" s="61"/>
      <c r="L99" s="62"/>
      <c r="M99" s="6"/>
      <c r="N99" s="6"/>
      <c r="O99" s="6"/>
      <c r="P99" s="6"/>
      <c r="Q99" s="6"/>
      <c r="R99" s="6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5"/>
      <c r="NO99" s="6"/>
      <c r="NP99" s="6"/>
    </row>
    <row r="100" spans="1:380" s="72" customFormat="1" x14ac:dyDescent="0.25">
      <c r="A100" s="66"/>
      <c r="B100" s="66"/>
      <c r="C100" s="66"/>
      <c r="D100" s="66"/>
      <c r="E100" s="74" t="str">
        <f>структура!$E$39</f>
        <v>оплата процентов по кредиту в разрезе страхования</v>
      </c>
      <c r="F100" s="66"/>
      <c r="G100" s="66"/>
      <c r="H100" s="66" t="str">
        <f>IF($E100="","",INDEX(структура!$H:$H,SUMIFS(структура!$C:$C,структура!$E:$E,$E100)))</f>
        <v>руб.</v>
      </c>
      <c r="I100" s="66"/>
      <c r="J100" s="67"/>
      <c r="K100" s="68"/>
      <c r="L100" s="69"/>
      <c r="M100" s="66"/>
      <c r="N100" s="66"/>
      <c r="O100" s="70">
        <f>SUM($R100:$NO100)</f>
        <v>0</v>
      </c>
      <c r="P100" s="66"/>
      <c r="Q100" s="66"/>
      <c r="R100" s="75"/>
      <c r="S100" s="71">
        <f>($K$88-SUM($R101:R101))*$K$91/12</f>
        <v>0</v>
      </c>
      <c r="T100" s="71">
        <f>($K$88-SUM($R101:S101))*$K$91/12</f>
        <v>0</v>
      </c>
      <c r="U100" s="71">
        <f>($K$88-SUM($R101:T101))*$K$91/12</f>
        <v>0</v>
      </c>
      <c r="V100" s="71">
        <f>($K$88-SUM($R101:U101))*$K$91/12</f>
        <v>0</v>
      </c>
      <c r="W100" s="71">
        <f>($K$88-SUM($R101:V101))*$K$91/12</f>
        <v>0</v>
      </c>
      <c r="X100" s="71">
        <f>($K$88-SUM($R101:W101))*$K$91/12</f>
        <v>0</v>
      </c>
      <c r="Y100" s="71">
        <f>($K$88-SUM($R101:X101))*$K$91/12</f>
        <v>0</v>
      </c>
      <c r="Z100" s="71">
        <f>($K$88-SUM($R101:Y101))*$K$91/12</f>
        <v>0</v>
      </c>
      <c r="AA100" s="71">
        <f>($K$88-SUM($R101:Z101))*$K$91/12</f>
        <v>0</v>
      </c>
      <c r="AB100" s="71">
        <f>($K$88-SUM($R101:AA101))*$K$91/12</f>
        <v>0</v>
      </c>
      <c r="AC100" s="71">
        <f>($K$88-SUM($R101:AB101))*$K$91/12</f>
        <v>0</v>
      </c>
      <c r="AD100" s="71">
        <f>($K$88-SUM($R101:AC101))*$K$91/12</f>
        <v>0</v>
      </c>
      <c r="AE100" s="71">
        <f>($K$88-SUM($R101:AD101))*$K$91/12</f>
        <v>0</v>
      </c>
      <c r="AF100" s="71">
        <f>($K$88-SUM($R101:AE101))*$K$91/12</f>
        <v>0</v>
      </c>
      <c r="AG100" s="71">
        <f>($K$88-SUM($R101:AF101))*$K$91/12</f>
        <v>0</v>
      </c>
      <c r="AH100" s="71">
        <f>($K$88-SUM($R101:AG101))*$K$91/12</f>
        <v>0</v>
      </c>
      <c r="AI100" s="71">
        <f>($K$88-SUM($R101:AH101))*$K$91/12</f>
        <v>0</v>
      </c>
      <c r="AJ100" s="71">
        <f>($K$88-SUM($R101:AI101))*$K$91/12</f>
        <v>0</v>
      </c>
      <c r="AK100" s="71">
        <f>($K$88-SUM($R101:AJ101))*$K$91/12</f>
        <v>0</v>
      </c>
      <c r="AL100" s="71">
        <f>($K$88-SUM($R101:AK101))*$K$91/12</f>
        <v>0</v>
      </c>
      <c r="AM100" s="71">
        <f>($K$88-SUM($R101:AL101))*$K$91/12</f>
        <v>0</v>
      </c>
      <c r="AN100" s="71">
        <f>($K$88-SUM($R101:AM101))*$K$91/12</f>
        <v>0</v>
      </c>
      <c r="AO100" s="71">
        <f>($K$88-SUM($R101:AN101))*$K$91/12</f>
        <v>0</v>
      </c>
      <c r="AP100" s="71">
        <f>($K$88-SUM($R101:AO101))*$K$91/12</f>
        <v>0</v>
      </c>
      <c r="AQ100" s="71">
        <f>($K$88-SUM($R101:AP101))*$K$91/12</f>
        <v>0</v>
      </c>
      <c r="AR100" s="71">
        <f>($K$88-SUM($R101:AQ101))*$K$91/12</f>
        <v>0</v>
      </c>
      <c r="AS100" s="71">
        <f>($K$88-SUM($R101:AR101))*$K$91/12</f>
        <v>0</v>
      </c>
      <c r="AT100" s="71">
        <f>($K$88-SUM($R101:AS101))*$K$91/12</f>
        <v>0</v>
      </c>
      <c r="AU100" s="71">
        <f>($K$88-SUM($R101:AT101))*$K$91/12</f>
        <v>0</v>
      </c>
      <c r="AV100" s="71">
        <f>($K$88-SUM($R101:AU101))*$K$91/12</f>
        <v>0</v>
      </c>
      <c r="AW100" s="71">
        <f>($K$88-SUM($R101:AV101))*$K$91/12</f>
        <v>0</v>
      </c>
      <c r="AX100" s="71">
        <f>($K$88-SUM($R101:AW101))*$K$91/12</f>
        <v>0</v>
      </c>
      <c r="AY100" s="71">
        <f>($K$88-SUM($R101:AX101))*$K$91/12</f>
        <v>0</v>
      </c>
      <c r="AZ100" s="71">
        <f>($K$88-SUM($R101:AY101))*$K$91/12</f>
        <v>0</v>
      </c>
      <c r="BA100" s="71">
        <f>($K$88-SUM($R101:AZ101))*$K$91/12</f>
        <v>0</v>
      </c>
      <c r="BB100" s="71">
        <f>($K$88-SUM($R101:BA101))*$K$91/12</f>
        <v>0</v>
      </c>
      <c r="BC100" s="71">
        <f>($K$88-SUM($R101:BB101))*$K$91/12</f>
        <v>0</v>
      </c>
      <c r="BD100" s="71">
        <f>($K$88-SUM($R101:BC101))*$K$91/12</f>
        <v>0</v>
      </c>
      <c r="BE100" s="71">
        <f>($K$88-SUM($R101:BD101))*$K$91/12</f>
        <v>0</v>
      </c>
      <c r="BF100" s="71">
        <f>($K$88-SUM($R101:BE101))*$K$91/12</f>
        <v>0</v>
      </c>
      <c r="BG100" s="71">
        <f>($K$88-SUM($R101:BF101))*$K$91/12</f>
        <v>0</v>
      </c>
      <c r="BH100" s="71">
        <f>($K$88-SUM($R101:BG101))*$K$91/12</f>
        <v>0</v>
      </c>
      <c r="BI100" s="71">
        <f>($K$88-SUM($R101:BH101))*$K$91/12</f>
        <v>0</v>
      </c>
      <c r="BJ100" s="71">
        <f>($K$88-SUM($R101:BI101))*$K$91/12</f>
        <v>0</v>
      </c>
      <c r="BK100" s="71">
        <f>($K$88-SUM($R101:BJ101))*$K$91/12</f>
        <v>0</v>
      </c>
      <c r="BL100" s="71">
        <f>($K$88-SUM($R101:BK101))*$K$91/12</f>
        <v>0</v>
      </c>
      <c r="BM100" s="71">
        <f>($K$88-SUM($R101:BL101))*$K$91/12</f>
        <v>0</v>
      </c>
      <c r="BN100" s="71">
        <f>($K$88-SUM($R101:BM101))*$K$91/12</f>
        <v>0</v>
      </c>
      <c r="BO100" s="71">
        <f>($K$88-SUM($R101:BN101))*$K$91/12</f>
        <v>0</v>
      </c>
      <c r="BP100" s="71">
        <f>($K$88-SUM($R101:BO101))*$K$91/12</f>
        <v>0</v>
      </c>
      <c r="BQ100" s="71">
        <f>($K$88-SUM($R101:BP101))*$K$91/12</f>
        <v>0</v>
      </c>
      <c r="BR100" s="71">
        <f>($K$88-SUM($R101:BQ101))*$K$91/12</f>
        <v>0</v>
      </c>
      <c r="BS100" s="71">
        <f>($K$88-SUM($R101:BR101))*$K$91/12</f>
        <v>0</v>
      </c>
      <c r="BT100" s="71">
        <f>($K$88-SUM($R101:BS101))*$K$91/12</f>
        <v>0</v>
      </c>
      <c r="BU100" s="71">
        <f>($K$88-SUM($R101:BT101))*$K$91/12</f>
        <v>0</v>
      </c>
      <c r="BV100" s="71">
        <f>($K$88-SUM($R101:BU101))*$K$91/12</f>
        <v>0</v>
      </c>
      <c r="BW100" s="71">
        <f>($K$88-SUM($R101:BV101))*$K$91/12</f>
        <v>0</v>
      </c>
      <c r="BX100" s="71">
        <f>($K$88-SUM($R101:BW101))*$K$91/12</f>
        <v>0</v>
      </c>
      <c r="BY100" s="71">
        <f>($K$88-SUM($R101:BX101))*$K$91/12</f>
        <v>0</v>
      </c>
      <c r="BZ100" s="71">
        <f>($K$88-SUM($R101:BY101))*$K$91/12</f>
        <v>0</v>
      </c>
      <c r="CA100" s="71">
        <f>($K$88-SUM($R101:BZ101))*$K$91/12</f>
        <v>0</v>
      </c>
      <c r="CB100" s="71">
        <f>($K$88-SUM($R101:CA101))*$K$91/12</f>
        <v>0</v>
      </c>
      <c r="CC100" s="71">
        <f>($K$88-SUM($R101:CB101))*$K$91/12</f>
        <v>0</v>
      </c>
      <c r="CD100" s="71">
        <f>($K$88-SUM($R101:CC101))*$K$91/12</f>
        <v>0</v>
      </c>
      <c r="CE100" s="71">
        <f>($K$88-SUM($R101:CD101))*$K$91/12</f>
        <v>0</v>
      </c>
      <c r="CF100" s="71">
        <f>($K$88-SUM($R101:CE101))*$K$91/12</f>
        <v>0</v>
      </c>
      <c r="CG100" s="71">
        <f>($K$88-SUM($R101:CF101))*$K$91/12</f>
        <v>0</v>
      </c>
      <c r="CH100" s="71">
        <f>($K$88-SUM($R101:CG101))*$K$91/12</f>
        <v>0</v>
      </c>
      <c r="CI100" s="71">
        <f>($K$88-SUM($R101:CH101))*$K$91/12</f>
        <v>0</v>
      </c>
      <c r="CJ100" s="71">
        <f>($K$88-SUM($R101:CI101))*$K$91/12</f>
        <v>0</v>
      </c>
      <c r="CK100" s="71">
        <f>($K$88-SUM($R101:CJ101))*$K$91/12</f>
        <v>0</v>
      </c>
      <c r="CL100" s="71">
        <f>($K$88-SUM($R101:CK101))*$K$91/12</f>
        <v>0</v>
      </c>
      <c r="CM100" s="71">
        <f>($K$88-SUM($R101:CL101))*$K$91/12</f>
        <v>0</v>
      </c>
      <c r="CN100" s="71">
        <f>($K$88-SUM($R101:CM101))*$K$91/12</f>
        <v>0</v>
      </c>
      <c r="CO100" s="71">
        <f>($K$88-SUM($R101:CN101))*$K$91/12</f>
        <v>0</v>
      </c>
      <c r="CP100" s="71">
        <f>($K$88-SUM($R101:CO101))*$K$91/12</f>
        <v>0</v>
      </c>
      <c r="CQ100" s="71">
        <f>($K$88-SUM($R101:CP101))*$K$91/12</f>
        <v>0</v>
      </c>
      <c r="CR100" s="71">
        <f>($K$88-SUM($R101:CQ101))*$K$91/12</f>
        <v>0</v>
      </c>
      <c r="CS100" s="71">
        <f>($K$88-SUM($R101:CR101))*$K$91/12</f>
        <v>0</v>
      </c>
      <c r="CT100" s="71">
        <f>($K$88-SUM($R101:CS101))*$K$91/12</f>
        <v>0</v>
      </c>
      <c r="CU100" s="71">
        <f>($K$88-SUM($R101:CT101))*$K$91/12</f>
        <v>0</v>
      </c>
      <c r="CV100" s="71">
        <f>($K$88-SUM($R101:CU101))*$K$91/12</f>
        <v>0</v>
      </c>
      <c r="CW100" s="71">
        <f>($K$88-SUM($R101:CV101))*$K$91/12</f>
        <v>0</v>
      </c>
      <c r="CX100" s="71">
        <f>($K$88-SUM($R101:CW101))*$K$91/12</f>
        <v>0</v>
      </c>
      <c r="CY100" s="71">
        <f>($K$88-SUM($R101:CX101))*$K$91/12</f>
        <v>0</v>
      </c>
      <c r="CZ100" s="71">
        <f>($K$88-SUM($R101:CY101))*$K$91/12</f>
        <v>0</v>
      </c>
      <c r="DA100" s="71">
        <f>($K$88-SUM($R101:CZ101))*$K$91/12</f>
        <v>0</v>
      </c>
      <c r="DB100" s="71">
        <f>($K$88-SUM($R101:DA101))*$K$91/12</f>
        <v>0</v>
      </c>
      <c r="DC100" s="71">
        <f>($K$88-SUM($R101:DB101))*$K$91/12</f>
        <v>0</v>
      </c>
      <c r="DD100" s="71">
        <f>($K$88-SUM($R101:DC101))*$K$91/12</f>
        <v>0</v>
      </c>
      <c r="DE100" s="71">
        <f>($K$88-SUM($R101:DD101))*$K$91/12</f>
        <v>0</v>
      </c>
      <c r="DF100" s="71">
        <f>($K$88-SUM($R101:DE101))*$K$91/12</f>
        <v>0</v>
      </c>
      <c r="DG100" s="71">
        <f>($K$88-SUM($R101:DF101))*$K$91/12</f>
        <v>0</v>
      </c>
      <c r="DH100" s="71">
        <f>($K$88-SUM($R101:DG101))*$K$91/12</f>
        <v>0</v>
      </c>
      <c r="DI100" s="71">
        <f>($K$88-SUM($R101:DH101))*$K$91/12</f>
        <v>0</v>
      </c>
      <c r="DJ100" s="71">
        <f>($K$88-SUM($R101:DI101))*$K$91/12</f>
        <v>0</v>
      </c>
      <c r="DK100" s="71">
        <f>($K$88-SUM($R101:DJ101))*$K$91/12</f>
        <v>0</v>
      </c>
      <c r="DL100" s="71">
        <f>($K$88-SUM($R101:DK101))*$K$91/12</f>
        <v>0</v>
      </c>
      <c r="DM100" s="71">
        <f>($K$88-SUM($R101:DL101))*$K$91/12</f>
        <v>0</v>
      </c>
      <c r="DN100" s="71">
        <f>($K$88-SUM($R101:DM101))*$K$91/12</f>
        <v>0</v>
      </c>
      <c r="DO100" s="71">
        <f>($K$88-SUM($R101:DN101))*$K$91/12</f>
        <v>0</v>
      </c>
      <c r="DP100" s="71">
        <f>($K$88-SUM($R101:DO101))*$K$91/12</f>
        <v>0</v>
      </c>
      <c r="DQ100" s="71">
        <f>($K$88-SUM($R101:DP101))*$K$91/12</f>
        <v>0</v>
      </c>
      <c r="DR100" s="71">
        <f>($K$88-SUM($R101:DQ101))*$K$91/12</f>
        <v>0</v>
      </c>
      <c r="DS100" s="71">
        <f>($K$88-SUM($R101:DR101))*$K$91/12</f>
        <v>0</v>
      </c>
      <c r="DT100" s="71">
        <f>($K$88-SUM($R101:DS101))*$K$91/12</f>
        <v>0</v>
      </c>
      <c r="DU100" s="71">
        <f>($K$88-SUM($R101:DT101))*$K$91/12</f>
        <v>0</v>
      </c>
      <c r="DV100" s="71">
        <f>($K$88-SUM($R101:DU101))*$K$91/12</f>
        <v>0</v>
      </c>
      <c r="DW100" s="71">
        <f>($K$88-SUM($R101:DV101))*$K$91/12</f>
        <v>0</v>
      </c>
      <c r="DX100" s="71">
        <f>($K$88-SUM($R101:DW101))*$K$91/12</f>
        <v>0</v>
      </c>
      <c r="DY100" s="71">
        <f>($K$88-SUM($R101:DX101))*$K$91/12</f>
        <v>0</v>
      </c>
      <c r="DZ100" s="71">
        <f>($K$88-SUM($R101:DY101))*$K$91/12</f>
        <v>0</v>
      </c>
      <c r="EA100" s="71">
        <f>($K$88-SUM($R101:DZ101))*$K$91/12</f>
        <v>0</v>
      </c>
      <c r="EB100" s="71">
        <f>($K$88-SUM($R101:EA101))*$K$91/12</f>
        <v>0</v>
      </c>
      <c r="EC100" s="71">
        <f>($K$88-SUM($R101:EB101))*$K$91/12</f>
        <v>0</v>
      </c>
      <c r="ED100" s="71">
        <f>($K$88-SUM($R101:EC101))*$K$91/12</f>
        <v>0</v>
      </c>
      <c r="EE100" s="71">
        <f>($K$88-SUM($R101:ED101))*$K$91/12</f>
        <v>0</v>
      </c>
      <c r="EF100" s="71">
        <f>($K$88-SUM($R101:EE101))*$K$91/12</f>
        <v>0</v>
      </c>
      <c r="EG100" s="71">
        <f>($K$88-SUM($R101:EF101))*$K$91/12</f>
        <v>0</v>
      </c>
      <c r="EH100" s="71">
        <f>($K$88-SUM($R101:EG101))*$K$91/12</f>
        <v>0</v>
      </c>
      <c r="EI100" s="71">
        <f>($K$88-SUM($R101:EH101))*$K$91/12</f>
        <v>0</v>
      </c>
      <c r="EJ100" s="71">
        <f>($K$88-SUM($R101:EI101))*$K$91/12</f>
        <v>0</v>
      </c>
      <c r="EK100" s="71">
        <f>($K$88-SUM($R101:EJ101))*$K$91/12</f>
        <v>0</v>
      </c>
      <c r="EL100" s="71">
        <f>($K$88-SUM($R101:EK101))*$K$91/12</f>
        <v>0</v>
      </c>
      <c r="EM100" s="71">
        <f>($K$88-SUM($R101:EL101))*$K$91/12</f>
        <v>0</v>
      </c>
      <c r="EN100" s="71">
        <f>($K$88-SUM($R101:EM101))*$K$91/12</f>
        <v>0</v>
      </c>
      <c r="EO100" s="71">
        <f>($K$88-SUM($R101:EN101))*$K$91/12</f>
        <v>0</v>
      </c>
      <c r="EP100" s="71">
        <f>($K$88-SUM($R101:EO101))*$K$91/12</f>
        <v>0</v>
      </c>
      <c r="EQ100" s="71">
        <f>($K$88-SUM($R101:EP101))*$K$91/12</f>
        <v>0</v>
      </c>
      <c r="ER100" s="71">
        <f>($K$88-SUM($R101:EQ101))*$K$91/12</f>
        <v>0</v>
      </c>
      <c r="ES100" s="71">
        <f>($K$88-SUM($R101:ER101))*$K$91/12</f>
        <v>0</v>
      </c>
      <c r="ET100" s="71">
        <f>($K$88-SUM($R101:ES101))*$K$91/12</f>
        <v>0</v>
      </c>
      <c r="EU100" s="71">
        <f>($K$88-SUM($R101:ET101))*$K$91/12</f>
        <v>0</v>
      </c>
      <c r="EV100" s="71">
        <f>($K$88-SUM($R101:EU101))*$K$91/12</f>
        <v>0</v>
      </c>
      <c r="EW100" s="71">
        <f>($K$88-SUM($R101:EV101))*$K$91/12</f>
        <v>0</v>
      </c>
      <c r="EX100" s="71">
        <f>($K$88-SUM($R101:EW101))*$K$91/12</f>
        <v>0</v>
      </c>
      <c r="EY100" s="71">
        <f>($K$88-SUM($R101:EX101))*$K$91/12</f>
        <v>0</v>
      </c>
      <c r="EZ100" s="71">
        <f>($K$88-SUM($R101:EY101))*$K$91/12</f>
        <v>0</v>
      </c>
      <c r="FA100" s="71">
        <f>($K$88-SUM($R101:EZ101))*$K$91/12</f>
        <v>0</v>
      </c>
      <c r="FB100" s="71">
        <f>($K$88-SUM($R101:FA101))*$K$91/12</f>
        <v>0</v>
      </c>
      <c r="FC100" s="71">
        <f>($K$88-SUM($R101:FB101))*$K$91/12</f>
        <v>0</v>
      </c>
      <c r="FD100" s="71">
        <f>($K$88-SUM($R101:FC101))*$K$91/12</f>
        <v>0</v>
      </c>
      <c r="FE100" s="71">
        <f>($K$88-SUM($R101:FD101))*$K$91/12</f>
        <v>0</v>
      </c>
      <c r="FF100" s="71">
        <f>($K$88-SUM($R101:FE101))*$K$91/12</f>
        <v>0</v>
      </c>
      <c r="FG100" s="71">
        <f>($K$88-SUM($R101:FF101))*$K$91/12</f>
        <v>0</v>
      </c>
      <c r="FH100" s="71">
        <f>($K$88-SUM($R101:FG101))*$K$91/12</f>
        <v>0</v>
      </c>
      <c r="FI100" s="71">
        <f>($K$88-SUM($R101:FH101))*$K$91/12</f>
        <v>0</v>
      </c>
      <c r="FJ100" s="71">
        <f>($K$88-SUM($R101:FI101))*$K$91/12</f>
        <v>0</v>
      </c>
      <c r="FK100" s="71">
        <f>($K$88-SUM($R101:FJ101))*$K$91/12</f>
        <v>0</v>
      </c>
      <c r="FL100" s="71">
        <f>($K$88-SUM($R101:FK101))*$K$91/12</f>
        <v>0</v>
      </c>
      <c r="FM100" s="71">
        <f>($K$88-SUM($R101:FL101))*$K$91/12</f>
        <v>0</v>
      </c>
      <c r="FN100" s="71">
        <f>($K$88-SUM($R101:FM101))*$K$91/12</f>
        <v>0</v>
      </c>
      <c r="FO100" s="71">
        <f>($K$88-SUM($R101:FN101))*$K$91/12</f>
        <v>0</v>
      </c>
      <c r="FP100" s="71">
        <f>($K$88-SUM($R101:FO101))*$K$91/12</f>
        <v>0</v>
      </c>
      <c r="FQ100" s="71">
        <f>($K$88-SUM($R101:FP101))*$K$91/12</f>
        <v>0</v>
      </c>
      <c r="FR100" s="71">
        <f>($K$88-SUM($R101:FQ101))*$K$91/12</f>
        <v>0</v>
      </c>
      <c r="FS100" s="71">
        <f>($K$88-SUM($R101:FR101))*$K$91/12</f>
        <v>0</v>
      </c>
      <c r="FT100" s="71">
        <f>($K$88-SUM($R101:FS101))*$K$91/12</f>
        <v>0</v>
      </c>
      <c r="FU100" s="71">
        <f>($K$88-SUM($R101:FT101))*$K$91/12</f>
        <v>0</v>
      </c>
      <c r="FV100" s="71">
        <f>($K$88-SUM($R101:FU101))*$K$91/12</f>
        <v>0</v>
      </c>
      <c r="FW100" s="71">
        <f>($K$88-SUM($R101:FV101))*$K$91/12</f>
        <v>0</v>
      </c>
      <c r="FX100" s="71">
        <f>($K$88-SUM($R101:FW101))*$K$91/12</f>
        <v>0</v>
      </c>
      <c r="FY100" s="71">
        <f>($K$88-SUM($R101:FX101))*$K$91/12</f>
        <v>0</v>
      </c>
      <c r="FZ100" s="71">
        <f>($K$88-SUM($R101:FY101))*$K$91/12</f>
        <v>0</v>
      </c>
      <c r="GA100" s="71">
        <f>($K$88-SUM($R101:FZ101))*$K$91/12</f>
        <v>0</v>
      </c>
      <c r="GB100" s="71">
        <f>($K$88-SUM($R101:GA101))*$K$91/12</f>
        <v>0</v>
      </c>
      <c r="GC100" s="71">
        <f>($K$88-SUM($R101:GB101))*$K$91/12</f>
        <v>0</v>
      </c>
      <c r="GD100" s="71">
        <f>($K$88-SUM($R101:GC101))*$K$91/12</f>
        <v>0</v>
      </c>
      <c r="GE100" s="71">
        <f>($K$88-SUM($R101:GD101))*$K$91/12</f>
        <v>0</v>
      </c>
      <c r="GF100" s="71">
        <f>($K$88-SUM($R101:GE101))*$K$91/12</f>
        <v>0</v>
      </c>
      <c r="GG100" s="71">
        <f>($K$88-SUM($R101:GF101))*$K$91/12</f>
        <v>0</v>
      </c>
      <c r="GH100" s="71">
        <f>($K$88-SUM($R101:GG101))*$K$91/12</f>
        <v>0</v>
      </c>
      <c r="GI100" s="71">
        <f>($K$88-SUM($R101:GH101))*$K$91/12</f>
        <v>0</v>
      </c>
      <c r="GJ100" s="71">
        <f>($K$88-SUM($R101:GI101))*$K$91/12</f>
        <v>0</v>
      </c>
      <c r="GK100" s="71">
        <f>($K$88-SUM($R101:GJ101))*$K$91/12</f>
        <v>0</v>
      </c>
      <c r="GL100" s="71">
        <f>($K$88-SUM($R101:GK101))*$K$91/12</f>
        <v>0</v>
      </c>
      <c r="GM100" s="71">
        <f>($K$88-SUM($R101:GL101))*$K$91/12</f>
        <v>0</v>
      </c>
      <c r="GN100" s="71">
        <f>($K$88-SUM($R101:GM101))*$K$91/12</f>
        <v>0</v>
      </c>
      <c r="GO100" s="71">
        <f>($K$88-SUM($R101:GN101))*$K$91/12</f>
        <v>0</v>
      </c>
      <c r="GP100" s="71">
        <f>($K$88-SUM($R101:GO101))*$K$91/12</f>
        <v>0</v>
      </c>
      <c r="GQ100" s="71">
        <f>($K$88-SUM($R101:GP101))*$K$91/12</f>
        <v>0</v>
      </c>
      <c r="GR100" s="71">
        <f>($K$88-SUM($R101:GQ101))*$K$91/12</f>
        <v>0</v>
      </c>
      <c r="GS100" s="71">
        <f>($K$88-SUM($R101:GR101))*$K$91/12</f>
        <v>0</v>
      </c>
      <c r="GT100" s="71">
        <f>($K$88-SUM($R101:GS101))*$K$91/12</f>
        <v>0</v>
      </c>
      <c r="GU100" s="71">
        <f>($K$88-SUM($R101:GT101))*$K$91/12</f>
        <v>0</v>
      </c>
      <c r="GV100" s="71">
        <f>($K$88-SUM($R101:GU101))*$K$91/12</f>
        <v>0</v>
      </c>
      <c r="GW100" s="71">
        <f>($K$88-SUM($R101:GV101))*$K$91/12</f>
        <v>0</v>
      </c>
      <c r="GX100" s="71">
        <f>($K$88-SUM($R101:GW101))*$K$91/12</f>
        <v>0</v>
      </c>
      <c r="GY100" s="71">
        <f>($K$88-SUM($R101:GX101))*$K$91/12</f>
        <v>0</v>
      </c>
      <c r="GZ100" s="71">
        <f>($K$88-SUM($R101:GY101))*$K$91/12</f>
        <v>0</v>
      </c>
      <c r="HA100" s="71">
        <f>($K$88-SUM($R101:GZ101))*$K$91/12</f>
        <v>0</v>
      </c>
      <c r="HB100" s="71">
        <f>($K$88-SUM($R101:HA101))*$K$91/12</f>
        <v>0</v>
      </c>
      <c r="HC100" s="71">
        <f>($K$88-SUM($R101:HB101))*$K$91/12</f>
        <v>0</v>
      </c>
      <c r="HD100" s="71">
        <f>($K$88-SUM($R101:HC101))*$K$91/12</f>
        <v>0</v>
      </c>
      <c r="HE100" s="71">
        <f>($K$88-SUM($R101:HD101))*$K$91/12</f>
        <v>0</v>
      </c>
      <c r="HF100" s="71">
        <f>($K$88-SUM($R101:HE101))*$K$91/12</f>
        <v>0</v>
      </c>
      <c r="HG100" s="71">
        <f>($K$88-SUM($R101:HF101))*$K$91/12</f>
        <v>0</v>
      </c>
      <c r="HH100" s="71">
        <f>($K$88-SUM($R101:HG101))*$K$91/12</f>
        <v>0</v>
      </c>
      <c r="HI100" s="71">
        <f>($K$88-SUM($R101:HH101))*$K$91/12</f>
        <v>0</v>
      </c>
      <c r="HJ100" s="71">
        <f>($K$88-SUM($R101:HI101))*$K$91/12</f>
        <v>0</v>
      </c>
      <c r="HK100" s="71">
        <f>($K$88-SUM($R101:HJ101))*$K$91/12</f>
        <v>0</v>
      </c>
      <c r="HL100" s="71">
        <f>($K$88-SUM($R101:HK101))*$K$91/12</f>
        <v>0</v>
      </c>
      <c r="HM100" s="71">
        <f>($K$88-SUM($R101:HL101))*$K$91/12</f>
        <v>0</v>
      </c>
      <c r="HN100" s="71">
        <f>($K$88-SUM($R101:HM101))*$K$91/12</f>
        <v>0</v>
      </c>
      <c r="HO100" s="71">
        <f>($K$88-SUM($R101:HN101))*$K$91/12</f>
        <v>0</v>
      </c>
      <c r="HP100" s="71">
        <f>($K$88-SUM($R101:HO101))*$K$91/12</f>
        <v>0</v>
      </c>
      <c r="HQ100" s="71">
        <f>($K$88-SUM($R101:HP101))*$K$91/12</f>
        <v>0</v>
      </c>
      <c r="HR100" s="71">
        <f>($K$88-SUM($R101:HQ101))*$K$91/12</f>
        <v>0</v>
      </c>
      <c r="HS100" s="71">
        <f>($K$88-SUM($R101:HR101))*$K$91/12</f>
        <v>0</v>
      </c>
      <c r="HT100" s="71">
        <f>($K$88-SUM($R101:HS101))*$K$91/12</f>
        <v>0</v>
      </c>
      <c r="HU100" s="71">
        <f>($K$88-SUM($R101:HT101))*$K$91/12</f>
        <v>0</v>
      </c>
      <c r="HV100" s="71">
        <f>($K$88-SUM($R101:HU101))*$K$91/12</f>
        <v>0</v>
      </c>
      <c r="HW100" s="71">
        <f>($K$88-SUM($R101:HV101))*$K$91/12</f>
        <v>0</v>
      </c>
      <c r="HX100" s="71">
        <f>($K$88-SUM($R101:HW101))*$K$91/12</f>
        <v>0</v>
      </c>
      <c r="HY100" s="71">
        <f>($K$88-SUM($R101:HX101))*$K$91/12</f>
        <v>0</v>
      </c>
      <c r="HZ100" s="71">
        <f>($K$88-SUM($R101:HY101))*$K$91/12</f>
        <v>0</v>
      </c>
      <c r="IA100" s="71">
        <f>($K$88-SUM($R101:HZ101))*$K$91/12</f>
        <v>0</v>
      </c>
      <c r="IB100" s="71">
        <f>($K$88-SUM($R101:IA101))*$K$91/12</f>
        <v>0</v>
      </c>
      <c r="IC100" s="71">
        <f>($K$88-SUM($R101:IB101))*$K$91/12</f>
        <v>0</v>
      </c>
      <c r="ID100" s="71">
        <f>($K$88-SUM($R101:IC101))*$K$91/12</f>
        <v>0</v>
      </c>
      <c r="IE100" s="71">
        <f>($K$88-SUM($R101:ID101))*$K$91/12</f>
        <v>0</v>
      </c>
      <c r="IF100" s="71">
        <f>($K$88-SUM($R101:IE101))*$K$91/12</f>
        <v>0</v>
      </c>
      <c r="IG100" s="71">
        <f>($K$88-SUM($R101:IF101))*$K$91/12</f>
        <v>0</v>
      </c>
      <c r="IH100" s="71">
        <f>($K$88-SUM($R101:IG101))*$K$91/12</f>
        <v>0</v>
      </c>
      <c r="II100" s="71">
        <f>($K$88-SUM($R101:IH101))*$K$91/12</f>
        <v>0</v>
      </c>
      <c r="IJ100" s="71">
        <f>($K$88-SUM($R101:II101))*$K$91/12</f>
        <v>0</v>
      </c>
      <c r="IK100" s="71">
        <f>($K$88-SUM($R101:IJ101))*$K$91/12</f>
        <v>0</v>
      </c>
      <c r="IL100" s="71">
        <f>($K$88-SUM($R101:IK101))*$K$91/12</f>
        <v>0</v>
      </c>
      <c r="IM100" s="71">
        <f>($K$88-SUM($R101:IL101))*$K$91/12</f>
        <v>0</v>
      </c>
      <c r="IN100" s="71">
        <f>($K$88-SUM($R101:IM101))*$K$91/12</f>
        <v>0</v>
      </c>
      <c r="IO100" s="71">
        <f>($K$88-SUM($R101:IN101))*$K$91/12</f>
        <v>0</v>
      </c>
      <c r="IP100" s="71">
        <f>($K$88-SUM($R101:IO101))*$K$91/12</f>
        <v>0</v>
      </c>
      <c r="IQ100" s="71">
        <f>($K$88-SUM($R101:IP101))*$K$91/12</f>
        <v>0</v>
      </c>
      <c r="IR100" s="71">
        <f>($K$88-SUM($R101:IQ101))*$K$91/12</f>
        <v>0</v>
      </c>
      <c r="IS100" s="71">
        <f>($K$88-SUM($R101:IR101))*$K$91/12</f>
        <v>0</v>
      </c>
      <c r="IT100" s="71">
        <f>($K$88-SUM($R101:IS101))*$K$91/12</f>
        <v>0</v>
      </c>
      <c r="IU100" s="71">
        <f>($K$88-SUM($R101:IT101))*$K$91/12</f>
        <v>0</v>
      </c>
      <c r="IV100" s="71">
        <f>($K$88-SUM($R101:IU101))*$K$91/12</f>
        <v>0</v>
      </c>
      <c r="IW100" s="71">
        <f>($K$88-SUM($R101:IV101))*$K$91/12</f>
        <v>0</v>
      </c>
      <c r="IX100" s="71">
        <f>($K$88-SUM($R101:IW101))*$K$91/12</f>
        <v>0</v>
      </c>
      <c r="IY100" s="71">
        <f>($K$88-SUM($R101:IX101))*$K$91/12</f>
        <v>0</v>
      </c>
      <c r="IZ100" s="71">
        <f>($K$88-SUM($R101:IY101))*$K$91/12</f>
        <v>0</v>
      </c>
      <c r="JA100" s="71">
        <f>($K$88-SUM($R101:IZ101))*$K$91/12</f>
        <v>0</v>
      </c>
      <c r="JB100" s="71">
        <f>($K$88-SUM($R101:JA101))*$K$91/12</f>
        <v>0</v>
      </c>
      <c r="JC100" s="71">
        <f>($K$88-SUM($R101:JB101))*$K$91/12</f>
        <v>0</v>
      </c>
      <c r="JD100" s="71">
        <f>($K$88-SUM($R101:JC101))*$K$91/12</f>
        <v>0</v>
      </c>
      <c r="JE100" s="71">
        <f>($K$88-SUM($R101:JD101))*$K$91/12</f>
        <v>0</v>
      </c>
      <c r="JF100" s="71">
        <f>($K$88-SUM($R101:JE101))*$K$91/12</f>
        <v>0</v>
      </c>
      <c r="JG100" s="71">
        <f>($K$88-SUM($R101:JF101))*$K$91/12</f>
        <v>0</v>
      </c>
      <c r="JH100" s="71">
        <f>($K$88-SUM($R101:JG101))*$K$91/12</f>
        <v>0</v>
      </c>
      <c r="JI100" s="71">
        <f>($K$88-SUM($R101:JH101))*$K$91/12</f>
        <v>0</v>
      </c>
      <c r="JJ100" s="71">
        <f>($K$88-SUM($R101:JI101))*$K$91/12</f>
        <v>0</v>
      </c>
      <c r="JK100" s="71">
        <f>($K$88-SUM($R101:JJ101))*$K$91/12</f>
        <v>0</v>
      </c>
      <c r="JL100" s="71">
        <f>($K$88-SUM($R101:JK101))*$K$91/12</f>
        <v>0</v>
      </c>
      <c r="JM100" s="71">
        <f>($K$88-SUM($R101:JL101))*$K$91/12</f>
        <v>0</v>
      </c>
      <c r="JN100" s="71">
        <f>($K$88-SUM($R101:JM101))*$K$91/12</f>
        <v>0</v>
      </c>
      <c r="JO100" s="71">
        <f>($K$88-SUM($R101:JN101))*$K$91/12</f>
        <v>0</v>
      </c>
      <c r="JP100" s="71">
        <f>($K$88-SUM($R101:JO101))*$K$91/12</f>
        <v>0</v>
      </c>
      <c r="JQ100" s="71">
        <f>($K$88-SUM($R101:JP101))*$K$91/12</f>
        <v>0</v>
      </c>
      <c r="JR100" s="71">
        <f>($K$88-SUM($R101:JQ101))*$K$91/12</f>
        <v>0</v>
      </c>
      <c r="JS100" s="71">
        <f>($K$88-SUM($R101:JR101))*$K$91/12</f>
        <v>0</v>
      </c>
      <c r="JT100" s="71">
        <f>($K$88-SUM($R101:JS101))*$K$91/12</f>
        <v>0</v>
      </c>
      <c r="JU100" s="71">
        <f>($K$88-SUM($R101:JT101))*$K$91/12</f>
        <v>0</v>
      </c>
      <c r="JV100" s="71">
        <f>($K$88-SUM($R101:JU101))*$K$91/12</f>
        <v>0</v>
      </c>
      <c r="JW100" s="71">
        <f>($K$88-SUM($R101:JV101))*$K$91/12</f>
        <v>0</v>
      </c>
      <c r="JX100" s="71">
        <f>($K$88-SUM($R101:JW101))*$K$91/12</f>
        <v>0</v>
      </c>
      <c r="JY100" s="71">
        <f>($K$88-SUM($R101:JX101))*$K$91/12</f>
        <v>0</v>
      </c>
      <c r="JZ100" s="71">
        <f>($K$88-SUM($R101:JY101))*$K$91/12</f>
        <v>0</v>
      </c>
      <c r="KA100" s="71">
        <f>($K$88-SUM($R101:JZ101))*$K$91/12</f>
        <v>0</v>
      </c>
      <c r="KB100" s="71">
        <f>($K$88-SUM($R101:KA101))*$K$91/12</f>
        <v>0</v>
      </c>
      <c r="KC100" s="71">
        <f>($K$88-SUM($R101:KB101))*$K$91/12</f>
        <v>0</v>
      </c>
      <c r="KD100" s="71">
        <f>($K$88-SUM($R101:KC101))*$K$91/12</f>
        <v>0</v>
      </c>
      <c r="KE100" s="71">
        <f>($K$88-SUM($R101:KD101))*$K$91/12</f>
        <v>0</v>
      </c>
      <c r="KF100" s="71">
        <f>($K$88-SUM($R101:KE101))*$K$91/12</f>
        <v>0</v>
      </c>
      <c r="KG100" s="71">
        <f>($K$88-SUM($R101:KF101))*$K$91/12</f>
        <v>0</v>
      </c>
      <c r="KH100" s="71">
        <f>($K$88-SUM($R101:KG101))*$K$91/12</f>
        <v>0</v>
      </c>
      <c r="KI100" s="71">
        <f>($K$88-SUM($R101:KH101))*$K$91/12</f>
        <v>0</v>
      </c>
      <c r="KJ100" s="71">
        <f>($K$88-SUM($R101:KI101))*$K$91/12</f>
        <v>0</v>
      </c>
      <c r="KK100" s="71">
        <f>($K$88-SUM($R101:KJ101))*$K$91/12</f>
        <v>0</v>
      </c>
      <c r="KL100" s="71">
        <f>($K$88-SUM($R101:KK101))*$K$91/12</f>
        <v>0</v>
      </c>
      <c r="KM100" s="71">
        <f>($K$88-SUM($R101:KL101))*$K$91/12</f>
        <v>0</v>
      </c>
      <c r="KN100" s="71">
        <f>($K$88-SUM($R101:KM101))*$K$91/12</f>
        <v>0</v>
      </c>
      <c r="KO100" s="71">
        <f>($K$88-SUM($R101:KN101))*$K$91/12</f>
        <v>0</v>
      </c>
      <c r="KP100" s="71">
        <f>($K$88-SUM($R101:KO101))*$K$91/12</f>
        <v>0</v>
      </c>
      <c r="KQ100" s="71">
        <f>($K$88-SUM($R101:KP101))*$K$91/12</f>
        <v>0</v>
      </c>
      <c r="KR100" s="71">
        <f>($K$88-SUM($R101:KQ101))*$K$91/12</f>
        <v>0</v>
      </c>
      <c r="KS100" s="71">
        <f>($K$88-SUM($R101:KR101))*$K$91/12</f>
        <v>0</v>
      </c>
      <c r="KT100" s="71">
        <f>($K$88-SUM($R101:KS101))*$K$91/12</f>
        <v>0</v>
      </c>
      <c r="KU100" s="71">
        <f>($K$88-SUM($R101:KT101))*$K$91/12</f>
        <v>0</v>
      </c>
      <c r="KV100" s="71">
        <f>($K$88-SUM($R101:KU101))*$K$91/12</f>
        <v>0</v>
      </c>
      <c r="KW100" s="71">
        <f>($K$88-SUM($R101:KV101))*$K$91/12</f>
        <v>0</v>
      </c>
      <c r="KX100" s="71">
        <f>($K$88-SUM($R101:KW101))*$K$91/12</f>
        <v>0</v>
      </c>
      <c r="KY100" s="71">
        <f>($K$88-SUM($R101:KX101))*$K$91/12</f>
        <v>0</v>
      </c>
      <c r="KZ100" s="71">
        <f>($K$88-SUM($R101:KY101))*$K$91/12</f>
        <v>0</v>
      </c>
      <c r="LA100" s="71">
        <f>($K$88-SUM($R101:KZ101))*$K$91/12</f>
        <v>0</v>
      </c>
      <c r="LB100" s="71">
        <f>($K$88-SUM($R101:LA101))*$K$91/12</f>
        <v>0</v>
      </c>
      <c r="LC100" s="71">
        <f>($K$88-SUM($R101:LB101))*$K$91/12</f>
        <v>0</v>
      </c>
      <c r="LD100" s="71">
        <f>($K$88-SUM($R101:LC101))*$K$91/12</f>
        <v>0</v>
      </c>
      <c r="LE100" s="71">
        <f>($K$88-SUM($R101:LD101))*$K$91/12</f>
        <v>0</v>
      </c>
      <c r="LF100" s="71">
        <f>($K$88-SUM($R101:LE101))*$K$91/12</f>
        <v>0</v>
      </c>
      <c r="LG100" s="71">
        <f>($K$88-SUM($R101:LF101))*$K$91/12</f>
        <v>0</v>
      </c>
      <c r="LH100" s="71">
        <f>($K$88-SUM($R101:LG101))*$K$91/12</f>
        <v>0</v>
      </c>
      <c r="LI100" s="71">
        <f>($K$88-SUM($R101:LH101))*$K$91/12</f>
        <v>0</v>
      </c>
      <c r="LJ100" s="71">
        <f>($K$88-SUM($R101:LI101))*$K$91/12</f>
        <v>0</v>
      </c>
      <c r="LK100" s="71">
        <f>($K$88-SUM($R101:LJ101))*$K$91/12</f>
        <v>0</v>
      </c>
      <c r="LL100" s="71">
        <f>($K$88-SUM($R101:LK101))*$K$91/12</f>
        <v>0</v>
      </c>
      <c r="LM100" s="71">
        <f>($K$88-SUM($R101:LL101))*$K$91/12</f>
        <v>0</v>
      </c>
      <c r="LN100" s="71">
        <f>($K$88-SUM($R101:LM101))*$K$91/12</f>
        <v>0</v>
      </c>
      <c r="LO100" s="71">
        <f>($K$88-SUM($R101:LN101))*$K$91/12</f>
        <v>0</v>
      </c>
      <c r="LP100" s="71">
        <f>($K$88-SUM($R101:LO101))*$K$91/12</f>
        <v>0</v>
      </c>
      <c r="LQ100" s="71">
        <f>($K$88-SUM($R101:LP101))*$K$91/12</f>
        <v>0</v>
      </c>
      <c r="LR100" s="71">
        <f>($K$88-SUM($R101:LQ101))*$K$91/12</f>
        <v>0</v>
      </c>
      <c r="LS100" s="71">
        <f>($K$88-SUM($R101:LR101))*$K$91/12</f>
        <v>0</v>
      </c>
      <c r="LT100" s="71">
        <f>($K$88-SUM($R101:LS101))*$K$91/12</f>
        <v>0</v>
      </c>
      <c r="LU100" s="71">
        <f>($K$88-SUM($R101:LT101))*$K$91/12</f>
        <v>0</v>
      </c>
      <c r="LV100" s="71">
        <f>($K$88-SUM($R101:LU101))*$K$91/12</f>
        <v>0</v>
      </c>
      <c r="LW100" s="71">
        <f>($K$88-SUM($R101:LV101))*$K$91/12</f>
        <v>0</v>
      </c>
      <c r="LX100" s="71">
        <f>($K$88-SUM($R101:LW101))*$K$91/12</f>
        <v>0</v>
      </c>
      <c r="LY100" s="71">
        <f>($K$88-SUM($R101:LX101))*$K$91/12</f>
        <v>0</v>
      </c>
      <c r="LZ100" s="71">
        <f>($K$88-SUM($R101:LY101))*$K$91/12</f>
        <v>0</v>
      </c>
      <c r="MA100" s="71">
        <f>($K$88-SUM($R101:LZ101))*$K$91/12</f>
        <v>0</v>
      </c>
      <c r="MB100" s="71">
        <f>($K$88-SUM($R101:MA101))*$K$91/12</f>
        <v>0</v>
      </c>
      <c r="MC100" s="71">
        <f>($K$88-SUM($R101:MB101))*$K$91/12</f>
        <v>0</v>
      </c>
      <c r="MD100" s="71">
        <f>($K$88-SUM($R101:MC101))*$K$91/12</f>
        <v>0</v>
      </c>
      <c r="ME100" s="71">
        <f>($K$88-SUM($R101:MD101))*$K$91/12</f>
        <v>0</v>
      </c>
      <c r="MF100" s="71">
        <f>($K$88-SUM($R101:ME101))*$K$91/12</f>
        <v>0</v>
      </c>
      <c r="MG100" s="71">
        <f>($K$88-SUM($R101:MF101))*$K$91/12</f>
        <v>0</v>
      </c>
      <c r="MH100" s="71">
        <f>($K$88-SUM($R101:MG101))*$K$91/12</f>
        <v>0</v>
      </c>
      <c r="MI100" s="71">
        <f>($K$88-SUM($R101:MH101))*$K$91/12</f>
        <v>0</v>
      </c>
      <c r="MJ100" s="71">
        <f>($K$88-SUM($R101:MI101))*$K$91/12</f>
        <v>0</v>
      </c>
      <c r="MK100" s="71">
        <f>($K$88-SUM($R101:MJ101))*$K$91/12</f>
        <v>0</v>
      </c>
      <c r="ML100" s="71">
        <f>($K$88-SUM($R101:MK101))*$K$91/12</f>
        <v>0</v>
      </c>
      <c r="MM100" s="71">
        <f>($K$88-SUM($R101:ML101))*$K$91/12</f>
        <v>0</v>
      </c>
      <c r="MN100" s="71">
        <f>($K$88-SUM($R101:MM101))*$K$91/12</f>
        <v>0</v>
      </c>
      <c r="MO100" s="71">
        <f>($K$88-SUM($R101:MN101))*$K$91/12</f>
        <v>0</v>
      </c>
      <c r="MP100" s="71">
        <f>($K$88-SUM($R101:MO101))*$K$91/12</f>
        <v>0</v>
      </c>
      <c r="MQ100" s="71">
        <f>($K$88-SUM($R101:MP101))*$K$91/12</f>
        <v>0</v>
      </c>
      <c r="MR100" s="71">
        <f>($K$88-SUM($R101:MQ101))*$K$91/12</f>
        <v>0</v>
      </c>
      <c r="MS100" s="71">
        <f>($K$88-SUM($R101:MR101))*$K$91/12</f>
        <v>0</v>
      </c>
      <c r="MT100" s="71">
        <f>($K$88-SUM($R101:MS101))*$K$91/12</f>
        <v>0</v>
      </c>
      <c r="MU100" s="71">
        <f>($K$88-SUM($R101:MT101))*$K$91/12</f>
        <v>0</v>
      </c>
      <c r="MV100" s="71">
        <f>($K$88-SUM($R101:MU101))*$K$91/12</f>
        <v>0</v>
      </c>
      <c r="MW100" s="71">
        <f>($K$88-SUM($R101:MV101))*$K$91/12</f>
        <v>0</v>
      </c>
      <c r="MX100" s="71">
        <f>($K$88-SUM($R101:MW101))*$K$91/12</f>
        <v>0</v>
      </c>
      <c r="MY100" s="71">
        <f>($K$88-SUM($R101:MX101))*$K$91/12</f>
        <v>0</v>
      </c>
      <c r="MZ100" s="71">
        <f>($K$88-SUM($R101:MY101))*$K$91/12</f>
        <v>0</v>
      </c>
      <c r="NA100" s="71">
        <f>($K$88-SUM($R101:MZ101))*$K$91/12</f>
        <v>0</v>
      </c>
      <c r="NB100" s="71">
        <f>($K$88-SUM($R101:NA101))*$K$91/12</f>
        <v>0</v>
      </c>
      <c r="NC100" s="71">
        <f>($K$88-SUM($R101:NB101))*$K$91/12</f>
        <v>0</v>
      </c>
      <c r="ND100" s="71">
        <f>($K$88-SUM($R101:NC101))*$K$91/12</f>
        <v>0</v>
      </c>
      <c r="NE100" s="71">
        <f>($K$88-SUM($R101:ND101))*$K$91/12</f>
        <v>0</v>
      </c>
      <c r="NF100" s="71">
        <f>($K$88-SUM($R101:NE101))*$K$91/12</f>
        <v>0</v>
      </c>
      <c r="NG100" s="71">
        <f>($K$88-SUM($R101:NF101))*$K$91/12</f>
        <v>0</v>
      </c>
      <c r="NH100" s="71">
        <f>($K$88-SUM($R101:NG101))*$K$91/12</f>
        <v>0</v>
      </c>
      <c r="NI100" s="71">
        <f>($K$88-SUM($R101:NH101))*$K$91/12</f>
        <v>0</v>
      </c>
      <c r="NJ100" s="71">
        <f>($K$88-SUM($R101:NI101))*$K$91/12</f>
        <v>0</v>
      </c>
      <c r="NK100" s="71">
        <f>($K$88-SUM($R101:NJ101))*$K$91/12</f>
        <v>0</v>
      </c>
      <c r="NL100" s="71">
        <f>($K$88-SUM($R101:NK101))*$K$91/12</f>
        <v>0</v>
      </c>
      <c r="NM100" s="71">
        <f>($K$88-SUM($R101:NL101))*$K$91/12</f>
        <v>0</v>
      </c>
      <c r="NN100" s="71">
        <f>($K$88-SUM($R101:NM101))*$K$91/12</f>
        <v>0</v>
      </c>
      <c r="NO100" s="66"/>
      <c r="NP100" s="66"/>
    </row>
    <row r="101" spans="1:380" s="72" customFormat="1" x14ac:dyDescent="0.25">
      <c r="A101" s="66"/>
      <c r="B101" s="66"/>
      <c r="C101" s="66"/>
      <c r="D101" s="66"/>
      <c r="E101" s="74" t="str">
        <f>структура!$E$40</f>
        <v>оплата тела кредита в разрезе страхования</v>
      </c>
      <c r="F101" s="66"/>
      <c r="G101" s="66"/>
      <c r="H101" s="66" t="str">
        <f>IF($E101="","",INDEX(структура!$H:$H,SUMIFS(структура!$C:$C,структура!$E:$E,$E101)))</f>
        <v>руб.</v>
      </c>
      <c r="I101" s="66"/>
      <c r="J101" s="67"/>
      <c r="K101" s="68"/>
      <c r="L101" s="69"/>
      <c r="M101" s="66"/>
      <c r="N101" s="66"/>
      <c r="O101" s="70">
        <f>SUM($R101:$NO101)</f>
        <v>0</v>
      </c>
      <c r="P101" s="66"/>
      <c r="Q101" s="66"/>
      <c r="R101" s="75"/>
      <c r="S101" s="71">
        <f>S97-S100</f>
        <v>0</v>
      </c>
      <c r="T101" s="71">
        <f>T97-T100</f>
        <v>0</v>
      </c>
      <c r="U101" s="71">
        <f t="shared" ref="U101:CF101" si="54">U97-U100</f>
        <v>0</v>
      </c>
      <c r="V101" s="71">
        <f t="shared" si="54"/>
        <v>0</v>
      </c>
      <c r="W101" s="71">
        <f t="shared" si="54"/>
        <v>0</v>
      </c>
      <c r="X101" s="71">
        <f t="shared" si="54"/>
        <v>0</v>
      </c>
      <c r="Y101" s="71">
        <f t="shared" si="54"/>
        <v>0</v>
      </c>
      <c r="Z101" s="71">
        <f t="shared" si="54"/>
        <v>0</v>
      </c>
      <c r="AA101" s="71">
        <f t="shared" si="54"/>
        <v>0</v>
      </c>
      <c r="AB101" s="71">
        <f t="shared" si="54"/>
        <v>0</v>
      </c>
      <c r="AC101" s="71">
        <f t="shared" si="54"/>
        <v>0</v>
      </c>
      <c r="AD101" s="71">
        <f t="shared" si="54"/>
        <v>0</v>
      </c>
      <c r="AE101" s="71">
        <f t="shared" si="54"/>
        <v>0</v>
      </c>
      <c r="AF101" s="71">
        <f t="shared" si="54"/>
        <v>0</v>
      </c>
      <c r="AG101" s="71">
        <f t="shared" si="54"/>
        <v>0</v>
      </c>
      <c r="AH101" s="71">
        <f t="shared" si="54"/>
        <v>0</v>
      </c>
      <c r="AI101" s="71">
        <f t="shared" si="54"/>
        <v>0</v>
      </c>
      <c r="AJ101" s="71">
        <f t="shared" si="54"/>
        <v>0</v>
      </c>
      <c r="AK101" s="71">
        <f t="shared" si="54"/>
        <v>0</v>
      </c>
      <c r="AL101" s="71">
        <f t="shared" si="54"/>
        <v>0</v>
      </c>
      <c r="AM101" s="71">
        <f t="shared" si="54"/>
        <v>0</v>
      </c>
      <c r="AN101" s="71">
        <f t="shared" si="54"/>
        <v>0</v>
      </c>
      <c r="AO101" s="71">
        <f t="shared" si="54"/>
        <v>0</v>
      </c>
      <c r="AP101" s="71">
        <f t="shared" si="54"/>
        <v>0</v>
      </c>
      <c r="AQ101" s="71">
        <f t="shared" si="54"/>
        <v>0</v>
      </c>
      <c r="AR101" s="71">
        <f t="shared" si="54"/>
        <v>0</v>
      </c>
      <c r="AS101" s="71">
        <f t="shared" si="54"/>
        <v>0</v>
      </c>
      <c r="AT101" s="71">
        <f t="shared" si="54"/>
        <v>0</v>
      </c>
      <c r="AU101" s="71">
        <f t="shared" si="54"/>
        <v>0</v>
      </c>
      <c r="AV101" s="71">
        <f t="shared" si="54"/>
        <v>0</v>
      </c>
      <c r="AW101" s="71">
        <f t="shared" si="54"/>
        <v>0</v>
      </c>
      <c r="AX101" s="71">
        <f t="shared" si="54"/>
        <v>0</v>
      </c>
      <c r="AY101" s="71">
        <f t="shared" si="54"/>
        <v>0</v>
      </c>
      <c r="AZ101" s="71">
        <f t="shared" si="54"/>
        <v>0</v>
      </c>
      <c r="BA101" s="71">
        <f t="shared" si="54"/>
        <v>0</v>
      </c>
      <c r="BB101" s="71">
        <f t="shared" si="54"/>
        <v>0</v>
      </c>
      <c r="BC101" s="71">
        <f t="shared" si="54"/>
        <v>0</v>
      </c>
      <c r="BD101" s="71">
        <f t="shared" si="54"/>
        <v>0</v>
      </c>
      <c r="BE101" s="71">
        <f t="shared" si="54"/>
        <v>0</v>
      </c>
      <c r="BF101" s="71">
        <f t="shared" si="54"/>
        <v>0</v>
      </c>
      <c r="BG101" s="71">
        <f t="shared" si="54"/>
        <v>0</v>
      </c>
      <c r="BH101" s="71">
        <f t="shared" si="54"/>
        <v>0</v>
      </c>
      <c r="BI101" s="71">
        <f t="shared" si="54"/>
        <v>0</v>
      </c>
      <c r="BJ101" s="71">
        <f t="shared" si="54"/>
        <v>0</v>
      </c>
      <c r="BK101" s="71">
        <f t="shared" si="54"/>
        <v>0</v>
      </c>
      <c r="BL101" s="71">
        <f t="shared" si="54"/>
        <v>0</v>
      </c>
      <c r="BM101" s="71">
        <f t="shared" si="54"/>
        <v>0</v>
      </c>
      <c r="BN101" s="71">
        <f t="shared" si="54"/>
        <v>0</v>
      </c>
      <c r="BO101" s="71">
        <f t="shared" si="54"/>
        <v>0</v>
      </c>
      <c r="BP101" s="71">
        <f t="shared" si="54"/>
        <v>0</v>
      </c>
      <c r="BQ101" s="71">
        <f t="shared" si="54"/>
        <v>0</v>
      </c>
      <c r="BR101" s="71">
        <f t="shared" si="54"/>
        <v>0</v>
      </c>
      <c r="BS101" s="71">
        <f t="shared" si="54"/>
        <v>0</v>
      </c>
      <c r="BT101" s="71">
        <f t="shared" si="54"/>
        <v>0</v>
      </c>
      <c r="BU101" s="71">
        <f t="shared" si="54"/>
        <v>0</v>
      </c>
      <c r="BV101" s="71">
        <f t="shared" si="54"/>
        <v>0</v>
      </c>
      <c r="BW101" s="71">
        <f t="shared" si="54"/>
        <v>0</v>
      </c>
      <c r="BX101" s="71">
        <f t="shared" si="54"/>
        <v>0</v>
      </c>
      <c r="BY101" s="71">
        <f t="shared" si="54"/>
        <v>0</v>
      </c>
      <c r="BZ101" s="71">
        <f t="shared" si="54"/>
        <v>0</v>
      </c>
      <c r="CA101" s="71">
        <f t="shared" si="54"/>
        <v>0</v>
      </c>
      <c r="CB101" s="71">
        <f t="shared" si="54"/>
        <v>0</v>
      </c>
      <c r="CC101" s="71">
        <f t="shared" si="54"/>
        <v>0</v>
      </c>
      <c r="CD101" s="71">
        <f t="shared" si="54"/>
        <v>0</v>
      </c>
      <c r="CE101" s="71">
        <f t="shared" si="54"/>
        <v>0</v>
      </c>
      <c r="CF101" s="71">
        <f t="shared" si="54"/>
        <v>0</v>
      </c>
      <c r="CG101" s="71">
        <f t="shared" ref="CG101:ER101" si="55">CG97-CG100</f>
        <v>0</v>
      </c>
      <c r="CH101" s="71">
        <f t="shared" si="55"/>
        <v>0</v>
      </c>
      <c r="CI101" s="71">
        <f t="shared" si="55"/>
        <v>0</v>
      </c>
      <c r="CJ101" s="71">
        <f t="shared" si="55"/>
        <v>0</v>
      </c>
      <c r="CK101" s="71">
        <f t="shared" si="55"/>
        <v>0</v>
      </c>
      <c r="CL101" s="71">
        <f t="shared" si="55"/>
        <v>0</v>
      </c>
      <c r="CM101" s="71">
        <f t="shared" si="55"/>
        <v>0</v>
      </c>
      <c r="CN101" s="71">
        <f t="shared" si="55"/>
        <v>0</v>
      </c>
      <c r="CO101" s="71">
        <f t="shared" si="55"/>
        <v>0</v>
      </c>
      <c r="CP101" s="71">
        <f t="shared" si="55"/>
        <v>0</v>
      </c>
      <c r="CQ101" s="71">
        <f t="shared" si="55"/>
        <v>0</v>
      </c>
      <c r="CR101" s="71">
        <f t="shared" si="55"/>
        <v>0</v>
      </c>
      <c r="CS101" s="71">
        <f t="shared" si="55"/>
        <v>0</v>
      </c>
      <c r="CT101" s="71">
        <f t="shared" si="55"/>
        <v>0</v>
      </c>
      <c r="CU101" s="71">
        <f t="shared" si="55"/>
        <v>0</v>
      </c>
      <c r="CV101" s="71">
        <f t="shared" si="55"/>
        <v>0</v>
      </c>
      <c r="CW101" s="71">
        <f t="shared" si="55"/>
        <v>0</v>
      </c>
      <c r="CX101" s="71">
        <f t="shared" si="55"/>
        <v>0</v>
      </c>
      <c r="CY101" s="71">
        <f t="shared" si="55"/>
        <v>0</v>
      </c>
      <c r="CZ101" s="71">
        <f t="shared" si="55"/>
        <v>0</v>
      </c>
      <c r="DA101" s="71">
        <f t="shared" si="55"/>
        <v>0</v>
      </c>
      <c r="DB101" s="71">
        <f t="shared" si="55"/>
        <v>0</v>
      </c>
      <c r="DC101" s="71">
        <f t="shared" si="55"/>
        <v>0</v>
      </c>
      <c r="DD101" s="71">
        <f t="shared" si="55"/>
        <v>0</v>
      </c>
      <c r="DE101" s="71">
        <f t="shared" si="55"/>
        <v>0</v>
      </c>
      <c r="DF101" s="71">
        <f t="shared" si="55"/>
        <v>0</v>
      </c>
      <c r="DG101" s="71">
        <f t="shared" si="55"/>
        <v>0</v>
      </c>
      <c r="DH101" s="71">
        <f t="shared" si="55"/>
        <v>0</v>
      </c>
      <c r="DI101" s="71">
        <f t="shared" si="55"/>
        <v>0</v>
      </c>
      <c r="DJ101" s="71">
        <f t="shared" si="55"/>
        <v>0</v>
      </c>
      <c r="DK101" s="71">
        <f t="shared" si="55"/>
        <v>0</v>
      </c>
      <c r="DL101" s="71">
        <f t="shared" si="55"/>
        <v>0</v>
      </c>
      <c r="DM101" s="71">
        <f t="shared" si="55"/>
        <v>0</v>
      </c>
      <c r="DN101" s="71">
        <f t="shared" si="55"/>
        <v>0</v>
      </c>
      <c r="DO101" s="71">
        <f t="shared" si="55"/>
        <v>0</v>
      </c>
      <c r="DP101" s="71">
        <f t="shared" si="55"/>
        <v>0</v>
      </c>
      <c r="DQ101" s="71">
        <f t="shared" si="55"/>
        <v>0</v>
      </c>
      <c r="DR101" s="71">
        <f t="shared" si="55"/>
        <v>0</v>
      </c>
      <c r="DS101" s="71">
        <f t="shared" si="55"/>
        <v>0</v>
      </c>
      <c r="DT101" s="71">
        <f t="shared" si="55"/>
        <v>0</v>
      </c>
      <c r="DU101" s="71">
        <f t="shared" si="55"/>
        <v>0</v>
      </c>
      <c r="DV101" s="71">
        <f t="shared" si="55"/>
        <v>0</v>
      </c>
      <c r="DW101" s="71">
        <f t="shared" si="55"/>
        <v>0</v>
      </c>
      <c r="DX101" s="71">
        <f t="shared" si="55"/>
        <v>0</v>
      </c>
      <c r="DY101" s="71">
        <f t="shared" si="55"/>
        <v>0</v>
      </c>
      <c r="DZ101" s="71">
        <f t="shared" si="55"/>
        <v>0</v>
      </c>
      <c r="EA101" s="71">
        <f t="shared" si="55"/>
        <v>0</v>
      </c>
      <c r="EB101" s="71">
        <f t="shared" si="55"/>
        <v>0</v>
      </c>
      <c r="EC101" s="71">
        <f t="shared" si="55"/>
        <v>0</v>
      </c>
      <c r="ED101" s="71">
        <f t="shared" si="55"/>
        <v>0</v>
      </c>
      <c r="EE101" s="71">
        <f t="shared" si="55"/>
        <v>0</v>
      </c>
      <c r="EF101" s="71">
        <f t="shared" si="55"/>
        <v>0</v>
      </c>
      <c r="EG101" s="71">
        <f t="shared" si="55"/>
        <v>0</v>
      </c>
      <c r="EH101" s="71">
        <f t="shared" si="55"/>
        <v>0</v>
      </c>
      <c r="EI101" s="71">
        <f t="shared" si="55"/>
        <v>0</v>
      </c>
      <c r="EJ101" s="71">
        <f t="shared" si="55"/>
        <v>0</v>
      </c>
      <c r="EK101" s="71">
        <f t="shared" si="55"/>
        <v>0</v>
      </c>
      <c r="EL101" s="71">
        <f t="shared" si="55"/>
        <v>0</v>
      </c>
      <c r="EM101" s="71">
        <f t="shared" si="55"/>
        <v>0</v>
      </c>
      <c r="EN101" s="71">
        <f t="shared" si="55"/>
        <v>0</v>
      </c>
      <c r="EO101" s="71">
        <f t="shared" si="55"/>
        <v>0</v>
      </c>
      <c r="EP101" s="71">
        <f t="shared" si="55"/>
        <v>0</v>
      </c>
      <c r="EQ101" s="71">
        <f t="shared" si="55"/>
        <v>0</v>
      </c>
      <c r="ER101" s="71">
        <f t="shared" si="55"/>
        <v>0</v>
      </c>
      <c r="ES101" s="71">
        <f t="shared" ref="ES101:HD101" si="56">ES97-ES100</f>
        <v>0</v>
      </c>
      <c r="ET101" s="71">
        <f t="shared" si="56"/>
        <v>0</v>
      </c>
      <c r="EU101" s="71">
        <f t="shared" si="56"/>
        <v>0</v>
      </c>
      <c r="EV101" s="71">
        <f t="shared" si="56"/>
        <v>0</v>
      </c>
      <c r="EW101" s="71">
        <f t="shared" si="56"/>
        <v>0</v>
      </c>
      <c r="EX101" s="71">
        <f t="shared" si="56"/>
        <v>0</v>
      </c>
      <c r="EY101" s="71">
        <f t="shared" si="56"/>
        <v>0</v>
      </c>
      <c r="EZ101" s="71">
        <f t="shared" si="56"/>
        <v>0</v>
      </c>
      <c r="FA101" s="71">
        <f t="shared" si="56"/>
        <v>0</v>
      </c>
      <c r="FB101" s="71">
        <f t="shared" si="56"/>
        <v>0</v>
      </c>
      <c r="FC101" s="71">
        <f t="shared" si="56"/>
        <v>0</v>
      </c>
      <c r="FD101" s="71">
        <f t="shared" si="56"/>
        <v>0</v>
      </c>
      <c r="FE101" s="71">
        <f t="shared" si="56"/>
        <v>0</v>
      </c>
      <c r="FF101" s="71">
        <f t="shared" si="56"/>
        <v>0</v>
      </c>
      <c r="FG101" s="71">
        <f t="shared" si="56"/>
        <v>0</v>
      </c>
      <c r="FH101" s="71">
        <f t="shared" si="56"/>
        <v>0</v>
      </c>
      <c r="FI101" s="71">
        <f t="shared" si="56"/>
        <v>0</v>
      </c>
      <c r="FJ101" s="71">
        <f t="shared" si="56"/>
        <v>0</v>
      </c>
      <c r="FK101" s="71">
        <f t="shared" si="56"/>
        <v>0</v>
      </c>
      <c r="FL101" s="71">
        <f t="shared" si="56"/>
        <v>0</v>
      </c>
      <c r="FM101" s="71">
        <f t="shared" si="56"/>
        <v>0</v>
      </c>
      <c r="FN101" s="71">
        <f t="shared" si="56"/>
        <v>0</v>
      </c>
      <c r="FO101" s="71">
        <f t="shared" si="56"/>
        <v>0</v>
      </c>
      <c r="FP101" s="71">
        <f t="shared" si="56"/>
        <v>0</v>
      </c>
      <c r="FQ101" s="71">
        <f t="shared" si="56"/>
        <v>0</v>
      </c>
      <c r="FR101" s="71">
        <f t="shared" si="56"/>
        <v>0</v>
      </c>
      <c r="FS101" s="71">
        <f t="shared" si="56"/>
        <v>0</v>
      </c>
      <c r="FT101" s="71">
        <f t="shared" si="56"/>
        <v>0</v>
      </c>
      <c r="FU101" s="71">
        <f t="shared" si="56"/>
        <v>0</v>
      </c>
      <c r="FV101" s="71">
        <f t="shared" si="56"/>
        <v>0</v>
      </c>
      <c r="FW101" s="71">
        <f t="shared" si="56"/>
        <v>0</v>
      </c>
      <c r="FX101" s="71">
        <f t="shared" si="56"/>
        <v>0</v>
      </c>
      <c r="FY101" s="71">
        <f t="shared" si="56"/>
        <v>0</v>
      </c>
      <c r="FZ101" s="71">
        <f t="shared" si="56"/>
        <v>0</v>
      </c>
      <c r="GA101" s="71">
        <f t="shared" si="56"/>
        <v>0</v>
      </c>
      <c r="GB101" s="71">
        <f t="shared" si="56"/>
        <v>0</v>
      </c>
      <c r="GC101" s="71">
        <f t="shared" si="56"/>
        <v>0</v>
      </c>
      <c r="GD101" s="71">
        <f t="shared" si="56"/>
        <v>0</v>
      </c>
      <c r="GE101" s="71">
        <f t="shared" si="56"/>
        <v>0</v>
      </c>
      <c r="GF101" s="71">
        <f t="shared" si="56"/>
        <v>0</v>
      </c>
      <c r="GG101" s="71">
        <f t="shared" si="56"/>
        <v>0</v>
      </c>
      <c r="GH101" s="71">
        <f t="shared" si="56"/>
        <v>0</v>
      </c>
      <c r="GI101" s="71">
        <f t="shared" si="56"/>
        <v>0</v>
      </c>
      <c r="GJ101" s="71">
        <f t="shared" si="56"/>
        <v>0</v>
      </c>
      <c r="GK101" s="71">
        <f t="shared" si="56"/>
        <v>0</v>
      </c>
      <c r="GL101" s="71">
        <f t="shared" si="56"/>
        <v>0</v>
      </c>
      <c r="GM101" s="71">
        <f t="shared" si="56"/>
        <v>0</v>
      </c>
      <c r="GN101" s="71">
        <f t="shared" si="56"/>
        <v>0</v>
      </c>
      <c r="GO101" s="71">
        <f t="shared" si="56"/>
        <v>0</v>
      </c>
      <c r="GP101" s="71">
        <f t="shared" si="56"/>
        <v>0</v>
      </c>
      <c r="GQ101" s="71">
        <f t="shared" si="56"/>
        <v>0</v>
      </c>
      <c r="GR101" s="71">
        <f t="shared" si="56"/>
        <v>0</v>
      </c>
      <c r="GS101" s="71">
        <f t="shared" si="56"/>
        <v>0</v>
      </c>
      <c r="GT101" s="71">
        <f t="shared" si="56"/>
        <v>0</v>
      </c>
      <c r="GU101" s="71">
        <f t="shared" si="56"/>
        <v>0</v>
      </c>
      <c r="GV101" s="71">
        <f t="shared" si="56"/>
        <v>0</v>
      </c>
      <c r="GW101" s="71">
        <f t="shared" si="56"/>
        <v>0</v>
      </c>
      <c r="GX101" s="71">
        <f t="shared" si="56"/>
        <v>0</v>
      </c>
      <c r="GY101" s="71">
        <f t="shared" si="56"/>
        <v>0</v>
      </c>
      <c r="GZ101" s="71">
        <f t="shared" si="56"/>
        <v>0</v>
      </c>
      <c r="HA101" s="71">
        <f t="shared" si="56"/>
        <v>0</v>
      </c>
      <c r="HB101" s="71">
        <f t="shared" si="56"/>
        <v>0</v>
      </c>
      <c r="HC101" s="71">
        <f t="shared" si="56"/>
        <v>0</v>
      </c>
      <c r="HD101" s="71">
        <f t="shared" si="56"/>
        <v>0</v>
      </c>
      <c r="HE101" s="71">
        <f t="shared" ref="HE101:JP101" si="57">HE97-HE100</f>
        <v>0</v>
      </c>
      <c r="HF101" s="71">
        <f t="shared" si="57"/>
        <v>0</v>
      </c>
      <c r="HG101" s="71">
        <f t="shared" si="57"/>
        <v>0</v>
      </c>
      <c r="HH101" s="71">
        <f t="shared" si="57"/>
        <v>0</v>
      </c>
      <c r="HI101" s="71">
        <f t="shared" si="57"/>
        <v>0</v>
      </c>
      <c r="HJ101" s="71">
        <f t="shared" si="57"/>
        <v>0</v>
      </c>
      <c r="HK101" s="71">
        <f t="shared" si="57"/>
        <v>0</v>
      </c>
      <c r="HL101" s="71">
        <f t="shared" si="57"/>
        <v>0</v>
      </c>
      <c r="HM101" s="71">
        <f t="shared" si="57"/>
        <v>0</v>
      </c>
      <c r="HN101" s="71">
        <f t="shared" si="57"/>
        <v>0</v>
      </c>
      <c r="HO101" s="71">
        <f t="shared" si="57"/>
        <v>0</v>
      </c>
      <c r="HP101" s="71">
        <f t="shared" si="57"/>
        <v>0</v>
      </c>
      <c r="HQ101" s="71">
        <f t="shared" si="57"/>
        <v>0</v>
      </c>
      <c r="HR101" s="71">
        <f t="shared" si="57"/>
        <v>0</v>
      </c>
      <c r="HS101" s="71">
        <f t="shared" si="57"/>
        <v>0</v>
      </c>
      <c r="HT101" s="71">
        <f t="shared" si="57"/>
        <v>0</v>
      </c>
      <c r="HU101" s="71">
        <f t="shared" si="57"/>
        <v>0</v>
      </c>
      <c r="HV101" s="71">
        <f t="shared" si="57"/>
        <v>0</v>
      </c>
      <c r="HW101" s="71">
        <f t="shared" si="57"/>
        <v>0</v>
      </c>
      <c r="HX101" s="71">
        <f t="shared" si="57"/>
        <v>0</v>
      </c>
      <c r="HY101" s="71">
        <f t="shared" si="57"/>
        <v>0</v>
      </c>
      <c r="HZ101" s="71">
        <f t="shared" si="57"/>
        <v>0</v>
      </c>
      <c r="IA101" s="71">
        <f t="shared" si="57"/>
        <v>0</v>
      </c>
      <c r="IB101" s="71">
        <f t="shared" si="57"/>
        <v>0</v>
      </c>
      <c r="IC101" s="71">
        <f t="shared" si="57"/>
        <v>0</v>
      </c>
      <c r="ID101" s="71">
        <f t="shared" si="57"/>
        <v>0</v>
      </c>
      <c r="IE101" s="71">
        <f t="shared" si="57"/>
        <v>0</v>
      </c>
      <c r="IF101" s="71">
        <f t="shared" si="57"/>
        <v>0</v>
      </c>
      <c r="IG101" s="71">
        <f t="shared" si="57"/>
        <v>0</v>
      </c>
      <c r="IH101" s="71">
        <f t="shared" si="57"/>
        <v>0</v>
      </c>
      <c r="II101" s="71">
        <f t="shared" si="57"/>
        <v>0</v>
      </c>
      <c r="IJ101" s="71">
        <f t="shared" si="57"/>
        <v>0</v>
      </c>
      <c r="IK101" s="71">
        <f t="shared" si="57"/>
        <v>0</v>
      </c>
      <c r="IL101" s="71">
        <f t="shared" si="57"/>
        <v>0</v>
      </c>
      <c r="IM101" s="71">
        <f t="shared" si="57"/>
        <v>0</v>
      </c>
      <c r="IN101" s="71">
        <f t="shared" si="57"/>
        <v>0</v>
      </c>
      <c r="IO101" s="71">
        <f t="shared" si="57"/>
        <v>0</v>
      </c>
      <c r="IP101" s="71">
        <f t="shared" si="57"/>
        <v>0</v>
      </c>
      <c r="IQ101" s="71">
        <f t="shared" si="57"/>
        <v>0</v>
      </c>
      <c r="IR101" s="71">
        <f t="shared" si="57"/>
        <v>0</v>
      </c>
      <c r="IS101" s="71">
        <f t="shared" si="57"/>
        <v>0</v>
      </c>
      <c r="IT101" s="71">
        <f t="shared" si="57"/>
        <v>0</v>
      </c>
      <c r="IU101" s="71">
        <f t="shared" si="57"/>
        <v>0</v>
      </c>
      <c r="IV101" s="71">
        <f t="shared" si="57"/>
        <v>0</v>
      </c>
      <c r="IW101" s="71">
        <f t="shared" si="57"/>
        <v>0</v>
      </c>
      <c r="IX101" s="71">
        <f t="shared" si="57"/>
        <v>0</v>
      </c>
      <c r="IY101" s="71">
        <f t="shared" si="57"/>
        <v>0</v>
      </c>
      <c r="IZ101" s="71">
        <f t="shared" si="57"/>
        <v>0</v>
      </c>
      <c r="JA101" s="71">
        <f t="shared" si="57"/>
        <v>0</v>
      </c>
      <c r="JB101" s="71">
        <f t="shared" si="57"/>
        <v>0</v>
      </c>
      <c r="JC101" s="71">
        <f t="shared" si="57"/>
        <v>0</v>
      </c>
      <c r="JD101" s="71">
        <f t="shared" si="57"/>
        <v>0</v>
      </c>
      <c r="JE101" s="71">
        <f t="shared" si="57"/>
        <v>0</v>
      </c>
      <c r="JF101" s="71">
        <f t="shared" si="57"/>
        <v>0</v>
      </c>
      <c r="JG101" s="71">
        <f t="shared" si="57"/>
        <v>0</v>
      </c>
      <c r="JH101" s="71">
        <f t="shared" si="57"/>
        <v>0</v>
      </c>
      <c r="JI101" s="71">
        <f t="shared" si="57"/>
        <v>0</v>
      </c>
      <c r="JJ101" s="71">
        <f t="shared" si="57"/>
        <v>0</v>
      </c>
      <c r="JK101" s="71">
        <f t="shared" si="57"/>
        <v>0</v>
      </c>
      <c r="JL101" s="71">
        <f t="shared" si="57"/>
        <v>0</v>
      </c>
      <c r="JM101" s="71">
        <f t="shared" si="57"/>
        <v>0</v>
      </c>
      <c r="JN101" s="71">
        <f t="shared" si="57"/>
        <v>0</v>
      </c>
      <c r="JO101" s="71">
        <f t="shared" si="57"/>
        <v>0</v>
      </c>
      <c r="JP101" s="71">
        <f t="shared" si="57"/>
        <v>0</v>
      </c>
      <c r="JQ101" s="71">
        <f t="shared" ref="JQ101:MB101" si="58">JQ97-JQ100</f>
        <v>0</v>
      </c>
      <c r="JR101" s="71">
        <f t="shared" si="58"/>
        <v>0</v>
      </c>
      <c r="JS101" s="71">
        <f t="shared" si="58"/>
        <v>0</v>
      </c>
      <c r="JT101" s="71">
        <f t="shared" si="58"/>
        <v>0</v>
      </c>
      <c r="JU101" s="71">
        <f t="shared" si="58"/>
        <v>0</v>
      </c>
      <c r="JV101" s="71">
        <f t="shared" si="58"/>
        <v>0</v>
      </c>
      <c r="JW101" s="71">
        <f t="shared" si="58"/>
        <v>0</v>
      </c>
      <c r="JX101" s="71">
        <f t="shared" si="58"/>
        <v>0</v>
      </c>
      <c r="JY101" s="71">
        <f t="shared" si="58"/>
        <v>0</v>
      </c>
      <c r="JZ101" s="71">
        <f t="shared" si="58"/>
        <v>0</v>
      </c>
      <c r="KA101" s="71">
        <f t="shared" si="58"/>
        <v>0</v>
      </c>
      <c r="KB101" s="71">
        <f t="shared" si="58"/>
        <v>0</v>
      </c>
      <c r="KC101" s="71">
        <f t="shared" si="58"/>
        <v>0</v>
      </c>
      <c r="KD101" s="71">
        <f t="shared" si="58"/>
        <v>0</v>
      </c>
      <c r="KE101" s="71">
        <f t="shared" si="58"/>
        <v>0</v>
      </c>
      <c r="KF101" s="71">
        <f t="shared" si="58"/>
        <v>0</v>
      </c>
      <c r="KG101" s="71">
        <f t="shared" si="58"/>
        <v>0</v>
      </c>
      <c r="KH101" s="71">
        <f t="shared" si="58"/>
        <v>0</v>
      </c>
      <c r="KI101" s="71">
        <f t="shared" si="58"/>
        <v>0</v>
      </c>
      <c r="KJ101" s="71">
        <f t="shared" si="58"/>
        <v>0</v>
      </c>
      <c r="KK101" s="71">
        <f t="shared" si="58"/>
        <v>0</v>
      </c>
      <c r="KL101" s="71">
        <f t="shared" si="58"/>
        <v>0</v>
      </c>
      <c r="KM101" s="71">
        <f t="shared" si="58"/>
        <v>0</v>
      </c>
      <c r="KN101" s="71">
        <f t="shared" si="58"/>
        <v>0</v>
      </c>
      <c r="KO101" s="71">
        <f t="shared" si="58"/>
        <v>0</v>
      </c>
      <c r="KP101" s="71">
        <f t="shared" si="58"/>
        <v>0</v>
      </c>
      <c r="KQ101" s="71">
        <f t="shared" si="58"/>
        <v>0</v>
      </c>
      <c r="KR101" s="71">
        <f t="shared" si="58"/>
        <v>0</v>
      </c>
      <c r="KS101" s="71">
        <f t="shared" si="58"/>
        <v>0</v>
      </c>
      <c r="KT101" s="71">
        <f t="shared" si="58"/>
        <v>0</v>
      </c>
      <c r="KU101" s="71">
        <f t="shared" si="58"/>
        <v>0</v>
      </c>
      <c r="KV101" s="71">
        <f t="shared" si="58"/>
        <v>0</v>
      </c>
      <c r="KW101" s="71">
        <f t="shared" si="58"/>
        <v>0</v>
      </c>
      <c r="KX101" s="71">
        <f t="shared" si="58"/>
        <v>0</v>
      </c>
      <c r="KY101" s="71">
        <f t="shared" si="58"/>
        <v>0</v>
      </c>
      <c r="KZ101" s="71">
        <f t="shared" si="58"/>
        <v>0</v>
      </c>
      <c r="LA101" s="71">
        <f t="shared" si="58"/>
        <v>0</v>
      </c>
      <c r="LB101" s="71">
        <f t="shared" si="58"/>
        <v>0</v>
      </c>
      <c r="LC101" s="71">
        <f t="shared" si="58"/>
        <v>0</v>
      </c>
      <c r="LD101" s="71">
        <f t="shared" si="58"/>
        <v>0</v>
      </c>
      <c r="LE101" s="71">
        <f t="shared" si="58"/>
        <v>0</v>
      </c>
      <c r="LF101" s="71">
        <f t="shared" si="58"/>
        <v>0</v>
      </c>
      <c r="LG101" s="71">
        <f t="shared" si="58"/>
        <v>0</v>
      </c>
      <c r="LH101" s="71">
        <f t="shared" si="58"/>
        <v>0</v>
      </c>
      <c r="LI101" s="71">
        <f t="shared" si="58"/>
        <v>0</v>
      </c>
      <c r="LJ101" s="71">
        <f t="shared" si="58"/>
        <v>0</v>
      </c>
      <c r="LK101" s="71">
        <f t="shared" si="58"/>
        <v>0</v>
      </c>
      <c r="LL101" s="71">
        <f t="shared" si="58"/>
        <v>0</v>
      </c>
      <c r="LM101" s="71">
        <f t="shared" si="58"/>
        <v>0</v>
      </c>
      <c r="LN101" s="71">
        <f t="shared" si="58"/>
        <v>0</v>
      </c>
      <c r="LO101" s="71">
        <f t="shared" si="58"/>
        <v>0</v>
      </c>
      <c r="LP101" s="71">
        <f t="shared" si="58"/>
        <v>0</v>
      </c>
      <c r="LQ101" s="71">
        <f t="shared" si="58"/>
        <v>0</v>
      </c>
      <c r="LR101" s="71">
        <f t="shared" si="58"/>
        <v>0</v>
      </c>
      <c r="LS101" s="71">
        <f t="shared" si="58"/>
        <v>0</v>
      </c>
      <c r="LT101" s="71">
        <f t="shared" si="58"/>
        <v>0</v>
      </c>
      <c r="LU101" s="71">
        <f t="shared" si="58"/>
        <v>0</v>
      </c>
      <c r="LV101" s="71">
        <f t="shared" si="58"/>
        <v>0</v>
      </c>
      <c r="LW101" s="71">
        <f t="shared" si="58"/>
        <v>0</v>
      </c>
      <c r="LX101" s="71">
        <f t="shared" si="58"/>
        <v>0</v>
      </c>
      <c r="LY101" s="71">
        <f t="shared" si="58"/>
        <v>0</v>
      </c>
      <c r="LZ101" s="71">
        <f t="shared" si="58"/>
        <v>0</v>
      </c>
      <c r="MA101" s="71">
        <f t="shared" si="58"/>
        <v>0</v>
      </c>
      <c r="MB101" s="71">
        <f t="shared" si="58"/>
        <v>0</v>
      </c>
      <c r="MC101" s="71">
        <f t="shared" ref="MC101:NN101" si="59">MC97-MC100</f>
        <v>0</v>
      </c>
      <c r="MD101" s="71">
        <f t="shared" si="59"/>
        <v>0</v>
      </c>
      <c r="ME101" s="71">
        <f t="shared" si="59"/>
        <v>0</v>
      </c>
      <c r="MF101" s="71">
        <f t="shared" si="59"/>
        <v>0</v>
      </c>
      <c r="MG101" s="71">
        <f t="shared" si="59"/>
        <v>0</v>
      </c>
      <c r="MH101" s="71">
        <f t="shared" si="59"/>
        <v>0</v>
      </c>
      <c r="MI101" s="71">
        <f t="shared" si="59"/>
        <v>0</v>
      </c>
      <c r="MJ101" s="71">
        <f t="shared" si="59"/>
        <v>0</v>
      </c>
      <c r="MK101" s="71">
        <f t="shared" si="59"/>
        <v>0</v>
      </c>
      <c r="ML101" s="71">
        <f t="shared" si="59"/>
        <v>0</v>
      </c>
      <c r="MM101" s="71">
        <f t="shared" si="59"/>
        <v>0</v>
      </c>
      <c r="MN101" s="71">
        <f t="shared" si="59"/>
        <v>0</v>
      </c>
      <c r="MO101" s="71">
        <f t="shared" si="59"/>
        <v>0</v>
      </c>
      <c r="MP101" s="71">
        <f t="shared" si="59"/>
        <v>0</v>
      </c>
      <c r="MQ101" s="71">
        <f t="shared" si="59"/>
        <v>0</v>
      </c>
      <c r="MR101" s="71">
        <f t="shared" si="59"/>
        <v>0</v>
      </c>
      <c r="MS101" s="71">
        <f t="shared" si="59"/>
        <v>0</v>
      </c>
      <c r="MT101" s="71">
        <f t="shared" si="59"/>
        <v>0</v>
      </c>
      <c r="MU101" s="71">
        <f t="shared" si="59"/>
        <v>0</v>
      </c>
      <c r="MV101" s="71">
        <f t="shared" si="59"/>
        <v>0</v>
      </c>
      <c r="MW101" s="71">
        <f t="shared" si="59"/>
        <v>0</v>
      </c>
      <c r="MX101" s="71">
        <f t="shared" si="59"/>
        <v>0</v>
      </c>
      <c r="MY101" s="71">
        <f t="shared" si="59"/>
        <v>0</v>
      </c>
      <c r="MZ101" s="71">
        <f t="shared" si="59"/>
        <v>0</v>
      </c>
      <c r="NA101" s="71">
        <f t="shared" si="59"/>
        <v>0</v>
      </c>
      <c r="NB101" s="71">
        <f t="shared" si="59"/>
        <v>0</v>
      </c>
      <c r="NC101" s="71">
        <f t="shared" si="59"/>
        <v>0</v>
      </c>
      <c r="ND101" s="71">
        <f t="shared" si="59"/>
        <v>0</v>
      </c>
      <c r="NE101" s="71">
        <f t="shared" si="59"/>
        <v>0</v>
      </c>
      <c r="NF101" s="71">
        <f t="shared" si="59"/>
        <v>0</v>
      </c>
      <c r="NG101" s="71">
        <f t="shared" si="59"/>
        <v>0</v>
      </c>
      <c r="NH101" s="71">
        <f t="shared" si="59"/>
        <v>0</v>
      </c>
      <c r="NI101" s="71">
        <f t="shared" si="59"/>
        <v>0</v>
      </c>
      <c r="NJ101" s="71">
        <f t="shared" si="59"/>
        <v>0</v>
      </c>
      <c r="NK101" s="71">
        <f t="shared" si="59"/>
        <v>0</v>
      </c>
      <c r="NL101" s="71">
        <f t="shared" si="59"/>
        <v>0</v>
      </c>
      <c r="NM101" s="71">
        <f t="shared" si="59"/>
        <v>0</v>
      </c>
      <c r="NN101" s="71">
        <f t="shared" si="59"/>
        <v>0</v>
      </c>
      <c r="NO101" s="66"/>
      <c r="NP101" s="66"/>
    </row>
    <row r="102" spans="1:380" s="83" customFormat="1" ht="10.199999999999999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7"/>
      <c r="K102" s="78" t="str">
        <f>структура!$Q$11</f>
        <v>контроль</v>
      </c>
      <c r="L102" s="77"/>
      <c r="M102" s="76"/>
      <c r="N102" s="76"/>
      <c r="O102" s="79">
        <f>O97-O100-O101</f>
        <v>0</v>
      </c>
      <c r="P102" s="76"/>
      <c r="Q102" s="76"/>
      <c r="R102" s="80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  <c r="IY102" s="81"/>
      <c r="IZ102" s="81"/>
      <c r="JA102" s="81"/>
      <c r="JB102" s="81"/>
      <c r="JC102" s="81"/>
      <c r="JD102" s="81"/>
      <c r="JE102" s="81"/>
      <c r="JF102" s="81"/>
      <c r="JG102" s="81"/>
      <c r="JH102" s="81"/>
      <c r="JI102" s="81"/>
      <c r="JJ102" s="81"/>
      <c r="JK102" s="81"/>
      <c r="JL102" s="81"/>
      <c r="JM102" s="81"/>
      <c r="JN102" s="81"/>
      <c r="JO102" s="81"/>
      <c r="JP102" s="81"/>
      <c r="JQ102" s="81"/>
      <c r="JR102" s="81"/>
      <c r="JS102" s="81"/>
      <c r="JT102" s="81"/>
      <c r="JU102" s="81"/>
      <c r="JV102" s="81"/>
      <c r="JW102" s="81"/>
      <c r="JX102" s="81"/>
      <c r="JY102" s="81"/>
      <c r="JZ102" s="81"/>
      <c r="KA102" s="81"/>
      <c r="KB102" s="81"/>
      <c r="KC102" s="81"/>
      <c r="KD102" s="81"/>
      <c r="KE102" s="81"/>
      <c r="KF102" s="81"/>
      <c r="KG102" s="81"/>
      <c r="KH102" s="81"/>
      <c r="KI102" s="81"/>
      <c r="KJ102" s="81"/>
      <c r="KK102" s="81"/>
      <c r="KL102" s="81"/>
      <c r="KM102" s="81"/>
      <c r="KN102" s="81"/>
      <c r="KO102" s="81"/>
      <c r="KP102" s="81"/>
      <c r="KQ102" s="81"/>
      <c r="KR102" s="81"/>
      <c r="KS102" s="81"/>
      <c r="KT102" s="81"/>
      <c r="KU102" s="81"/>
      <c r="KV102" s="81"/>
      <c r="KW102" s="81"/>
      <c r="KX102" s="81"/>
      <c r="KY102" s="81"/>
      <c r="KZ102" s="81"/>
      <c r="LA102" s="81"/>
      <c r="LB102" s="81"/>
      <c r="LC102" s="81"/>
      <c r="LD102" s="81"/>
      <c r="LE102" s="81"/>
      <c r="LF102" s="81"/>
      <c r="LG102" s="81"/>
      <c r="LH102" s="81"/>
      <c r="LI102" s="81"/>
      <c r="LJ102" s="81"/>
      <c r="LK102" s="81"/>
      <c r="LL102" s="81"/>
      <c r="LM102" s="81"/>
      <c r="LN102" s="81"/>
      <c r="LO102" s="81"/>
      <c r="LP102" s="81"/>
      <c r="LQ102" s="81"/>
      <c r="LR102" s="81"/>
      <c r="LS102" s="81"/>
      <c r="LT102" s="81"/>
      <c r="LU102" s="81"/>
      <c r="LV102" s="81"/>
      <c r="LW102" s="81"/>
      <c r="LX102" s="81"/>
      <c r="LY102" s="81"/>
      <c r="LZ102" s="81"/>
      <c r="MA102" s="81"/>
      <c r="MB102" s="81"/>
      <c r="MC102" s="81"/>
      <c r="MD102" s="81"/>
      <c r="ME102" s="81"/>
      <c r="MF102" s="81"/>
      <c r="MG102" s="81"/>
      <c r="MH102" s="81"/>
      <c r="MI102" s="81"/>
      <c r="MJ102" s="81"/>
      <c r="MK102" s="81"/>
      <c r="ML102" s="81"/>
      <c r="MM102" s="81"/>
      <c r="MN102" s="81"/>
      <c r="MO102" s="81"/>
      <c r="MP102" s="81"/>
      <c r="MQ102" s="81"/>
      <c r="MR102" s="81"/>
      <c r="MS102" s="81"/>
      <c r="MT102" s="81"/>
      <c r="MU102" s="81"/>
      <c r="MV102" s="81"/>
      <c r="MW102" s="81"/>
      <c r="MX102" s="81"/>
      <c r="MY102" s="81"/>
      <c r="MZ102" s="81"/>
      <c r="NA102" s="81"/>
      <c r="NB102" s="81"/>
      <c r="NC102" s="81"/>
      <c r="ND102" s="81"/>
      <c r="NE102" s="81"/>
      <c r="NF102" s="81"/>
      <c r="NG102" s="81"/>
      <c r="NH102" s="81"/>
      <c r="NI102" s="81"/>
      <c r="NJ102" s="81"/>
      <c r="NK102" s="81"/>
      <c r="NL102" s="81"/>
      <c r="NM102" s="81"/>
      <c r="NN102" s="82"/>
      <c r="NO102" s="76"/>
      <c r="NP102" s="76"/>
    </row>
    <row r="103" spans="1:380" ht="8.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5"/>
      <c r="L103" s="30"/>
      <c r="M103" s="2"/>
      <c r="N103" s="2"/>
      <c r="O103" s="2"/>
      <c r="P103" s="2"/>
      <c r="Q103" s="2"/>
      <c r="R103" s="47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9"/>
      <c r="NO103" s="2"/>
      <c r="NP103" s="2"/>
    </row>
    <row r="104" spans="1:380" s="26" customFormat="1" x14ac:dyDescent="0.25">
      <c r="A104" s="23"/>
      <c r="B104" s="23"/>
      <c r="C104" s="23"/>
      <c r="D104" s="23"/>
      <c r="E104" s="23" t="str">
        <f>структура!$E$27</f>
        <v>ставка НДС</v>
      </c>
      <c r="F104" s="23"/>
      <c r="G104" s="23"/>
      <c r="H104" s="23" t="str">
        <f>IF($E104="","",INDEX(структура!$H:$H,SUMIFS(структура!$C:$C,структура!$E:$E,$E104)))</f>
        <v>%</v>
      </c>
      <c r="I104" s="23"/>
      <c r="J104" s="13" t="str">
        <f>IF($E104="","","*")</f>
        <v>*</v>
      </c>
      <c r="K104" s="45"/>
      <c r="L104" s="30"/>
      <c r="M104" s="23"/>
      <c r="N104" s="23"/>
      <c r="O104" s="23"/>
      <c r="P104" s="23"/>
      <c r="Q104" s="23"/>
      <c r="R104" s="50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2"/>
      <c r="NO104" s="23"/>
      <c r="NP104" s="23"/>
    </row>
    <row r="105" spans="1:380" ht="8.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5"/>
      <c r="L105" s="30"/>
      <c r="M105" s="2"/>
      <c r="N105" s="2"/>
      <c r="O105" s="2"/>
      <c r="P105" s="2"/>
      <c r="Q105" s="2"/>
      <c r="R105" s="47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9"/>
      <c r="NO105" s="2"/>
      <c r="NP105" s="2"/>
    </row>
    <row r="106" spans="1:380" s="26" customFormat="1" x14ac:dyDescent="0.25">
      <c r="A106" s="23"/>
      <c r="B106" s="23"/>
      <c r="C106" s="23"/>
      <c r="D106" s="23"/>
      <c r="E106" s="23" t="str">
        <f>структура!$Q$12</f>
        <v>в т.ч. НДС</v>
      </c>
      <c r="F106" s="23"/>
      <c r="G106" s="23"/>
      <c r="H106" s="23" t="str">
        <f>H97</f>
        <v>руб.</v>
      </c>
      <c r="I106" s="23"/>
      <c r="J106" s="13"/>
      <c r="K106" s="15"/>
      <c r="L106" s="30"/>
      <c r="M106" s="23"/>
      <c r="N106" s="23"/>
      <c r="O106" s="46">
        <f>SUM($R106:$NO106)</f>
        <v>0</v>
      </c>
      <c r="P106" s="23"/>
      <c r="Q106" s="23"/>
      <c r="R106" s="50"/>
      <c r="S106" s="53">
        <f t="shared" ref="S106:CD106" si="60">IF((1+$K$104)=0,0,$K$104*S97/(1+$K$104))</f>
        <v>0</v>
      </c>
      <c r="T106" s="53">
        <f t="shared" si="60"/>
        <v>0</v>
      </c>
      <c r="U106" s="53">
        <f t="shared" si="60"/>
        <v>0</v>
      </c>
      <c r="V106" s="53">
        <f t="shared" si="60"/>
        <v>0</v>
      </c>
      <c r="W106" s="53">
        <f t="shared" si="60"/>
        <v>0</v>
      </c>
      <c r="X106" s="53">
        <f t="shared" si="60"/>
        <v>0</v>
      </c>
      <c r="Y106" s="53">
        <f t="shared" si="60"/>
        <v>0</v>
      </c>
      <c r="Z106" s="53">
        <f t="shared" si="60"/>
        <v>0</v>
      </c>
      <c r="AA106" s="53">
        <f t="shared" si="60"/>
        <v>0</v>
      </c>
      <c r="AB106" s="53">
        <f t="shared" si="60"/>
        <v>0</v>
      </c>
      <c r="AC106" s="53">
        <f t="shared" si="60"/>
        <v>0</v>
      </c>
      <c r="AD106" s="53">
        <f t="shared" si="60"/>
        <v>0</v>
      </c>
      <c r="AE106" s="53">
        <f t="shared" si="60"/>
        <v>0</v>
      </c>
      <c r="AF106" s="53">
        <f t="shared" si="60"/>
        <v>0</v>
      </c>
      <c r="AG106" s="53">
        <f t="shared" si="60"/>
        <v>0</v>
      </c>
      <c r="AH106" s="53">
        <f t="shared" si="60"/>
        <v>0</v>
      </c>
      <c r="AI106" s="53">
        <f t="shared" si="60"/>
        <v>0</v>
      </c>
      <c r="AJ106" s="53">
        <f t="shared" si="60"/>
        <v>0</v>
      </c>
      <c r="AK106" s="53">
        <f t="shared" si="60"/>
        <v>0</v>
      </c>
      <c r="AL106" s="53">
        <f t="shared" si="60"/>
        <v>0</v>
      </c>
      <c r="AM106" s="53">
        <f t="shared" si="60"/>
        <v>0</v>
      </c>
      <c r="AN106" s="53">
        <f t="shared" si="60"/>
        <v>0</v>
      </c>
      <c r="AO106" s="53">
        <f t="shared" si="60"/>
        <v>0</v>
      </c>
      <c r="AP106" s="53">
        <f t="shared" si="60"/>
        <v>0</v>
      </c>
      <c r="AQ106" s="53">
        <f t="shared" si="60"/>
        <v>0</v>
      </c>
      <c r="AR106" s="53">
        <f t="shared" si="60"/>
        <v>0</v>
      </c>
      <c r="AS106" s="53">
        <f t="shared" si="60"/>
        <v>0</v>
      </c>
      <c r="AT106" s="53">
        <f t="shared" si="60"/>
        <v>0</v>
      </c>
      <c r="AU106" s="53">
        <f t="shared" si="60"/>
        <v>0</v>
      </c>
      <c r="AV106" s="53">
        <f t="shared" si="60"/>
        <v>0</v>
      </c>
      <c r="AW106" s="53">
        <f t="shared" si="60"/>
        <v>0</v>
      </c>
      <c r="AX106" s="53">
        <f t="shared" si="60"/>
        <v>0</v>
      </c>
      <c r="AY106" s="53">
        <f t="shared" si="60"/>
        <v>0</v>
      </c>
      <c r="AZ106" s="53">
        <f t="shared" si="60"/>
        <v>0</v>
      </c>
      <c r="BA106" s="53">
        <f t="shared" si="60"/>
        <v>0</v>
      </c>
      <c r="BB106" s="53">
        <f t="shared" si="60"/>
        <v>0</v>
      </c>
      <c r="BC106" s="53">
        <f t="shared" si="60"/>
        <v>0</v>
      </c>
      <c r="BD106" s="53">
        <f t="shared" si="60"/>
        <v>0</v>
      </c>
      <c r="BE106" s="53">
        <f t="shared" si="60"/>
        <v>0</v>
      </c>
      <c r="BF106" s="53">
        <f t="shared" si="60"/>
        <v>0</v>
      </c>
      <c r="BG106" s="53">
        <f t="shared" si="60"/>
        <v>0</v>
      </c>
      <c r="BH106" s="53">
        <f t="shared" si="60"/>
        <v>0</v>
      </c>
      <c r="BI106" s="53">
        <f t="shared" si="60"/>
        <v>0</v>
      </c>
      <c r="BJ106" s="53">
        <f t="shared" si="60"/>
        <v>0</v>
      </c>
      <c r="BK106" s="53">
        <f t="shared" si="60"/>
        <v>0</v>
      </c>
      <c r="BL106" s="53">
        <f t="shared" si="60"/>
        <v>0</v>
      </c>
      <c r="BM106" s="53">
        <f t="shared" si="60"/>
        <v>0</v>
      </c>
      <c r="BN106" s="53">
        <f t="shared" si="60"/>
        <v>0</v>
      </c>
      <c r="BO106" s="53">
        <f t="shared" si="60"/>
        <v>0</v>
      </c>
      <c r="BP106" s="53">
        <f t="shared" si="60"/>
        <v>0</v>
      </c>
      <c r="BQ106" s="53">
        <f t="shared" si="60"/>
        <v>0</v>
      </c>
      <c r="BR106" s="53">
        <f t="shared" si="60"/>
        <v>0</v>
      </c>
      <c r="BS106" s="53">
        <f t="shared" si="60"/>
        <v>0</v>
      </c>
      <c r="BT106" s="53">
        <f t="shared" si="60"/>
        <v>0</v>
      </c>
      <c r="BU106" s="53">
        <f t="shared" si="60"/>
        <v>0</v>
      </c>
      <c r="BV106" s="53">
        <f t="shared" si="60"/>
        <v>0</v>
      </c>
      <c r="BW106" s="53">
        <f t="shared" si="60"/>
        <v>0</v>
      </c>
      <c r="BX106" s="53">
        <f t="shared" si="60"/>
        <v>0</v>
      </c>
      <c r="BY106" s="53">
        <f t="shared" si="60"/>
        <v>0</v>
      </c>
      <c r="BZ106" s="53">
        <f t="shared" si="60"/>
        <v>0</v>
      </c>
      <c r="CA106" s="53">
        <f t="shared" si="60"/>
        <v>0</v>
      </c>
      <c r="CB106" s="53">
        <f t="shared" si="60"/>
        <v>0</v>
      </c>
      <c r="CC106" s="53">
        <f t="shared" si="60"/>
        <v>0</v>
      </c>
      <c r="CD106" s="53">
        <f t="shared" si="60"/>
        <v>0</v>
      </c>
      <c r="CE106" s="53">
        <f t="shared" ref="CE106:EP106" si="61">IF((1+$K$104)=0,0,$K$104*CE97/(1+$K$104))</f>
        <v>0</v>
      </c>
      <c r="CF106" s="53">
        <f t="shared" si="61"/>
        <v>0</v>
      </c>
      <c r="CG106" s="53">
        <f t="shared" si="61"/>
        <v>0</v>
      </c>
      <c r="CH106" s="53">
        <f t="shared" si="61"/>
        <v>0</v>
      </c>
      <c r="CI106" s="53">
        <f t="shared" si="61"/>
        <v>0</v>
      </c>
      <c r="CJ106" s="53">
        <f t="shared" si="61"/>
        <v>0</v>
      </c>
      <c r="CK106" s="53">
        <f t="shared" si="61"/>
        <v>0</v>
      </c>
      <c r="CL106" s="53">
        <f t="shared" si="61"/>
        <v>0</v>
      </c>
      <c r="CM106" s="53">
        <f t="shared" si="61"/>
        <v>0</v>
      </c>
      <c r="CN106" s="53">
        <f t="shared" si="61"/>
        <v>0</v>
      </c>
      <c r="CO106" s="53">
        <f t="shared" si="61"/>
        <v>0</v>
      </c>
      <c r="CP106" s="53">
        <f t="shared" si="61"/>
        <v>0</v>
      </c>
      <c r="CQ106" s="53">
        <f t="shared" si="61"/>
        <v>0</v>
      </c>
      <c r="CR106" s="53">
        <f t="shared" si="61"/>
        <v>0</v>
      </c>
      <c r="CS106" s="53">
        <f t="shared" si="61"/>
        <v>0</v>
      </c>
      <c r="CT106" s="53">
        <f t="shared" si="61"/>
        <v>0</v>
      </c>
      <c r="CU106" s="53">
        <f t="shared" si="61"/>
        <v>0</v>
      </c>
      <c r="CV106" s="53">
        <f t="shared" si="61"/>
        <v>0</v>
      </c>
      <c r="CW106" s="53">
        <f t="shared" si="61"/>
        <v>0</v>
      </c>
      <c r="CX106" s="53">
        <f t="shared" si="61"/>
        <v>0</v>
      </c>
      <c r="CY106" s="53">
        <f t="shared" si="61"/>
        <v>0</v>
      </c>
      <c r="CZ106" s="53">
        <f t="shared" si="61"/>
        <v>0</v>
      </c>
      <c r="DA106" s="53">
        <f t="shared" si="61"/>
        <v>0</v>
      </c>
      <c r="DB106" s="53">
        <f t="shared" si="61"/>
        <v>0</v>
      </c>
      <c r="DC106" s="53">
        <f t="shared" si="61"/>
        <v>0</v>
      </c>
      <c r="DD106" s="53">
        <f t="shared" si="61"/>
        <v>0</v>
      </c>
      <c r="DE106" s="53">
        <f t="shared" si="61"/>
        <v>0</v>
      </c>
      <c r="DF106" s="53">
        <f t="shared" si="61"/>
        <v>0</v>
      </c>
      <c r="DG106" s="53">
        <f t="shared" si="61"/>
        <v>0</v>
      </c>
      <c r="DH106" s="53">
        <f t="shared" si="61"/>
        <v>0</v>
      </c>
      <c r="DI106" s="53">
        <f t="shared" si="61"/>
        <v>0</v>
      </c>
      <c r="DJ106" s="53">
        <f t="shared" si="61"/>
        <v>0</v>
      </c>
      <c r="DK106" s="53">
        <f t="shared" si="61"/>
        <v>0</v>
      </c>
      <c r="DL106" s="53">
        <f t="shared" si="61"/>
        <v>0</v>
      </c>
      <c r="DM106" s="53">
        <f t="shared" si="61"/>
        <v>0</v>
      </c>
      <c r="DN106" s="53">
        <f t="shared" si="61"/>
        <v>0</v>
      </c>
      <c r="DO106" s="53">
        <f t="shared" si="61"/>
        <v>0</v>
      </c>
      <c r="DP106" s="53">
        <f t="shared" si="61"/>
        <v>0</v>
      </c>
      <c r="DQ106" s="53">
        <f t="shared" si="61"/>
        <v>0</v>
      </c>
      <c r="DR106" s="53">
        <f t="shared" si="61"/>
        <v>0</v>
      </c>
      <c r="DS106" s="53">
        <f t="shared" si="61"/>
        <v>0</v>
      </c>
      <c r="DT106" s="53">
        <f t="shared" si="61"/>
        <v>0</v>
      </c>
      <c r="DU106" s="53">
        <f t="shared" si="61"/>
        <v>0</v>
      </c>
      <c r="DV106" s="53">
        <f t="shared" si="61"/>
        <v>0</v>
      </c>
      <c r="DW106" s="53">
        <f t="shared" si="61"/>
        <v>0</v>
      </c>
      <c r="DX106" s="53">
        <f t="shared" si="61"/>
        <v>0</v>
      </c>
      <c r="DY106" s="53">
        <f t="shared" si="61"/>
        <v>0</v>
      </c>
      <c r="DZ106" s="53">
        <f t="shared" si="61"/>
        <v>0</v>
      </c>
      <c r="EA106" s="53">
        <f t="shared" si="61"/>
        <v>0</v>
      </c>
      <c r="EB106" s="53">
        <f t="shared" si="61"/>
        <v>0</v>
      </c>
      <c r="EC106" s="53">
        <f t="shared" si="61"/>
        <v>0</v>
      </c>
      <c r="ED106" s="53">
        <f t="shared" si="61"/>
        <v>0</v>
      </c>
      <c r="EE106" s="53">
        <f t="shared" si="61"/>
        <v>0</v>
      </c>
      <c r="EF106" s="53">
        <f t="shared" si="61"/>
        <v>0</v>
      </c>
      <c r="EG106" s="53">
        <f t="shared" si="61"/>
        <v>0</v>
      </c>
      <c r="EH106" s="53">
        <f t="shared" si="61"/>
        <v>0</v>
      </c>
      <c r="EI106" s="53">
        <f t="shared" si="61"/>
        <v>0</v>
      </c>
      <c r="EJ106" s="53">
        <f t="shared" si="61"/>
        <v>0</v>
      </c>
      <c r="EK106" s="53">
        <f t="shared" si="61"/>
        <v>0</v>
      </c>
      <c r="EL106" s="53">
        <f t="shared" si="61"/>
        <v>0</v>
      </c>
      <c r="EM106" s="53">
        <f t="shared" si="61"/>
        <v>0</v>
      </c>
      <c r="EN106" s="53">
        <f t="shared" si="61"/>
        <v>0</v>
      </c>
      <c r="EO106" s="53">
        <f t="shared" si="61"/>
        <v>0</v>
      </c>
      <c r="EP106" s="53">
        <f t="shared" si="61"/>
        <v>0</v>
      </c>
      <c r="EQ106" s="53">
        <f t="shared" ref="EQ106:HB106" si="62">IF((1+$K$104)=0,0,$K$104*EQ97/(1+$K$104))</f>
        <v>0</v>
      </c>
      <c r="ER106" s="53">
        <f t="shared" si="62"/>
        <v>0</v>
      </c>
      <c r="ES106" s="53">
        <f t="shared" si="62"/>
        <v>0</v>
      </c>
      <c r="ET106" s="53">
        <f t="shared" si="62"/>
        <v>0</v>
      </c>
      <c r="EU106" s="53">
        <f t="shared" si="62"/>
        <v>0</v>
      </c>
      <c r="EV106" s="53">
        <f t="shared" si="62"/>
        <v>0</v>
      </c>
      <c r="EW106" s="53">
        <f t="shared" si="62"/>
        <v>0</v>
      </c>
      <c r="EX106" s="53">
        <f t="shared" si="62"/>
        <v>0</v>
      </c>
      <c r="EY106" s="53">
        <f t="shared" si="62"/>
        <v>0</v>
      </c>
      <c r="EZ106" s="53">
        <f t="shared" si="62"/>
        <v>0</v>
      </c>
      <c r="FA106" s="53">
        <f t="shared" si="62"/>
        <v>0</v>
      </c>
      <c r="FB106" s="53">
        <f t="shared" si="62"/>
        <v>0</v>
      </c>
      <c r="FC106" s="53">
        <f t="shared" si="62"/>
        <v>0</v>
      </c>
      <c r="FD106" s="53">
        <f t="shared" si="62"/>
        <v>0</v>
      </c>
      <c r="FE106" s="53">
        <f t="shared" si="62"/>
        <v>0</v>
      </c>
      <c r="FF106" s="53">
        <f t="shared" si="62"/>
        <v>0</v>
      </c>
      <c r="FG106" s="53">
        <f t="shared" si="62"/>
        <v>0</v>
      </c>
      <c r="FH106" s="53">
        <f t="shared" si="62"/>
        <v>0</v>
      </c>
      <c r="FI106" s="53">
        <f t="shared" si="62"/>
        <v>0</v>
      </c>
      <c r="FJ106" s="53">
        <f t="shared" si="62"/>
        <v>0</v>
      </c>
      <c r="FK106" s="53">
        <f t="shared" si="62"/>
        <v>0</v>
      </c>
      <c r="FL106" s="53">
        <f t="shared" si="62"/>
        <v>0</v>
      </c>
      <c r="FM106" s="53">
        <f t="shared" si="62"/>
        <v>0</v>
      </c>
      <c r="FN106" s="53">
        <f t="shared" si="62"/>
        <v>0</v>
      </c>
      <c r="FO106" s="53">
        <f t="shared" si="62"/>
        <v>0</v>
      </c>
      <c r="FP106" s="53">
        <f t="shared" si="62"/>
        <v>0</v>
      </c>
      <c r="FQ106" s="53">
        <f t="shared" si="62"/>
        <v>0</v>
      </c>
      <c r="FR106" s="53">
        <f t="shared" si="62"/>
        <v>0</v>
      </c>
      <c r="FS106" s="53">
        <f t="shared" si="62"/>
        <v>0</v>
      </c>
      <c r="FT106" s="53">
        <f t="shared" si="62"/>
        <v>0</v>
      </c>
      <c r="FU106" s="53">
        <f t="shared" si="62"/>
        <v>0</v>
      </c>
      <c r="FV106" s="53">
        <f t="shared" si="62"/>
        <v>0</v>
      </c>
      <c r="FW106" s="53">
        <f t="shared" si="62"/>
        <v>0</v>
      </c>
      <c r="FX106" s="53">
        <f t="shared" si="62"/>
        <v>0</v>
      </c>
      <c r="FY106" s="53">
        <f t="shared" si="62"/>
        <v>0</v>
      </c>
      <c r="FZ106" s="53">
        <f t="shared" si="62"/>
        <v>0</v>
      </c>
      <c r="GA106" s="53">
        <f t="shared" si="62"/>
        <v>0</v>
      </c>
      <c r="GB106" s="53">
        <f t="shared" si="62"/>
        <v>0</v>
      </c>
      <c r="GC106" s="53">
        <f t="shared" si="62"/>
        <v>0</v>
      </c>
      <c r="GD106" s="53">
        <f t="shared" si="62"/>
        <v>0</v>
      </c>
      <c r="GE106" s="53">
        <f t="shared" si="62"/>
        <v>0</v>
      </c>
      <c r="GF106" s="53">
        <f t="shared" si="62"/>
        <v>0</v>
      </c>
      <c r="GG106" s="53">
        <f t="shared" si="62"/>
        <v>0</v>
      </c>
      <c r="GH106" s="53">
        <f t="shared" si="62"/>
        <v>0</v>
      </c>
      <c r="GI106" s="53">
        <f t="shared" si="62"/>
        <v>0</v>
      </c>
      <c r="GJ106" s="53">
        <f t="shared" si="62"/>
        <v>0</v>
      </c>
      <c r="GK106" s="53">
        <f t="shared" si="62"/>
        <v>0</v>
      </c>
      <c r="GL106" s="53">
        <f t="shared" si="62"/>
        <v>0</v>
      </c>
      <c r="GM106" s="53">
        <f t="shared" si="62"/>
        <v>0</v>
      </c>
      <c r="GN106" s="53">
        <f t="shared" si="62"/>
        <v>0</v>
      </c>
      <c r="GO106" s="53">
        <f t="shared" si="62"/>
        <v>0</v>
      </c>
      <c r="GP106" s="53">
        <f t="shared" si="62"/>
        <v>0</v>
      </c>
      <c r="GQ106" s="53">
        <f t="shared" si="62"/>
        <v>0</v>
      </c>
      <c r="GR106" s="53">
        <f t="shared" si="62"/>
        <v>0</v>
      </c>
      <c r="GS106" s="53">
        <f t="shared" si="62"/>
        <v>0</v>
      </c>
      <c r="GT106" s="53">
        <f t="shared" si="62"/>
        <v>0</v>
      </c>
      <c r="GU106" s="53">
        <f t="shared" si="62"/>
        <v>0</v>
      </c>
      <c r="GV106" s="53">
        <f t="shared" si="62"/>
        <v>0</v>
      </c>
      <c r="GW106" s="53">
        <f t="shared" si="62"/>
        <v>0</v>
      </c>
      <c r="GX106" s="53">
        <f t="shared" si="62"/>
        <v>0</v>
      </c>
      <c r="GY106" s="53">
        <f t="shared" si="62"/>
        <v>0</v>
      </c>
      <c r="GZ106" s="53">
        <f t="shared" si="62"/>
        <v>0</v>
      </c>
      <c r="HA106" s="53">
        <f t="shared" si="62"/>
        <v>0</v>
      </c>
      <c r="HB106" s="53">
        <f t="shared" si="62"/>
        <v>0</v>
      </c>
      <c r="HC106" s="53">
        <f t="shared" ref="HC106:JN106" si="63">IF((1+$K$104)=0,0,$K$104*HC97/(1+$K$104))</f>
        <v>0</v>
      </c>
      <c r="HD106" s="53">
        <f t="shared" si="63"/>
        <v>0</v>
      </c>
      <c r="HE106" s="53">
        <f t="shared" si="63"/>
        <v>0</v>
      </c>
      <c r="HF106" s="53">
        <f t="shared" si="63"/>
        <v>0</v>
      </c>
      <c r="HG106" s="53">
        <f t="shared" si="63"/>
        <v>0</v>
      </c>
      <c r="HH106" s="53">
        <f t="shared" si="63"/>
        <v>0</v>
      </c>
      <c r="HI106" s="53">
        <f t="shared" si="63"/>
        <v>0</v>
      </c>
      <c r="HJ106" s="53">
        <f t="shared" si="63"/>
        <v>0</v>
      </c>
      <c r="HK106" s="53">
        <f t="shared" si="63"/>
        <v>0</v>
      </c>
      <c r="HL106" s="53">
        <f t="shared" si="63"/>
        <v>0</v>
      </c>
      <c r="HM106" s="53">
        <f t="shared" si="63"/>
        <v>0</v>
      </c>
      <c r="HN106" s="53">
        <f t="shared" si="63"/>
        <v>0</v>
      </c>
      <c r="HO106" s="53">
        <f t="shared" si="63"/>
        <v>0</v>
      </c>
      <c r="HP106" s="53">
        <f t="shared" si="63"/>
        <v>0</v>
      </c>
      <c r="HQ106" s="53">
        <f t="shared" si="63"/>
        <v>0</v>
      </c>
      <c r="HR106" s="53">
        <f t="shared" si="63"/>
        <v>0</v>
      </c>
      <c r="HS106" s="53">
        <f t="shared" si="63"/>
        <v>0</v>
      </c>
      <c r="HT106" s="53">
        <f t="shared" si="63"/>
        <v>0</v>
      </c>
      <c r="HU106" s="53">
        <f t="shared" si="63"/>
        <v>0</v>
      </c>
      <c r="HV106" s="53">
        <f t="shared" si="63"/>
        <v>0</v>
      </c>
      <c r="HW106" s="53">
        <f t="shared" si="63"/>
        <v>0</v>
      </c>
      <c r="HX106" s="53">
        <f t="shared" si="63"/>
        <v>0</v>
      </c>
      <c r="HY106" s="53">
        <f t="shared" si="63"/>
        <v>0</v>
      </c>
      <c r="HZ106" s="53">
        <f t="shared" si="63"/>
        <v>0</v>
      </c>
      <c r="IA106" s="53">
        <f t="shared" si="63"/>
        <v>0</v>
      </c>
      <c r="IB106" s="53">
        <f t="shared" si="63"/>
        <v>0</v>
      </c>
      <c r="IC106" s="53">
        <f t="shared" si="63"/>
        <v>0</v>
      </c>
      <c r="ID106" s="53">
        <f t="shared" si="63"/>
        <v>0</v>
      </c>
      <c r="IE106" s="53">
        <f t="shared" si="63"/>
        <v>0</v>
      </c>
      <c r="IF106" s="53">
        <f t="shared" si="63"/>
        <v>0</v>
      </c>
      <c r="IG106" s="53">
        <f t="shared" si="63"/>
        <v>0</v>
      </c>
      <c r="IH106" s="53">
        <f t="shared" si="63"/>
        <v>0</v>
      </c>
      <c r="II106" s="53">
        <f t="shared" si="63"/>
        <v>0</v>
      </c>
      <c r="IJ106" s="53">
        <f t="shared" si="63"/>
        <v>0</v>
      </c>
      <c r="IK106" s="53">
        <f t="shared" si="63"/>
        <v>0</v>
      </c>
      <c r="IL106" s="53">
        <f t="shared" si="63"/>
        <v>0</v>
      </c>
      <c r="IM106" s="53">
        <f t="shared" si="63"/>
        <v>0</v>
      </c>
      <c r="IN106" s="53">
        <f t="shared" si="63"/>
        <v>0</v>
      </c>
      <c r="IO106" s="53">
        <f t="shared" si="63"/>
        <v>0</v>
      </c>
      <c r="IP106" s="53">
        <f t="shared" si="63"/>
        <v>0</v>
      </c>
      <c r="IQ106" s="53">
        <f t="shared" si="63"/>
        <v>0</v>
      </c>
      <c r="IR106" s="53">
        <f t="shared" si="63"/>
        <v>0</v>
      </c>
      <c r="IS106" s="53">
        <f t="shared" si="63"/>
        <v>0</v>
      </c>
      <c r="IT106" s="53">
        <f t="shared" si="63"/>
        <v>0</v>
      </c>
      <c r="IU106" s="53">
        <f t="shared" si="63"/>
        <v>0</v>
      </c>
      <c r="IV106" s="53">
        <f t="shared" si="63"/>
        <v>0</v>
      </c>
      <c r="IW106" s="53">
        <f t="shared" si="63"/>
        <v>0</v>
      </c>
      <c r="IX106" s="53">
        <f t="shared" si="63"/>
        <v>0</v>
      </c>
      <c r="IY106" s="53">
        <f t="shared" si="63"/>
        <v>0</v>
      </c>
      <c r="IZ106" s="53">
        <f t="shared" si="63"/>
        <v>0</v>
      </c>
      <c r="JA106" s="53">
        <f t="shared" si="63"/>
        <v>0</v>
      </c>
      <c r="JB106" s="53">
        <f t="shared" si="63"/>
        <v>0</v>
      </c>
      <c r="JC106" s="53">
        <f t="shared" si="63"/>
        <v>0</v>
      </c>
      <c r="JD106" s="53">
        <f t="shared" si="63"/>
        <v>0</v>
      </c>
      <c r="JE106" s="53">
        <f t="shared" si="63"/>
        <v>0</v>
      </c>
      <c r="JF106" s="53">
        <f t="shared" si="63"/>
        <v>0</v>
      </c>
      <c r="JG106" s="53">
        <f t="shared" si="63"/>
        <v>0</v>
      </c>
      <c r="JH106" s="53">
        <f t="shared" si="63"/>
        <v>0</v>
      </c>
      <c r="JI106" s="53">
        <f t="shared" si="63"/>
        <v>0</v>
      </c>
      <c r="JJ106" s="53">
        <f t="shared" si="63"/>
        <v>0</v>
      </c>
      <c r="JK106" s="53">
        <f t="shared" si="63"/>
        <v>0</v>
      </c>
      <c r="JL106" s="53">
        <f t="shared" si="63"/>
        <v>0</v>
      </c>
      <c r="JM106" s="53">
        <f t="shared" si="63"/>
        <v>0</v>
      </c>
      <c r="JN106" s="53">
        <f t="shared" si="63"/>
        <v>0</v>
      </c>
      <c r="JO106" s="53">
        <f t="shared" ref="JO106:LZ106" si="64">IF((1+$K$104)=0,0,$K$104*JO97/(1+$K$104))</f>
        <v>0</v>
      </c>
      <c r="JP106" s="53">
        <f t="shared" si="64"/>
        <v>0</v>
      </c>
      <c r="JQ106" s="53">
        <f t="shared" si="64"/>
        <v>0</v>
      </c>
      <c r="JR106" s="53">
        <f t="shared" si="64"/>
        <v>0</v>
      </c>
      <c r="JS106" s="53">
        <f t="shared" si="64"/>
        <v>0</v>
      </c>
      <c r="JT106" s="53">
        <f t="shared" si="64"/>
        <v>0</v>
      </c>
      <c r="JU106" s="53">
        <f t="shared" si="64"/>
        <v>0</v>
      </c>
      <c r="JV106" s="53">
        <f t="shared" si="64"/>
        <v>0</v>
      </c>
      <c r="JW106" s="53">
        <f t="shared" si="64"/>
        <v>0</v>
      </c>
      <c r="JX106" s="53">
        <f t="shared" si="64"/>
        <v>0</v>
      </c>
      <c r="JY106" s="53">
        <f t="shared" si="64"/>
        <v>0</v>
      </c>
      <c r="JZ106" s="53">
        <f t="shared" si="64"/>
        <v>0</v>
      </c>
      <c r="KA106" s="53">
        <f t="shared" si="64"/>
        <v>0</v>
      </c>
      <c r="KB106" s="53">
        <f t="shared" si="64"/>
        <v>0</v>
      </c>
      <c r="KC106" s="53">
        <f t="shared" si="64"/>
        <v>0</v>
      </c>
      <c r="KD106" s="53">
        <f t="shared" si="64"/>
        <v>0</v>
      </c>
      <c r="KE106" s="53">
        <f t="shared" si="64"/>
        <v>0</v>
      </c>
      <c r="KF106" s="53">
        <f t="shared" si="64"/>
        <v>0</v>
      </c>
      <c r="KG106" s="53">
        <f t="shared" si="64"/>
        <v>0</v>
      </c>
      <c r="KH106" s="53">
        <f t="shared" si="64"/>
        <v>0</v>
      </c>
      <c r="KI106" s="53">
        <f t="shared" si="64"/>
        <v>0</v>
      </c>
      <c r="KJ106" s="53">
        <f t="shared" si="64"/>
        <v>0</v>
      </c>
      <c r="KK106" s="53">
        <f t="shared" si="64"/>
        <v>0</v>
      </c>
      <c r="KL106" s="53">
        <f t="shared" si="64"/>
        <v>0</v>
      </c>
      <c r="KM106" s="53">
        <f t="shared" si="64"/>
        <v>0</v>
      </c>
      <c r="KN106" s="53">
        <f t="shared" si="64"/>
        <v>0</v>
      </c>
      <c r="KO106" s="53">
        <f t="shared" si="64"/>
        <v>0</v>
      </c>
      <c r="KP106" s="53">
        <f t="shared" si="64"/>
        <v>0</v>
      </c>
      <c r="KQ106" s="53">
        <f t="shared" si="64"/>
        <v>0</v>
      </c>
      <c r="KR106" s="53">
        <f t="shared" si="64"/>
        <v>0</v>
      </c>
      <c r="KS106" s="53">
        <f t="shared" si="64"/>
        <v>0</v>
      </c>
      <c r="KT106" s="53">
        <f t="shared" si="64"/>
        <v>0</v>
      </c>
      <c r="KU106" s="53">
        <f t="shared" si="64"/>
        <v>0</v>
      </c>
      <c r="KV106" s="53">
        <f t="shared" si="64"/>
        <v>0</v>
      </c>
      <c r="KW106" s="53">
        <f t="shared" si="64"/>
        <v>0</v>
      </c>
      <c r="KX106" s="53">
        <f t="shared" si="64"/>
        <v>0</v>
      </c>
      <c r="KY106" s="53">
        <f t="shared" si="64"/>
        <v>0</v>
      </c>
      <c r="KZ106" s="53">
        <f t="shared" si="64"/>
        <v>0</v>
      </c>
      <c r="LA106" s="53">
        <f t="shared" si="64"/>
        <v>0</v>
      </c>
      <c r="LB106" s="53">
        <f t="shared" si="64"/>
        <v>0</v>
      </c>
      <c r="LC106" s="53">
        <f t="shared" si="64"/>
        <v>0</v>
      </c>
      <c r="LD106" s="53">
        <f t="shared" si="64"/>
        <v>0</v>
      </c>
      <c r="LE106" s="53">
        <f t="shared" si="64"/>
        <v>0</v>
      </c>
      <c r="LF106" s="53">
        <f t="shared" si="64"/>
        <v>0</v>
      </c>
      <c r="LG106" s="53">
        <f t="shared" si="64"/>
        <v>0</v>
      </c>
      <c r="LH106" s="53">
        <f t="shared" si="64"/>
        <v>0</v>
      </c>
      <c r="LI106" s="53">
        <f t="shared" si="64"/>
        <v>0</v>
      </c>
      <c r="LJ106" s="53">
        <f t="shared" si="64"/>
        <v>0</v>
      </c>
      <c r="LK106" s="53">
        <f t="shared" si="64"/>
        <v>0</v>
      </c>
      <c r="LL106" s="53">
        <f t="shared" si="64"/>
        <v>0</v>
      </c>
      <c r="LM106" s="53">
        <f t="shared" si="64"/>
        <v>0</v>
      </c>
      <c r="LN106" s="53">
        <f t="shared" si="64"/>
        <v>0</v>
      </c>
      <c r="LO106" s="53">
        <f t="shared" si="64"/>
        <v>0</v>
      </c>
      <c r="LP106" s="53">
        <f t="shared" si="64"/>
        <v>0</v>
      </c>
      <c r="LQ106" s="53">
        <f t="shared" si="64"/>
        <v>0</v>
      </c>
      <c r="LR106" s="53">
        <f t="shared" si="64"/>
        <v>0</v>
      </c>
      <c r="LS106" s="53">
        <f t="shared" si="64"/>
        <v>0</v>
      </c>
      <c r="LT106" s="53">
        <f t="shared" si="64"/>
        <v>0</v>
      </c>
      <c r="LU106" s="53">
        <f t="shared" si="64"/>
        <v>0</v>
      </c>
      <c r="LV106" s="53">
        <f t="shared" si="64"/>
        <v>0</v>
      </c>
      <c r="LW106" s="53">
        <f t="shared" si="64"/>
        <v>0</v>
      </c>
      <c r="LX106" s="53">
        <f t="shared" si="64"/>
        <v>0</v>
      </c>
      <c r="LY106" s="53">
        <f t="shared" si="64"/>
        <v>0</v>
      </c>
      <c r="LZ106" s="53">
        <f t="shared" si="64"/>
        <v>0</v>
      </c>
      <c r="MA106" s="53">
        <f t="shared" ref="MA106:NN106" si="65">IF((1+$K$104)=0,0,$K$104*MA97/(1+$K$104))</f>
        <v>0</v>
      </c>
      <c r="MB106" s="53">
        <f t="shared" si="65"/>
        <v>0</v>
      </c>
      <c r="MC106" s="53">
        <f t="shared" si="65"/>
        <v>0</v>
      </c>
      <c r="MD106" s="53">
        <f t="shared" si="65"/>
        <v>0</v>
      </c>
      <c r="ME106" s="53">
        <f t="shared" si="65"/>
        <v>0</v>
      </c>
      <c r="MF106" s="53">
        <f t="shared" si="65"/>
        <v>0</v>
      </c>
      <c r="MG106" s="53">
        <f t="shared" si="65"/>
        <v>0</v>
      </c>
      <c r="MH106" s="53">
        <f t="shared" si="65"/>
        <v>0</v>
      </c>
      <c r="MI106" s="53">
        <f t="shared" si="65"/>
        <v>0</v>
      </c>
      <c r="MJ106" s="53">
        <f t="shared" si="65"/>
        <v>0</v>
      </c>
      <c r="MK106" s="53">
        <f t="shared" si="65"/>
        <v>0</v>
      </c>
      <c r="ML106" s="53">
        <f t="shared" si="65"/>
        <v>0</v>
      </c>
      <c r="MM106" s="53">
        <f t="shared" si="65"/>
        <v>0</v>
      </c>
      <c r="MN106" s="53">
        <f t="shared" si="65"/>
        <v>0</v>
      </c>
      <c r="MO106" s="53">
        <f t="shared" si="65"/>
        <v>0</v>
      </c>
      <c r="MP106" s="53">
        <f t="shared" si="65"/>
        <v>0</v>
      </c>
      <c r="MQ106" s="53">
        <f t="shared" si="65"/>
        <v>0</v>
      </c>
      <c r="MR106" s="53">
        <f t="shared" si="65"/>
        <v>0</v>
      </c>
      <c r="MS106" s="53">
        <f t="shared" si="65"/>
        <v>0</v>
      </c>
      <c r="MT106" s="53">
        <f t="shared" si="65"/>
        <v>0</v>
      </c>
      <c r="MU106" s="53">
        <f t="shared" si="65"/>
        <v>0</v>
      </c>
      <c r="MV106" s="53">
        <f t="shared" si="65"/>
        <v>0</v>
      </c>
      <c r="MW106" s="53">
        <f t="shared" si="65"/>
        <v>0</v>
      </c>
      <c r="MX106" s="53">
        <f t="shared" si="65"/>
        <v>0</v>
      </c>
      <c r="MY106" s="53">
        <f t="shared" si="65"/>
        <v>0</v>
      </c>
      <c r="MZ106" s="53">
        <f t="shared" si="65"/>
        <v>0</v>
      </c>
      <c r="NA106" s="53">
        <f t="shared" si="65"/>
        <v>0</v>
      </c>
      <c r="NB106" s="53">
        <f t="shared" si="65"/>
        <v>0</v>
      </c>
      <c r="NC106" s="53">
        <f t="shared" si="65"/>
        <v>0</v>
      </c>
      <c r="ND106" s="53">
        <f t="shared" si="65"/>
        <v>0</v>
      </c>
      <c r="NE106" s="53">
        <f t="shared" si="65"/>
        <v>0</v>
      </c>
      <c r="NF106" s="53">
        <f t="shared" si="65"/>
        <v>0</v>
      </c>
      <c r="NG106" s="53">
        <f t="shared" si="65"/>
        <v>0</v>
      </c>
      <c r="NH106" s="53">
        <f t="shared" si="65"/>
        <v>0</v>
      </c>
      <c r="NI106" s="53">
        <f t="shared" si="65"/>
        <v>0</v>
      </c>
      <c r="NJ106" s="53">
        <f t="shared" si="65"/>
        <v>0</v>
      </c>
      <c r="NK106" s="53">
        <f t="shared" si="65"/>
        <v>0</v>
      </c>
      <c r="NL106" s="53">
        <f t="shared" si="65"/>
        <v>0</v>
      </c>
      <c r="NM106" s="53">
        <f t="shared" si="65"/>
        <v>0</v>
      </c>
      <c r="NN106" s="53">
        <f t="shared" si="65"/>
        <v>0</v>
      </c>
      <c r="NO106" s="23"/>
      <c r="NP106" s="23"/>
    </row>
    <row r="107" spans="1:380" ht="3.9" customHeight="1" x14ac:dyDescent="0.25">
      <c r="A107" s="2"/>
      <c r="B107" s="2"/>
      <c r="C107" s="2"/>
      <c r="D107" s="2"/>
      <c r="E107" s="27"/>
      <c r="F107" s="2"/>
      <c r="G107" s="2"/>
      <c r="H107" s="2"/>
      <c r="I107" s="2"/>
      <c r="J107" s="13"/>
      <c r="K107" s="15"/>
      <c r="L107" s="30"/>
      <c r="M107" s="2"/>
      <c r="N107" s="2"/>
      <c r="O107" s="27"/>
      <c r="P107" s="2"/>
      <c r="Q107" s="2"/>
      <c r="R107" s="47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  <c r="IW107" s="55"/>
      <c r="IX107" s="55"/>
      <c r="IY107" s="55"/>
      <c r="IZ107" s="55"/>
      <c r="JA107" s="55"/>
      <c r="JB107" s="55"/>
      <c r="JC107" s="55"/>
      <c r="JD107" s="55"/>
      <c r="JE107" s="55"/>
      <c r="JF107" s="55"/>
      <c r="JG107" s="55"/>
      <c r="JH107" s="55"/>
      <c r="JI107" s="55"/>
      <c r="JJ107" s="55"/>
      <c r="JK107" s="55"/>
      <c r="JL107" s="55"/>
      <c r="JM107" s="55"/>
      <c r="JN107" s="55"/>
      <c r="JO107" s="55"/>
      <c r="JP107" s="55"/>
      <c r="JQ107" s="55"/>
      <c r="JR107" s="55"/>
      <c r="JS107" s="55"/>
      <c r="JT107" s="55"/>
      <c r="JU107" s="55"/>
      <c r="JV107" s="55"/>
      <c r="JW107" s="55"/>
      <c r="JX107" s="55"/>
      <c r="JY107" s="55"/>
      <c r="JZ107" s="55"/>
      <c r="KA107" s="55"/>
      <c r="KB107" s="55"/>
      <c r="KC107" s="55"/>
      <c r="KD107" s="55"/>
      <c r="KE107" s="55"/>
      <c r="KF107" s="55"/>
      <c r="KG107" s="55"/>
      <c r="KH107" s="55"/>
      <c r="KI107" s="55"/>
      <c r="KJ107" s="55"/>
      <c r="KK107" s="55"/>
      <c r="KL107" s="55"/>
      <c r="KM107" s="55"/>
      <c r="KN107" s="55"/>
      <c r="KO107" s="55"/>
      <c r="KP107" s="55"/>
      <c r="KQ107" s="55"/>
      <c r="KR107" s="55"/>
      <c r="KS107" s="55"/>
      <c r="KT107" s="55"/>
      <c r="KU107" s="55"/>
      <c r="KV107" s="55"/>
      <c r="KW107" s="55"/>
      <c r="KX107" s="55"/>
      <c r="KY107" s="55"/>
      <c r="KZ107" s="55"/>
      <c r="LA107" s="55"/>
      <c r="LB107" s="55"/>
      <c r="LC107" s="55"/>
      <c r="LD107" s="55"/>
      <c r="LE107" s="55"/>
      <c r="LF107" s="55"/>
      <c r="LG107" s="55"/>
      <c r="LH107" s="55"/>
      <c r="LI107" s="55"/>
      <c r="LJ107" s="55"/>
      <c r="LK107" s="55"/>
      <c r="LL107" s="55"/>
      <c r="LM107" s="55"/>
      <c r="LN107" s="55"/>
      <c r="LO107" s="55"/>
      <c r="LP107" s="55"/>
      <c r="LQ107" s="55"/>
      <c r="LR107" s="55"/>
      <c r="LS107" s="55"/>
      <c r="LT107" s="55"/>
      <c r="LU107" s="55"/>
      <c r="LV107" s="55"/>
      <c r="LW107" s="55"/>
      <c r="LX107" s="55"/>
      <c r="LY107" s="55"/>
      <c r="LZ107" s="55"/>
      <c r="MA107" s="55"/>
      <c r="MB107" s="55"/>
      <c r="MC107" s="55"/>
      <c r="MD107" s="55"/>
      <c r="ME107" s="55"/>
      <c r="MF107" s="55"/>
      <c r="MG107" s="55"/>
      <c r="MH107" s="55"/>
      <c r="MI107" s="55"/>
      <c r="MJ107" s="55"/>
      <c r="MK107" s="55"/>
      <c r="ML107" s="55"/>
      <c r="MM107" s="55"/>
      <c r="MN107" s="55"/>
      <c r="MO107" s="55"/>
      <c r="MP107" s="55"/>
      <c r="MQ107" s="55"/>
      <c r="MR107" s="55"/>
      <c r="MS107" s="55"/>
      <c r="MT107" s="55"/>
      <c r="MU107" s="55"/>
      <c r="MV107" s="55"/>
      <c r="MW107" s="55"/>
      <c r="MX107" s="55"/>
      <c r="MY107" s="55"/>
      <c r="MZ107" s="55"/>
      <c r="NA107" s="55"/>
      <c r="NB107" s="55"/>
      <c r="NC107" s="55"/>
      <c r="ND107" s="55"/>
      <c r="NE107" s="55"/>
      <c r="NF107" s="55"/>
      <c r="NG107" s="55"/>
      <c r="NH107" s="55"/>
      <c r="NI107" s="55"/>
      <c r="NJ107" s="55"/>
      <c r="NK107" s="55"/>
      <c r="NL107" s="55"/>
      <c r="NM107" s="55"/>
      <c r="NN107" s="56"/>
      <c r="NO107" s="2"/>
      <c r="NP107" s="2"/>
    </row>
    <row r="108" spans="1:380" s="83" customFormat="1" ht="10.199999999999999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7"/>
      <c r="K108" s="78" t="str">
        <f>структура!$Q$11</f>
        <v>контроль</v>
      </c>
      <c r="L108" s="77"/>
      <c r="M108" s="76"/>
      <c r="N108" s="76"/>
      <c r="O108" s="79">
        <f>O97*$K$104/(1+$K$104)-O106</f>
        <v>0</v>
      </c>
      <c r="P108" s="76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  <c r="IW108" s="81"/>
      <c r="IX108" s="81"/>
      <c r="IY108" s="81"/>
      <c r="IZ108" s="81"/>
      <c r="JA108" s="81"/>
      <c r="JB108" s="81"/>
      <c r="JC108" s="81"/>
      <c r="JD108" s="81"/>
      <c r="JE108" s="81"/>
      <c r="JF108" s="81"/>
      <c r="JG108" s="81"/>
      <c r="JH108" s="81"/>
      <c r="JI108" s="81"/>
      <c r="JJ108" s="81"/>
      <c r="JK108" s="81"/>
      <c r="JL108" s="81"/>
      <c r="JM108" s="81"/>
      <c r="JN108" s="81"/>
      <c r="JO108" s="81"/>
      <c r="JP108" s="81"/>
      <c r="JQ108" s="81"/>
      <c r="JR108" s="81"/>
      <c r="JS108" s="81"/>
      <c r="JT108" s="81"/>
      <c r="JU108" s="81"/>
      <c r="JV108" s="81"/>
      <c r="JW108" s="81"/>
      <c r="JX108" s="81"/>
      <c r="JY108" s="81"/>
      <c r="JZ108" s="81"/>
      <c r="KA108" s="81"/>
      <c r="KB108" s="81"/>
      <c r="KC108" s="81"/>
      <c r="KD108" s="81"/>
      <c r="KE108" s="81"/>
      <c r="KF108" s="81"/>
      <c r="KG108" s="81"/>
      <c r="KH108" s="81"/>
      <c r="KI108" s="81"/>
      <c r="KJ108" s="81"/>
      <c r="KK108" s="81"/>
      <c r="KL108" s="81"/>
      <c r="KM108" s="81"/>
      <c r="KN108" s="81"/>
      <c r="KO108" s="81"/>
      <c r="KP108" s="81"/>
      <c r="KQ108" s="81"/>
      <c r="KR108" s="81"/>
      <c r="KS108" s="81"/>
      <c r="KT108" s="81"/>
      <c r="KU108" s="81"/>
      <c r="KV108" s="81"/>
      <c r="KW108" s="81"/>
      <c r="KX108" s="81"/>
      <c r="KY108" s="81"/>
      <c r="KZ108" s="81"/>
      <c r="LA108" s="81"/>
      <c r="LB108" s="81"/>
      <c r="LC108" s="81"/>
      <c r="LD108" s="81"/>
      <c r="LE108" s="81"/>
      <c r="LF108" s="81"/>
      <c r="LG108" s="81"/>
      <c r="LH108" s="81"/>
      <c r="LI108" s="81"/>
      <c r="LJ108" s="81"/>
      <c r="LK108" s="81"/>
      <c r="LL108" s="81"/>
      <c r="LM108" s="81"/>
      <c r="LN108" s="81"/>
      <c r="LO108" s="81"/>
      <c r="LP108" s="81"/>
      <c r="LQ108" s="81"/>
      <c r="LR108" s="81"/>
      <c r="LS108" s="81"/>
      <c r="LT108" s="81"/>
      <c r="LU108" s="81"/>
      <c r="LV108" s="81"/>
      <c r="LW108" s="81"/>
      <c r="LX108" s="81"/>
      <c r="LY108" s="81"/>
      <c r="LZ108" s="81"/>
      <c r="MA108" s="81"/>
      <c r="MB108" s="81"/>
      <c r="MC108" s="81"/>
      <c r="MD108" s="81"/>
      <c r="ME108" s="81"/>
      <c r="MF108" s="81"/>
      <c r="MG108" s="81"/>
      <c r="MH108" s="81"/>
      <c r="MI108" s="81"/>
      <c r="MJ108" s="81"/>
      <c r="MK108" s="81"/>
      <c r="ML108" s="81"/>
      <c r="MM108" s="81"/>
      <c r="MN108" s="81"/>
      <c r="MO108" s="81"/>
      <c r="MP108" s="81"/>
      <c r="MQ108" s="81"/>
      <c r="MR108" s="81"/>
      <c r="MS108" s="81"/>
      <c r="MT108" s="81"/>
      <c r="MU108" s="81"/>
      <c r="MV108" s="81"/>
      <c r="MW108" s="81"/>
      <c r="MX108" s="81"/>
      <c r="MY108" s="81"/>
      <c r="MZ108" s="81"/>
      <c r="NA108" s="81"/>
      <c r="NB108" s="81"/>
      <c r="NC108" s="81"/>
      <c r="ND108" s="81"/>
      <c r="NE108" s="81"/>
      <c r="NF108" s="81"/>
      <c r="NG108" s="81"/>
      <c r="NH108" s="81"/>
      <c r="NI108" s="81"/>
      <c r="NJ108" s="81"/>
      <c r="NK108" s="81"/>
      <c r="NL108" s="81"/>
      <c r="NM108" s="81"/>
      <c r="NN108" s="82"/>
      <c r="NO108" s="76"/>
      <c r="NP108" s="76"/>
    </row>
    <row r="109" spans="1:380" ht="8.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15"/>
      <c r="L109" s="30"/>
      <c r="M109" s="2"/>
      <c r="N109" s="2"/>
      <c r="O109" s="2"/>
      <c r="P109" s="2"/>
      <c r="Q109" s="2"/>
      <c r="R109" s="47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  <c r="KO109" s="48"/>
      <c r="KP109" s="48"/>
      <c r="KQ109" s="48"/>
      <c r="KR109" s="48"/>
      <c r="KS109" s="48"/>
      <c r="KT109" s="48"/>
      <c r="KU109" s="48"/>
      <c r="KV109" s="48"/>
      <c r="KW109" s="48"/>
      <c r="KX109" s="48"/>
      <c r="KY109" s="48"/>
      <c r="KZ109" s="48"/>
      <c r="LA109" s="48"/>
      <c r="LB109" s="48"/>
      <c r="LC109" s="48"/>
      <c r="LD109" s="48"/>
      <c r="LE109" s="48"/>
      <c r="LF109" s="48"/>
      <c r="LG109" s="48"/>
      <c r="LH109" s="48"/>
      <c r="LI109" s="48"/>
      <c r="LJ109" s="48"/>
      <c r="LK109" s="48"/>
      <c r="LL109" s="48"/>
      <c r="LM109" s="48"/>
      <c r="LN109" s="48"/>
      <c r="LO109" s="48"/>
      <c r="LP109" s="48"/>
      <c r="LQ109" s="48"/>
      <c r="LR109" s="48"/>
      <c r="LS109" s="48"/>
      <c r="LT109" s="48"/>
      <c r="LU109" s="48"/>
      <c r="LV109" s="48"/>
      <c r="LW109" s="48"/>
      <c r="LX109" s="48"/>
      <c r="LY109" s="48"/>
      <c r="LZ109" s="48"/>
      <c r="MA109" s="48"/>
      <c r="MB109" s="48"/>
      <c r="MC109" s="48"/>
      <c r="MD109" s="48"/>
      <c r="ME109" s="48"/>
      <c r="MF109" s="48"/>
      <c r="MG109" s="48"/>
      <c r="MH109" s="48"/>
      <c r="MI109" s="48"/>
      <c r="MJ109" s="48"/>
      <c r="MK109" s="48"/>
      <c r="ML109" s="48"/>
      <c r="MM109" s="48"/>
      <c r="MN109" s="48"/>
      <c r="MO109" s="48"/>
      <c r="MP109" s="48"/>
      <c r="MQ109" s="48"/>
      <c r="MR109" s="48"/>
      <c r="MS109" s="48"/>
      <c r="MT109" s="48"/>
      <c r="MU109" s="48"/>
      <c r="MV109" s="48"/>
      <c r="MW109" s="48"/>
      <c r="MX109" s="48"/>
      <c r="MY109" s="48"/>
      <c r="MZ109" s="48"/>
      <c r="NA109" s="48"/>
      <c r="NB109" s="48"/>
      <c r="NC109" s="48"/>
      <c r="ND109" s="48"/>
      <c r="NE109" s="48"/>
      <c r="NF109" s="48"/>
      <c r="NG109" s="48"/>
      <c r="NH109" s="48"/>
      <c r="NI109" s="48"/>
      <c r="NJ109" s="48"/>
      <c r="NK109" s="48"/>
      <c r="NL109" s="48"/>
      <c r="NM109" s="48"/>
      <c r="NN109" s="49"/>
      <c r="NO109" s="2"/>
      <c r="NP109" s="2"/>
    </row>
    <row r="110" spans="1:380" s="26" customFormat="1" x14ac:dyDescent="0.25">
      <c r="A110" s="23"/>
      <c r="B110" s="23"/>
      <c r="C110" s="23"/>
      <c r="D110" s="23"/>
      <c r="E110" s="23" t="str">
        <f>структура!$E$41</f>
        <v>график оплат за страхование без НДС</v>
      </c>
      <c r="F110" s="23"/>
      <c r="G110" s="23"/>
      <c r="H110" s="23" t="str">
        <f>IF($E110="","",INDEX(структура!$H:$H,SUMIFS(структура!$C:$C,структура!$E:$E,$E110)))</f>
        <v>руб.</v>
      </c>
      <c r="I110" s="23"/>
      <c r="J110" s="13"/>
      <c r="K110" s="15"/>
      <c r="L110" s="30"/>
      <c r="M110" s="23"/>
      <c r="N110" s="23"/>
      <c r="O110" s="46">
        <f>SUM($R110:$NO110)</f>
        <v>0</v>
      </c>
      <c r="P110" s="23"/>
      <c r="Q110" s="23"/>
      <c r="R110" s="50"/>
      <c r="S110" s="53">
        <f>S97-S106</f>
        <v>0</v>
      </c>
      <c r="T110" s="53">
        <f>T97-T106</f>
        <v>0</v>
      </c>
      <c r="U110" s="53">
        <f t="shared" ref="U110:CF110" si="66">U97-U106</f>
        <v>0</v>
      </c>
      <c r="V110" s="53">
        <f t="shared" si="66"/>
        <v>0</v>
      </c>
      <c r="W110" s="53">
        <f t="shared" si="66"/>
        <v>0</v>
      </c>
      <c r="X110" s="53">
        <f t="shared" si="66"/>
        <v>0</v>
      </c>
      <c r="Y110" s="53">
        <f t="shared" si="66"/>
        <v>0</v>
      </c>
      <c r="Z110" s="53">
        <f t="shared" si="66"/>
        <v>0</v>
      </c>
      <c r="AA110" s="53">
        <f t="shared" si="66"/>
        <v>0</v>
      </c>
      <c r="AB110" s="53">
        <f t="shared" si="66"/>
        <v>0</v>
      </c>
      <c r="AC110" s="53">
        <f t="shared" si="66"/>
        <v>0</v>
      </c>
      <c r="AD110" s="53">
        <f t="shared" si="66"/>
        <v>0</v>
      </c>
      <c r="AE110" s="53">
        <f t="shared" si="66"/>
        <v>0</v>
      </c>
      <c r="AF110" s="53">
        <f t="shared" si="66"/>
        <v>0</v>
      </c>
      <c r="AG110" s="53">
        <f t="shared" si="66"/>
        <v>0</v>
      </c>
      <c r="AH110" s="53">
        <f t="shared" si="66"/>
        <v>0</v>
      </c>
      <c r="AI110" s="53">
        <f t="shared" si="66"/>
        <v>0</v>
      </c>
      <c r="AJ110" s="53">
        <f t="shared" si="66"/>
        <v>0</v>
      </c>
      <c r="AK110" s="53">
        <f t="shared" si="66"/>
        <v>0</v>
      </c>
      <c r="AL110" s="53">
        <f t="shared" si="66"/>
        <v>0</v>
      </c>
      <c r="AM110" s="53">
        <f t="shared" si="66"/>
        <v>0</v>
      </c>
      <c r="AN110" s="53">
        <f t="shared" si="66"/>
        <v>0</v>
      </c>
      <c r="AO110" s="53">
        <f t="shared" si="66"/>
        <v>0</v>
      </c>
      <c r="AP110" s="53">
        <f t="shared" si="66"/>
        <v>0</v>
      </c>
      <c r="AQ110" s="53">
        <f t="shared" si="66"/>
        <v>0</v>
      </c>
      <c r="AR110" s="53">
        <f t="shared" si="66"/>
        <v>0</v>
      </c>
      <c r="AS110" s="53">
        <f t="shared" si="66"/>
        <v>0</v>
      </c>
      <c r="AT110" s="53">
        <f t="shared" si="66"/>
        <v>0</v>
      </c>
      <c r="AU110" s="53">
        <f t="shared" si="66"/>
        <v>0</v>
      </c>
      <c r="AV110" s="53">
        <f t="shared" si="66"/>
        <v>0</v>
      </c>
      <c r="AW110" s="53">
        <f t="shared" si="66"/>
        <v>0</v>
      </c>
      <c r="AX110" s="53">
        <f t="shared" si="66"/>
        <v>0</v>
      </c>
      <c r="AY110" s="53">
        <f t="shared" si="66"/>
        <v>0</v>
      </c>
      <c r="AZ110" s="53">
        <f t="shared" si="66"/>
        <v>0</v>
      </c>
      <c r="BA110" s="53">
        <f t="shared" si="66"/>
        <v>0</v>
      </c>
      <c r="BB110" s="53">
        <f t="shared" si="66"/>
        <v>0</v>
      </c>
      <c r="BC110" s="53">
        <f t="shared" si="66"/>
        <v>0</v>
      </c>
      <c r="BD110" s="53">
        <f t="shared" si="66"/>
        <v>0</v>
      </c>
      <c r="BE110" s="53">
        <f t="shared" si="66"/>
        <v>0</v>
      </c>
      <c r="BF110" s="53">
        <f t="shared" si="66"/>
        <v>0</v>
      </c>
      <c r="BG110" s="53">
        <f t="shared" si="66"/>
        <v>0</v>
      </c>
      <c r="BH110" s="53">
        <f t="shared" si="66"/>
        <v>0</v>
      </c>
      <c r="BI110" s="53">
        <f t="shared" si="66"/>
        <v>0</v>
      </c>
      <c r="BJ110" s="53">
        <f t="shared" si="66"/>
        <v>0</v>
      </c>
      <c r="BK110" s="53">
        <f t="shared" si="66"/>
        <v>0</v>
      </c>
      <c r="BL110" s="53">
        <f t="shared" si="66"/>
        <v>0</v>
      </c>
      <c r="BM110" s="53">
        <f t="shared" si="66"/>
        <v>0</v>
      </c>
      <c r="BN110" s="53">
        <f t="shared" si="66"/>
        <v>0</v>
      </c>
      <c r="BO110" s="53">
        <f t="shared" si="66"/>
        <v>0</v>
      </c>
      <c r="BP110" s="53">
        <f t="shared" si="66"/>
        <v>0</v>
      </c>
      <c r="BQ110" s="53">
        <f t="shared" si="66"/>
        <v>0</v>
      </c>
      <c r="BR110" s="53">
        <f t="shared" si="66"/>
        <v>0</v>
      </c>
      <c r="BS110" s="53">
        <f t="shared" si="66"/>
        <v>0</v>
      </c>
      <c r="BT110" s="53">
        <f t="shared" si="66"/>
        <v>0</v>
      </c>
      <c r="BU110" s="53">
        <f t="shared" si="66"/>
        <v>0</v>
      </c>
      <c r="BV110" s="53">
        <f t="shared" si="66"/>
        <v>0</v>
      </c>
      <c r="BW110" s="53">
        <f t="shared" si="66"/>
        <v>0</v>
      </c>
      <c r="BX110" s="53">
        <f t="shared" si="66"/>
        <v>0</v>
      </c>
      <c r="BY110" s="53">
        <f t="shared" si="66"/>
        <v>0</v>
      </c>
      <c r="BZ110" s="53">
        <f t="shared" si="66"/>
        <v>0</v>
      </c>
      <c r="CA110" s="53">
        <f t="shared" si="66"/>
        <v>0</v>
      </c>
      <c r="CB110" s="53">
        <f t="shared" si="66"/>
        <v>0</v>
      </c>
      <c r="CC110" s="53">
        <f t="shared" si="66"/>
        <v>0</v>
      </c>
      <c r="CD110" s="53">
        <f t="shared" si="66"/>
        <v>0</v>
      </c>
      <c r="CE110" s="53">
        <f t="shared" si="66"/>
        <v>0</v>
      </c>
      <c r="CF110" s="53">
        <f t="shared" si="66"/>
        <v>0</v>
      </c>
      <c r="CG110" s="53">
        <f t="shared" ref="CG110:ER110" si="67">CG97-CG106</f>
        <v>0</v>
      </c>
      <c r="CH110" s="53">
        <f t="shared" si="67"/>
        <v>0</v>
      </c>
      <c r="CI110" s="53">
        <f t="shared" si="67"/>
        <v>0</v>
      </c>
      <c r="CJ110" s="53">
        <f t="shared" si="67"/>
        <v>0</v>
      </c>
      <c r="CK110" s="53">
        <f t="shared" si="67"/>
        <v>0</v>
      </c>
      <c r="CL110" s="53">
        <f t="shared" si="67"/>
        <v>0</v>
      </c>
      <c r="CM110" s="53">
        <f t="shared" si="67"/>
        <v>0</v>
      </c>
      <c r="CN110" s="53">
        <f t="shared" si="67"/>
        <v>0</v>
      </c>
      <c r="CO110" s="53">
        <f t="shared" si="67"/>
        <v>0</v>
      </c>
      <c r="CP110" s="53">
        <f t="shared" si="67"/>
        <v>0</v>
      </c>
      <c r="CQ110" s="53">
        <f t="shared" si="67"/>
        <v>0</v>
      </c>
      <c r="CR110" s="53">
        <f t="shared" si="67"/>
        <v>0</v>
      </c>
      <c r="CS110" s="53">
        <f t="shared" si="67"/>
        <v>0</v>
      </c>
      <c r="CT110" s="53">
        <f t="shared" si="67"/>
        <v>0</v>
      </c>
      <c r="CU110" s="53">
        <f t="shared" si="67"/>
        <v>0</v>
      </c>
      <c r="CV110" s="53">
        <f t="shared" si="67"/>
        <v>0</v>
      </c>
      <c r="CW110" s="53">
        <f t="shared" si="67"/>
        <v>0</v>
      </c>
      <c r="CX110" s="53">
        <f t="shared" si="67"/>
        <v>0</v>
      </c>
      <c r="CY110" s="53">
        <f t="shared" si="67"/>
        <v>0</v>
      </c>
      <c r="CZ110" s="53">
        <f t="shared" si="67"/>
        <v>0</v>
      </c>
      <c r="DA110" s="53">
        <f t="shared" si="67"/>
        <v>0</v>
      </c>
      <c r="DB110" s="53">
        <f t="shared" si="67"/>
        <v>0</v>
      </c>
      <c r="DC110" s="53">
        <f t="shared" si="67"/>
        <v>0</v>
      </c>
      <c r="DD110" s="53">
        <f t="shared" si="67"/>
        <v>0</v>
      </c>
      <c r="DE110" s="53">
        <f t="shared" si="67"/>
        <v>0</v>
      </c>
      <c r="DF110" s="53">
        <f t="shared" si="67"/>
        <v>0</v>
      </c>
      <c r="DG110" s="53">
        <f t="shared" si="67"/>
        <v>0</v>
      </c>
      <c r="DH110" s="53">
        <f t="shared" si="67"/>
        <v>0</v>
      </c>
      <c r="DI110" s="53">
        <f t="shared" si="67"/>
        <v>0</v>
      </c>
      <c r="DJ110" s="53">
        <f t="shared" si="67"/>
        <v>0</v>
      </c>
      <c r="DK110" s="53">
        <f t="shared" si="67"/>
        <v>0</v>
      </c>
      <c r="DL110" s="53">
        <f t="shared" si="67"/>
        <v>0</v>
      </c>
      <c r="DM110" s="53">
        <f t="shared" si="67"/>
        <v>0</v>
      </c>
      <c r="DN110" s="53">
        <f t="shared" si="67"/>
        <v>0</v>
      </c>
      <c r="DO110" s="53">
        <f t="shared" si="67"/>
        <v>0</v>
      </c>
      <c r="DP110" s="53">
        <f t="shared" si="67"/>
        <v>0</v>
      </c>
      <c r="DQ110" s="53">
        <f t="shared" si="67"/>
        <v>0</v>
      </c>
      <c r="DR110" s="53">
        <f t="shared" si="67"/>
        <v>0</v>
      </c>
      <c r="DS110" s="53">
        <f t="shared" si="67"/>
        <v>0</v>
      </c>
      <c r="DT110" s="53">
        <f t="shared" si="67"/>
        <v>0</v>
      </c>
      <c r="DU110" s="53">
        <f t="shared" si="67"/>
        <v>0</v>
      </c>
      <c r="DV110" s="53">
        <f t="shared" si="67"/>
        <v>0</v>
      </c>
      <c r="DW110" s="53">
        <f t="shared" si="67"/>
        <v>0</v>
      </c>
      <c r="DX110" s="53">
        <f t="shared" si="67"/>
        <v>0</v>
      </c>
      <c r="DY110" s="53">
        <f t="shared" si="67"/>
        <v>0</v>
      </c>
      <c r="DZ110" s="53">
        <f t="shared" si="67"/>
        <v>0</v>
      </c>
      <c r="EA110" s="53">
        <f t="shared" si="67"/>
        <v>0</v>
      </c>
      <c r="EB110" s="53">
        <f t="shared" si="67"/>
        <v>0</v>
      </c>
      <c r="EC110" s="53">
        <f t="shared" si="67"/>
        <v>0</v>
      </c>
      <c r="ED110" s="53">
        <f t="shared" si="67"/>
        <v>0</v>
      </c>
      <c r="EE110" s="53">
        <f t="shared" si="67"/>
        <v>0</v>
      </c>
      <c r="EF110" s="53">
        <f t="shared" si="67"/>
        <v>0</v>
      </c>
      <c r="EG110" s="53">
        <f t="shared" si="67"/>
        <v>0</v>
      </c>
      <c r="EH110" s="53">
        <f t="shared" si="67"/>
        <v>0</v>
      </c>
      <c r="EI110" s="53">
        <f t="shared" si="67"/>
        <v>0</v>
      </c>
      <c r="EJ110" s="53">
        <f t="shared" si="67"/>
        <v>0</v>
      </c>
      <c r="EK110" s="53">
        <f t="shared" si="67"/>
        <v>0</v>
      </c>
      <c r="EL110" s="53">
        <f t="shared" si="67"/>
        <v>0</v>
      </c>
      <c r="EM110" s="53">
        <f t="shared" si="67"/>
        <v>0</v>
      </c>
      <c r="EN110" s="53">
        <f t="shared" si="67"/>
        <v>0</v>
      </c>
      <c r="EO110" s="53">
        <f t="shared" si="67"/>
        <v>0</v>
      </c>
      <c r="EP110" s="53">
        <f t="shared" si="67"/>
        <v>0</v>
      </c>
      <c r="EQ110" s="53">
        <f t="shared" si="67"/>
        <v>0</v>
      </c>
      <c r="ER110" s="53">
        <f t="shared" si="67"/>
        <v>0</v>
      </c>
      <c r="ES110" s="53">
        <f t="shared" ref="ES110:HD110" si="68">ES97-ES106</f>
        <v>0</v>
      </c>
      <c r="ET110" s="53">
        <f t="shared" si="68"/>
        <v>0</v>
      </c>
      <c r="EU110" s="53">
        <f t="shared" si="68"/>
        <v>0</v>
      </c>
      <c r="EV110" s="53">
        <f t="shared" si="68"/>
        <v>0</v>
      </c>
      <c r="EW110" s="53">
        <f t="shared" si="68"/>
        <v>0</v>
      </c>
      <c r="EX110" s="53">
        <f t="shared" si="68"/>
        <v>0</v>
      </c>
      <c r="EY110" s="53">
        <f t="shared" si="68"/>
        <v>0</v>
      </c>
      <c r="EZ110" s="53">
        <f t="shared" si="68"/>
        <v>0</v>
      </c>
      <c r="FA110" s="53">
        <f t="shared" si="68"/>
        <v>0</v>
      </c>
      <c r="FB110" s="53">
        <f t="shared" si="68"/>
        <v>0</v>
      </c>
      <c r="FC110" s="53">
        <f t="shared" si="68"/>
        <v>0</v>
      </c>
      <c r="FD110" s="53">
        <f t="shared" si="68"/>
        <v>0</v>
      </c>
      <c r="FE110" s="53">
        <f t="shared" si="68"/>
        <v>0</v>
      </c>
      <c r="FF110" s="53">
        <f t="shared" si="68"/>
        <v>0</v>
      </c>
      <c r="FG110" s="53">
        <f t="shared" si="68"/>
        <v>0</v>
      </c>
      <c r="FH110" s="53">
        <f t="shared" si="68"/>
        <v>0</v>
      </c>
      <c r="FI110" s="53">
        <f t="shared" si="68"/>
        <v>0</v>
      </c>
      <c r="FJ110" s="53">
        <f t="shared" si="68"/>
        <v>0</v>
      </c>
      <c r="FK110" s="53">
        <f t="shared" si="68"/>
        <v>0</v>
      </c>
      <c r="FL110" s="53">
        <f t="shared" si="68"/>
        <v>0</v>
      </c>
      <c r="FM110" s="53">
        <f t="shared" si="68"/>
        <v>0</v>
      </c>
      <c r="FN110" s="53">
        <f t="shared" si="68"/>
        <v>0</v>
      </c>
      <c r="FO110" s="53">
        <f t="shared" si="68"/>
        <v>0</v>
      </c>
      <c r="FP110" s="53">
        <f t="shared" si="68"/>
        <v>0</v>
      </c>
      <c r="FQ110" s="53">
        <f t="shared" si="68"/>
        <v>0</v>
      </c>
      <c r="FR110" s="53">
        <f t="shared" si="68"/>
        <v>0</v>
      </c>
      <c r="FS110" s="53">
        <f t="shared" si="68"/>
        <v>0</v>
      </c>
      <c r="FT110" s="53">
        <f t="shared" si="68"/>
        <v>0</v>
      </c>
      <c r="FU110" s="53">
        <f t="shared" si="68"/>
        <v>0</v>
      </c>
      <c r="FV110" s="53">
        <f t="shared" si="68"/>
        <v>0</v>
      </c>
      <c r="FW110" s="53">
        <f t="shared" si="68"/>
        <v>0</v>
      </c>
      <c r="FX110" s="53">
        <f t="shared" si="68"/>
        <v>0</v>
      </c>
      <c r="FY110" s="53">
        <f t="shared" si="68"/>
        <v>0</v>
      </c>
      <c r="FZ110" s="53">
        <f t="shared" si="68"/>
        <v>0</v>
      </c>
      <c r="GA110" s="53">
        <f t="shared" si="68"/>
        <v>0</v>
      </c>
      <c r="GB110" s="53">
        <f t="shared" si="68"/>
        <v>0</v>
      </c>
      <c r="GC110" s="53">
        <f t="shared" si="68"/>
        <v>0</v>
      </c>
      <c r="GD110" s="53">
        <f t="shared" si="68"/>
        <v>0</v>
      </c>
      <c r="GE110" s="53">
        <f t="shared" si="68"/>
        <v>0</v>
      </c>
      <c r="GF110" s="53">
        <f t="shared" si="68"/>
        <v>0</v>
      </c>
      <c r="GG110" s="53">
        <f t="shared" si="68"/>
        <v>0</v>
      </c>
      <c r="GH110" s="53">
        <f t="shared" si="68"/>
        <v>0</v>
      </c>
      <c r="GI110" s="53">
        <f t="shared" si="68"/>
        <v>0</v>
      </c>
      <c r="GJ110" s="53">
        <f t="shared" si="68"/>
        <v>0</v>
      </c>
      <c r="GK110" s="53">
        <f t="shared" si="68"/>
        <v>0</v>
      </c>
      <c r="GL110" s="53">
        <f t="shared" si="68"/>
        <v>0</v>
      </c>
      <c r="GM110" s="53">
        <f t="shared" si="68"/>
        <v>0</v>
      </c>
      <c r="GN110" s="53">
        <f t="shared" si="68"/>
        <v>0</v>
      </c>
      <c r="GO110" s="53">
        <f t="shared" si="68"/>
        <v>0</v>
      </c>
      <c r="GP110" s="53">
        <f t="shared" si="68"/>
        <v>0</v>
      </c>
      <c r="GQ110" s="53">
        <f t="shared" si="68"/>
        <v>0</v>
      </c>
      <c r="GR110" s="53">
        <f t="shared" si="68"/>
        <v>0</v>
      </c>
      <c r="GS110" s="53">
        <f t="shared" si="68"/>
        <v>0</v>
      </c>
      <c r="GT110" s="53">
        <f t="shared" si="68"/>
        <v>0</v>
      </c>
      <c r="GU110" s="53">
        <f t="shared" si="68"/>
        <v>0</v>
      </c>
      <c r="GV110" s="53">
        <f t="shared" si="68"/>
        <v>0</v>
      </c>
      <c r="GW110" s="53">
        <f t="shared" si="68"/>
        <v>0</v>
      </c>
      <c r="GX110" s="53">
        <f t="shared" si="68"/>
        <v>0</v>
      </c>
      <c r="GY110" s="53">
        <f t="shared" si="68"/>
        <v>0</v>
      </c>
      <c r="GZ110" s="53">
        <f t="shared" si="68"/>
        <v>0</v>
      </c>
      <c r="HA110" s="53">
        <f t="shared" si="68"/>
        <v>0</v>
      </c>
      <c r="HB110" s="53">
        <f t="shared" si="68"/>
        <v>0</v>
      </c>
      <c r="HC110" s="53">
        <f t="shared" si="68"/>
        <v>0</v>
      </c>
      <c r="HD110" s="53">
        <f t="shared" si="68"/>
        <v>0</v>
      </c>
      <c r="HE110" s="53">
        <f t="shared" ref="HE110:JP110" si="69">HE97-HE106</f>
        <v>0</v>
      </c>
      <c r="HF110" s="53">
        <f t="shared" si="69"/>
        <v>0</v>
      </c>
      <c r="HG110" s="53">
        <f t="shared" si="69"/>
        <v>0</v>
      </c>
      <c r="HH110" s="53">
        <f t="shared" si="69"/>
        <v>0</v>
      </c>
      <c r="HI110" s="53">
        <f t="shared" si="69"/>
        <v>0</v>
      </c>
      <c r="HJ110" s="53">
        <f t="shared" si="69"/>
        <v>0</v>
      </c>
      <c r="HK110" s="53">
        <f t="shared" si="69"/>
        <v>0</v>
      </c>
      <c r="HL110" s="53">
        <f t="shared" si="69"/>
        <v>0</v>
      </c>
      <c r="HM110" s="53">
        <f t="shared" si="69"/>
        <v>0</v>
      </c>
      <c r="HN110" s="53">
        <f t="shared" si="69"/>
        <v>0</v>
      </c>
      <c r="HO110" s="53">
        <f t="shared" si="69"/>
        <v>0</v>
      </c>
      <c r="HP110" s="53">
        <f t="shared" si="69"/>
        <v>0</v>
      </c>
      <c r="HQ110" s="53">
        <f t="shared" si="69"/>
        <v>0</v>
      </c>
      <c r="HR110" s="53">
        <f t="shared" si="69"/>
        <v>0</v>
      </c>
      <c r="HS110" s="53">
        <f t="shared" si="69"/>
        <v>0</v>
      </c>
      <c r="HT110" s="53">
        <f t="shared" si="69"/>
        <v>0</v>
      </c>
      <c r="HU110" s="53">
        <f t="shared" si="69"/>
        <v>0</v>
      </c>
      <c r="HV110" s="53">
        <f t="shared" si="69"/>
        <v>0</v>
      </c>
      <c r="HW110" s="53">
        <f t="shared" si="69"/>
        <v>0</v>
      </c>
      <c r="HX110" s="53">
        <f t="shared" si="69"/>
        <v>0</v>
      </c>
      <c r="HY110" s="53">
        <f t="shared" si="69"/>
        <v>0</v>
      </c>
      <c r="HZ110" s="53">
        <f t="shared" si="69"/>
        <v>0</v>
      </c>
      <c r="IA110" s="53">
        <f t="shared" si="69"/>
        <v>0</v>
      </c>
      <c r="IB110" s="53">
        <f t="shared" si="69"/>
        <v>0</v>
      </c>
      <c r="IC110" s="53">
        <f t="shared" si="69"/>
        <v>0</v>
      </c>
      <c r="ID110" s="53">
        <f t="shared" si="69"/>
        <v>0</v>
      </c>
      <c r="IE110" s="53">
        <f t="shared" si="69"/>
        <v>0</v>
      </c>
      <c r="IF110" s="53">
        <f t="shared" si="69"/>
        <v>0</v>
      </c>
      <c r="IG110" s="53">
        <f t="shared" si="69"/>
        <v>0</v>
      </c>
      <c r="IH110" s="53">
        <f t="shared" si="69"/>
        <v>0</v>
      </c>
      <c r="II110" s="53">
        <f t="shared" si="69"/>
        <v>0</v>
      </c>
      <c r="IJ110" s="53">
        <f t="shared" si="69"/>
        <v>0</v>
      </c>
      <c r="IK110" s="53">
        <f t="shared" si="69"/>
        <v>0</v>
      </c>
      <c r="IL110" s="53">
        <f t="shared" si="69"/>
        <v>0</v>
      </c>
      <c r="IM110" s="53">
        <f t="shared" si="69"/>
        <v>0</v>
      </c>
      <c r="IN110" s="53">
        <f t="shared" si="69"/>
        <v>0</v>
      </c>
      <c r="IO110" s="53">
        <f t="shared" si="69"/>
        <v>0</v>
      </c>
      <c r="IP110" s="53">
        <f t="shared" si="69"/>
        <v>0</v>
      </c>
      <c r="IQ110" s="53">
        <f t="shared" si="69"/>
        <v>0</v>
      </c>
      <c r="IR110" s="53">
        <f t="shared" si="69"/>
        <v>0</v>
      </c>
      <c r="IS110" s="53">
        <f t="shared" si="69"/>
        <v>0</v>
      </c>
      <c r="IT110" s="53">
        <f t="shared" si="69"/>
        <v>0</v>
      </c>
      <c r="IU110" s="53">
        <f t="shared" si="69"/>
        <v>0</v>
      </c>
      <c r="IV110" s="53">
        <f t="shared" si="69"/>
        <v>0</v>
      </c>
      <c r="IW110" s="53">
        <f t="shared" si="69"/>
        <v>0</v>
      </c>
      <c r="IX110" s="53">
        <f t="shared" si="69"/>
        <v>0</v>
      </c>
      <c r="IY110" s="53">
        <f t="shared" si="69"/>
        <v>0</v>
      </c>
      <c r="IZ110" s="53">
        <f t="shared" si="69"/>
        <v>0</v>
      </c>
      <c r="JA110" s="53">
        <f t="shared" si="69"/>
        <v>0</v>
      </c>
      <c r="JB110" s="53">
        <f t="shared" si="69"/>
        <v>0</v>
      </c>
      <c r="JC110" s="53">
        <f t="shared" si="69"/>
        <v>0</v>
      </c>
      <c r="JD110" s="53">
        <f t="shared" si="69"/>
        <v>0</v>
      </c>
      <c r="JE110" s="53">
        <f t="shared" si="69"/>
        <v>0</v>
      </c>
      <c r="JF110" s="53">
        <f t="shared" si="69"/>
        <v>0</v>
      </c>
      <c r="JG110" s="53">
        <f t="shared" si="69"/>
        <v>0</v>
      </c>
      <c r="JH110" s="53">
        <f t="shared" si="69"/>
        <v>0</v>
      </c>
      <c r="JI110" s="53">
        <f t="shared" si="69"/>
        <v>0</v>
      </c>
      <c r="JJ110" s="53">
        <f t="shared" si="69"/>
        <v>0</v>
      </c>
      <c r="JK110" s="53">
        <f t="shared" si="69"/>
        <v>0</v>
      </c>
      <c r="JL110" s="53">
        <f t="shared" si="69"/>
        <v>0</v>
      </c>
      <c r="JM110" s="53">
        <f t="shared" si="69"/>
        <v>0</v>
      </c>
      <c r="JN110" s="53">
        <f t="shared" si="69"/>
        <v>0</v>
      </c>
      <c r="JO110" s="53">
        <f t="shared" si="69"/>
        <v>0</v>
      </c>
      <c r="JP110" s="53">
        <f t="shared" si="69"/>
        <v>0</v>
      </c>
      <c r="JQ110" s="53">
        <f t="shared" ref="JQ110:MB110" si="70">JQ97-JQ106</f>
        <v>0</v>
      </c>
      <c r="JR110" s="53">
        <f t="shared" si="70"/>
        <v>0</v>
      </c>
      <c r="JS110" s="53">
        <f t="shared" si="70"/>
        <v>0</v>
      </c>
      <c r="JT110" s="53">
        <f t="shared" si="70"/>
        <v>0</v>
      </c>
      <c r="JU110" s="53">
        <f t="shared" si="70"/>
        <v>0</v>
      </c>
      <c r="JV110" s="53">
        <f t="shared" si="70"/>
        <v>0</v>
      </c>
      <c r="JW110" s="53">
        <f t="shared" si="70"/>
        <v>0</v>
      </c>
      <c r="JX110" s="53">
        <f t="shared" si="70"/>
        <v>0</v>
      </c>
      <c r="JY110" s="53">
        <f t="shared" si="70"/>
        <v>0</v>
      </c>
      <c r="JZ110" s="53">
        <f t="shared" si="70"/>
        <v>0</v>
      </c>
      <c r="KA110" s="53">
        <f t="shared" si="70"/>
        <v>0</v>
      </c>
      <c r="KB110" s="53">
        <f t="shared" si="70"/>
        <v>0</v>
      </c>
      <c r="KC110" s="53">
        <f t="shared" si="70"/>
        <v>0</v>
      </c>
      <c r="KD110" s="53">
        <f t="shared" si="70"/>
        <v>0</v>
      </c>
      <c r="KE110" s="53">
        <f t="shared" si="70"/>
        <v>0</v>
      </c>
      <c r="KF110" s="53">
        <f t="shared" si="70"/>
        <v>0</v>
      </c>
      <c r="KG110" s="53">
        <f t="shared" si="70"/>
        <v>0</v>
      </c>
      <c r="KH110" s="53">
        <f t="shared" si="70"/>
        <v>0</v>
      </c>
      <c r="KI110" s="53">
        <f t="shared" si="70"/>
        <v>0</v>
      </c>
      <c r="KJ110" s="53">
        <f t="shared" si="70"/>
        <v>0</v>
      </c>
      <c r="KK110" s="53">
        <f t="shared" si="70"/>
        <v>0</v>
      </c>
      <c r="KL110" s="53">
        <f t="shared" si="70"/>
        <v>0</v>
      </c>
      <c r="KM110" s="53">
        <f t="shared" si="70"/>
        <v>0</v>
      </c>
      <c r="KN110" s="53">
        <f t="shared" si="70"/>
        <v>0</v>
      </c>
      <c r="KO110" s="53">
        <f t="shared" si="70"/>
        <v>0</v>
      </c>
      <c r="KP110" s="53">
        <f t="shared" si="70"/>
        <v>0</v>
      </c>
      <c r="KQ110" s="53">
        <f t="shared" si="70"/>
        <v>0</v>
      </c>
      <c r="KR110" s="53">
        <f t="shared" si="70"/>
        <v>0</v>
      </c>
      <c r="KS110" s="53">
        <f t="shared" si="70"/>
        <v>0</v>
      </c>
      <c r="KT110" s="53">
        <f t="shared" si="70"/>
        <v>0</v>
      </c>
      <c r="KU110" s="53">
        <f t="shared" si="70"/>
        <v>0</v>
      </c>
      <c r="KV110" s="53">
        <f t="shared" si="70"/>
        <v>0</v>
      </c>
      <c r="KW110" s="53">
        <f t="shared" si="70"/>
        <v>0</v>
      </c>
      <c r="KX110" s="53">
        <f t="shared" si="70"/>
        <v>0</v>
      </c>
      <c r="KY110" s="53">
        <f t="shared" si="70"/>
        <v>0</v>
      </c>
      <c r="KZ110" s="53">
        <f t="shared" si="70"/>
        <v>0</v>
      </c>
      <c r="LA110" s="53">
        <f t="shared" si="70"/>
        <v>0</v>
      </c>
      <c r="LB110" s="53">
        <f t="shared" si="70"/>
        <v>0</v>
      </c>
      <c r="LC110" s="53">
        <f t="shared" si="70"/>
        <v>0</v>
      </c>
      <c r="LD110" s="53">
        <f t="shared" si="70"/>
        <v>0</v>
      </c>
      <c r="LE110" s="53">
        <f t="shared" si="70"/>
        <v>0</v>
      </c>
      <c r="LF110" s="53">
        <f t="shared" si="70"/>
        <v>0</v>
      </c>
      <c r="LG110" s="53">
        <f t="shared" si="70"/>
        <v>0</v>
      </c>
      <c r="LH110" s="53">
        <f t="shared" si="70"/>
        <v>0</v>
      </c>
      <c r="LI110" s="53">
        <f t="shared" si="70"/>
        <v>0</v>
      </c>
      <c r="LJ110" s="53">
        <f t="shared" si="70"/>
        <v>0</v>
      </c>
      <c r="LK110" s="53">
        <f t="shared" si="70"/>
        <v>0</v>
      </c>
      <c r="LL110" s="53">
        <f t="shared" si="70"/>
        <v>0</v>
      </c>
      <c r="LM110" s="53">
        <f t="shared" si="70"/>
        <v>0</v>
      </c>
      <c r="LN110" s="53">
        <f t="shared" si="70"/>
        <v>0</v>
      </c>
      <c r="LO110" s="53">
        <f t="shared" si="70"/>
        <v>0</v>
      </c>
      <c r="LP110" s="53">
        <f t="shared" si="70"/>
        <v>0</v>
      </c>
      <c r="LQ110" s="53">
        <f t="shared" si="70"/>
        <v>0</v>
      </c>
      <c r="LR110" s="53">
        <f t="shared" si="70"/>
        <v>0</v>
      </c>
      <c r="LS110" s="53">
        <f t="shared" si="70"/>
        <v>0</v>
      </c>
      <c r="LT110" s="53">
        <f t="shared" si="70"/>
        <v>0</v>
      </c>
      <c r="LU110" s="53">
        <f t="shared" si="70"/>
        <v>0</v>
      </c>
      <c r="LV110" s="53">
        <f t="shared" si="70"/>
        <v>0</v>
      </c>
      <c r="LW110" s="53">
        <f t="shared" si="70"/>
        <v>0</v>
      </c>
      <c r="LX110" s="53">
        <f t="shared" si="70"/>
        <v>0</v>
      </c>
      <c r="LY110" s="53">
        <f t="shared" si="70"/>
        <v>0</v>
      </c>
      <c r="LZ110" s="53">
        <f t="shared" si="70"/>
        <v>0</v>
      </c>
      <c r="MA110" s="53">
        <f t="shared" si="70"/>
        <v>0</v>
      </c>
      <c r="MB110" s="53">
        <f t="shared" si="70"/>
        <v>0</v>
      </c>
      <c r="MC110" s="53">
        <f t="shared" ref="MC110:NN110" si="71">MC97-MC106</f>
        <v>0</v>
      </c>
      <c r="MD110" s="53">
        <f t="shared" si="71"/>
        <v>0</v>
      </c>
      <c r="ME110" s="53">
        <f t="shared" si="71"/>
        <v>0</v>
      </c>
      <c r="MF110" s="53">
        <f t="shared" si="71"/>
        <v>0</v>
      </c>
      <c r="MG110" s="53">
        <f t="shared" si="71"/>
        <v>0</v>
      </c>
      <c r="MH110" s="53">
        <f t="shared" si="71"/>
        <v>0</v>
      </c>
      <c r="MI110" s="53">
        <f t="shared" si="71"/>
        <v>0</v>
      </c>
      <c r="MJ110" s="53">
        <f t="shared" si="71"/>
        <v>0</v>
      </c>
      <c r="MK110" s="53">
        <f t="shared" si="71"/>
        <v>0</v>
      </c>
      <c r="ML110" s="53">
        <f t="shared" si="71"/>
        <v>0</v>
      </c>
      <c r="MM110" s="53">
        <f t="shared" si="71"/>
        <v>0</v>
      </c>
      <c r="MN110" s="53">
        <f t="shared" si="71"/>
        <v>0</v>
      </c>
      <c r="MO110" s="53">
        <f t="shared" si="71"/>
        <v>0</v>
      </c>
      <c r="MP110" s="53">
        <f t="shared" si="71"/>
        <v>0</v>
      </c>
      <c r="MQ110" s="53">
        <f t="shared" si="71"/>
        <v>0</v>
      </c>
      <c r="MR110" s="53">
        <f t="shared" si="71"/>
        <v>0</v>
      </c>
      <c r="MS110" s="53">
        <f t="shared" si="71"/>
        <v>0</v>
      </c>
      <c r="MT110" s="53">
        <f t="shared" si="71"/>
        <v>0</v>
      </c>
      <c r="MU110" s="53">
        <f t="shared" si="71"/>
        <v>0</v>
      </c>
      <c r="MV110" s="53">
        <f t="shared" si="71"/>
        <v>0</v>
      </c>
      <c r="MW110" s="53">
        <f t="shared" si="71"/>
        <v>0</v>
      </c>
      <c r="MX110" s="53">
        <f t="shared" si="71"/>
        <v>0</v>
      </c>
      <c r="MY110" s="53">
        <f t="shared" si="71"/>
        <v>0</v>
      </c>
      <c r="MZ110" s="53">
        <f t="shared" si="71"/>
        <v>0</v>
      </c>
      <c r="NA110" s="53">
        <f t="shared" si="71"/>
        <v>0</v>
      </c>
      <c r="NB110" s="53">
        <f t="shared" si="71"/>
        <v>0</v>
      </c>
      <c r="NC110" s="53">
        <f t="shared" si="71"/>
        <v>0</v>
      </c>
      <c r="ND110" s="53">
        <f t="shared" si="71"/>
        <v>0</v>
      </c>
      <c r="NE110" s="53">
        <f t="shared" si="71"/>
        <v>0</v>
      </c>
      <c r="NF110" s="53">
        <f t="shared" si="71"/>
        <v>0</v>
      </c>
      <c r="NG110" s="53">
        <f t="shared" si="71"/>
        <v>0</v>
      </c>
      <c r="NH110" s="53">
        <f t="shared" si="71"/>
        <v>0</v>
      </c>
      <c r="NI110" s="53">
        <f t="shared" si="71"/>
        <v>0</v>
      </c>
      <c r="NJ110" s="53">
        <f t="shared" si="71"/>
        <v>0</v>
      </c>
      <c r="NK110" s="53">
        <f t="shared" si="71"/>
        <v>0</v>
      </c>
      <c r="NL110" s="53">
        <f t="shared" si="71"/>
        <v>0</v>
      </c>
      <c r="NM110" s="53">
        <f t="shared" si="71"/>
        <v>0</v>
      </c>
      <c r="NN110" s="53">
        <f t="shared" si="71"/>
        <v>0</v>
      </c>
      <c r="NO110" s="23"/>
      <c r="NP110" s="23"/>
    </row>
    <row r="111" spans="1:380" ht="3.9" customHeight="1" x14ac:dyDescent="0.25">
      <c r="A111" s="2"/>
      <c r="B111" s="2"/>
      <c r="C111" s="2"/>
      <c r="D111" s="2"/>
      <c r="E111" s="27"/>
      <c r="F111" s="2"/>
      <c r="G111" s="2"/>
      <c r="H111" s="2"/>
      <c r="I111" s="2"/>
      <c r="J111" s="13"/>
      <c r="K111" s="15"/>
      <c r="L111" s="30"/>
      <c r="M111" s="2"/>
      <c r="N111" s="2"/>
      <c r="O111" s="27"/>
      <c r="P111" s="2"/>
      <c r="Q111" s="2"/>
      <c r="R111" s="47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  <c r="IW111" s="55"/>
      <c r="IX111" s="55"/>
      <c r="IY111" s="55"/>
      <c r="IZ111" s="55"/>
      <c r="JA111" s="55"/>
      <c r="JB111" s="55"/>
      <c r="JC111" s="55"/>
      <c r="JD111" s="55"/>
      <c r="JE111" s="55"/>
      <c r="JF111" s="55"/>
      <c r="JG111" s="55"/>
      <c r="JH111" s="55"/>
      <c r="JI111" s="55"/>
      <c r="JJ111" s="55"/>
      <c r="JK111" s="55"/>
      <c r="JL111" s="55"/>
      <c r="JM111" s="55"/>
      <c r="JN111" s="55"/>
      <c r="JO111" s="55"/>
      <c r="JP111" s="55"/>
      <c r="JQ111" s="55"/>
      <c r="JR111" s="55"/>
      <c r="JS111" s="55"/>
      <c r="JT111" s="55"/>
      <c r="JU111" s="55"/>
      <c r="JV111" s="55"/>
      <c r="JW111" s="55"/>
      <c r="JX111" s="55"/>
      <c r="JY111" s="55"/>
      <c r="JZ111" s="55"/>
      <c r="KA111" s="55"/>
      <c r="KB111" s="55"/>
      <c r="KC111" s="55"/>
      <c r="KD111" s="55"/>
      <c r="KE111" s="55"/>
      <c r="KF111" s="55"/>
      <c r="KG111" s="55"/>
      <c r="KH111" s="55"/>
      <c r="KI111" s="55"/>
      <c r="KJ111" s="55"/>
      <c r="KK111" s="55"/>
      <c r="KL111" s="55"/>
      <c r="KM111" s="55"/>
      <c r="KN111" s="55"/>
      <c r="KO111" s="55"/>
      <c r="KP111" s="55"/>
      <c r="KQ111" s="55"/>
      <c r="KR111" s="55"/>
      <c r="KS111" s="55"/>
      <c r="KT111" s="55"/>
      <c r="KU111" s="55"/>
      <c r="KV111" s="55"/>
      <c r="KW111" s="55"/>
      <c r="KX111" s="55"/>
      <c r="KY111" s="55"/>
      <c r="KZ111" s="55"/>
      <c r="LA111" s="55"/>
      <c r="LB111" s="55"/>
      <c r="LC111" s="55"/>
      <c r="LD111" s="55"/>
      <c r="LE111" s="55"/>
      <c r="LF111" s="55"/>
      <c r="LG111" s="55"/>
      <c r="LH111" s="55"/>
      <c r="LI111" s="55"/>
      <c r="LJ111" s="55"/>
      <c r="LK111" s="55"/>
      <c r="LL111" s="55"/>
      <c r="LM111" s="55"/>
      <c r="LN111" s="55"/>
      <c r="LO111" s="55"/>
      <c r="LP111" s="55"/>
      <c r="LQ111" s="55"/>
      <c r="LR111" s="55"/>
      <c r="LS111" s="55"/>
      <c r="LT111" s="55"/>
      <c r="LU111" s="55"/>
      <c r="LV111" s="55"/>
      <c r="LW111" s="55"/>
      <c r="LX111" s="55"/>
      <c r="LY111" s="55"/>
      <c r="LZ111" s="55"/>
      <c r="MA111" s="55"/>
      <c r="MB111" s="55"/>
      <c r="MC111" s="55"/>
      <c r="MD111" s="55"/>
      <c r="ME111" s="55"/>
      <c r="MF111" s="55"/>
      <c r="MG111" s="55"/>
      <c r="MH111" s="55"/>
      <c r="MI111" s="55"/>
      <c r="MJ111" s="55"/>
      <c r="MK111" s="55"/>
      <c r="ML111" s="55"/>
      <c r="MM111" s="55"/>
      <c r="MN111" s="55"/>
      <c r="MO111" s="55"/>
      <c r="MP111" s="55"/>
      <c r="MQ111" s="55"/>
      <c r="MR111" s="55"/>
      <c r="MS111" s="55"/>
      <c r="MT111" s="55"/>
      <c r="MU111" s="55"/>
      <c r="MV111" s="55"/>
      <c r="MW111" s="55"/>
      <c r="MX111" s="55"/>
      <c r="MY111" s="55"/>
      <c r="MZ111" s="55"/>
      <c r="NA111" s="55"/>
      <c r="NB111" s="55"/>
      <c r="NC111" s="55"/>
      <c r="ND111" s="55"/>
      <c r="NE111" s="55"/>
      <c r="NF111" s="55"/>
      <c r="NG111" s="55"/>
      <c r="NH111" s="55"/>
      <c r="NI111" s="55"/>
      <c r="NJ111" s="55"/>
      <c r="NK111" s="55"/>
      <c r="NL111" s="55"/>
      <c r="NM111" s="55"/>
      <c r="NN111" s="56"/>
      <c r="NO111" s="2"/>
      <c r="NP111" s="2"/>
    </row>
    <row r="112" spans="1:380" s="83" customFormat="1" ht="10.199999999999999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7"/>
      <c r="K112" s="78" t="str">
        <f>структура!$Q$11</f>
        <v>контроль</v>
      </c>
      <c r="L112" s="77"/>
      <c r="M112" s="76"/>
      <c r="N112" s="76"/>
      <c r="O112" s="79">
        <f>O97-O106-O110</f>
        <v>0</v>
      </c>
      <c r="P112" s="76"/>
      <c r="Q112" s="76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2"/>
      <c r="NO112" s="76"/>
      <c r="NP112" s="76"/>
    </row>
    <row r="113" spans="1:380" ht="8.1" customHeight="1" x14ac:dyDescent="0.25">
      <c r="A113" s="2"/>
      <c r="B113" s="2"/>
      <c r="C113" s="2"/>
      <c r="D113" s="2"/>
      <c r="E113" s="84"/>
      <c r="F113" s="2"/>
      <c r="G113" s="2"/>
      <c r="H113" s="2"/>
      <c r="I113" s="2"/>
      <c r="J113" s="85"/>
      <c r="K113" s="15"/>
      <c r="L113" s="86"/>
      <c r="M113" s="2"/>
      <c r="N113" s="2"/>
      <c r="O113" s="2"/>
      <c r="P113" s="2"/>
      <c r="Q113" s="2"/>
      <c r="R113" s="47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8"/>
      <c r="JO113" s="48"/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8"/>
      <c r="KK113" s="48"/>
      <c r="KL113" s="48"/>
      <c r="KM113" s="48"/>
      <c r="KN113" s="48"/>
      <c r="KO113" s="48"/>
      <c r="KP113" s="48"/>
      <c r="KQ113" s="48"/>
      <c r="KR113" s="48"/>
      <c r="KS113" s="48"/>
      <c r="KT113" s="48"/>
      <c r="KU113" s="48"/>
      <c r="KV113" s="48"/>
      <c r="KW113" s="48"/>
      <c r="KX113" s="48"/>
      <c r="KY113" s="48"/>
      <c r="KZ113" s="48"/>
      <c r="LA113" s="48"/>
      <c r="LB113" s="48"/>
      <c r="LC113" s="48"/>
      <c r="LD113" s="48"/>
      <c r="LE113" s="48"/>
      <c r="LF113" s="48"/>
      <c r="LG113" s="48"/>
      <c r="LH113" s="48"/>
      <c r="LI113" s="48"/>
      <c r="LJ113" s="48"/>
      <c r="LK113" s="48"/>
      <c r="LL113" s="48"/>
      <c r="LM113" s="48"/>
      <c r="LN113" s="48"/>
      <c r="LO113" s="48"/>
      <c r="LP113" s="48"/>
      <c r="LQ113" s="48"/>
      <c r="LR113" s="48"/>
      <c r="LS113" s="48"/>
      <c r="LT113" s="48"/>
      <c r="LU113" s="48"/>
      <c r="LV113" s="48"/>
      <c r="LW113" s="48"/>
      <c r="LX113" s="48"/>
      <c r="LY113" s="48"/>
      <c r="LZ113" s="48"/>
      <c r="MA113" s="48"/>
      <c r="MB113" s="48"/>
      <c r="MC113" s="48"/>
      <c r="MD113" s="48"/>
      <c r="ME113" s="48"/>
      <c r="MF113" s="48"/>
      <c r="MG113" s="48"/>
      <c r="MH113" s="48"/>
      <c r="MI113" s="48"/>
      <c r="MJ113" s="48"/>
      <c r="MK113" s="48"/>
      <c r="ML113" s="48"/>
      <c r="MM113" s="48"/>
      <c r="MN113" s="48"/>
      <c r="MO113" s="48"/>
      <c r="MP113" s="48"/>
      <c r="MQ113" s="48"/>
      <c r="MR113" s="48"/>
      <c r="MS113" s="48"/>
      <c r="MT113" s="48"/>
      <c r="MU113" s="48"/>
      <c r="MV113" s="48"/>
      <c r="MW113" s="48"/>
      <c r="MX113" s="48"/>
      <c r="MY113" s="48"/>
      <c r="MZ113" s="48"/>
      <c r="NA113" s="48"/>
      <c r="NB113" s="48"/>
      <c r="NC113" s="48"/>
      <c r="ND113" s="48"/>
      <c r="NE113" s="48"/>
      <c r="NF113" s="48"/>
      <c r="NG113" s="48"/>
      <c r="NH113" s="48"/>
      <c r="NI113" s="48"/>
      <c r="NJ113" s="48"/>
      <c r="NK113" s="48"/>
      <c r="NL113" s="48"/>
      <c r="NM113" s="48"/>
      <c r="NN113" s="49"/>
      <c r="NO113" s="2"/>
      <c r="NP113" s="2"/>
    </row>
    <row r="114" spans="1:380" s="26" customFormat="1" x14ac:dyDescent="0.25">
      <c r="A114" s="23"/>
      <c r="B114" s="23"/>
      <c r="C114" s="23"/>
      <c r="D114" s="23"/>
      <c r="E114" s="23" t="str">
        <f>структура!$E$42</f>
        <v>размер кредитования по допуслуге - 1</v>
      </c>
      <c r="F114" s="23"/>
      <c r="G114" s="23"/>
      <c r="H114" s="23" t="str">
        <f>IF($E114="","",INDEX(структура!$H:$H,SUMIFS(структура!$C:$C,структура!$E:$E,$E114)))</f>
        <v>руб.</v>
      </c>
      <c r="I114" s="23"/>
      <c r="J114" s="13" t="str">
        <f>IF($E114="","","*")</f>
        <v>*</v>
      </c>
      <c r="K114" s="43"/>
      <c r="L114" s="30"/>
      <c r="M114" s="23"/>
      <c r="N114" s="23"/>
      <c r="O114" s="23"/>
      <c r="P114" s="23"/>
      <c r="Q114" s="23"/>
      <c r="R114" s="50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/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1"/>
      <c r="KT114" s="51"/>
      <c r="KU114" s="51"/>
      <c r="KV114" s="51"/>
      <c r="KW114" s="51"/>
      <c r="KX114" s="51"/>
      <c r="KY114" s="51"/>
      <c r="KZ114" s="51"/>
      <c r="LA114" s="51"/>
      <c r="LB114" s="51"/>
      <c r="LC114" s="51"/>
      <c r="LD114" s="51"/>
      <c r="LE114" s="51"/>
      <c r="LF114" s="51"/>
      <c r="LG114" s="51"/>
      <c r="LH114" s="51"/>
      <c r="LI114" s="51"/>
      <c r="LJ114" s="51"/>
      <c r="LK114" s="51"/>
      <c r="LL114" s="51"/>
      <c r="LM114" s="51"/>
      <c r="LN114" s="51"/>
      <c r="LO114" s="51"/>
      <c r="LP114" s="51"/>
      <c r="LQ114" s="51"/>
      <c r="LR114" s="51"/>
      <c r="LS114" s="51"/>
      <c r="LT114" s="51"/>
      <c r="LU114" s="51"/>
      <c r="LV114" s="51"/>
      <c r="LW114" s="51"/>
      <c r="LX114" s="51"/>
      <c r="LY114" s="51"/>
      <c r="LZ114" s="51"/>
      <c r="MA114" s="51"/>
      <c r="MB114" s="51"/>
      <c r="MC114" s="51"/>
      <c r="MD114" s="51"/>
      <c r="ME114" s="51"/>
      <c r="MF114" s="51"/>
      <c r="MG114" s="51"/>
      <c r="MH114" s="51"/>
      <c r="MI114" s="51"/>
      <c r="MJ114" s="51"/>
      <c r="MK114" s="51"/>
      <c r="ML114" s="51"/>
      <c r="MM114" s="51"/>
      <c r="MN114" s="51"/>
      <c r="MO114" s="51"/>
      <c r="MP114" s="51"/>
      <c r="MQ114" s="51"/>
      <c r="MR114" s="51"/>
      <c r="MS114" s="51"/>
      <c r="MT114" s="51"/>
      <c r="MU114" s="51"/>
      <c r="MV114" s="51"/>
      <c r="MW114" s="51"/>
      <c r="MX114" s="51"/>
      <c r="MY114" s="51"/>
      <c r="MZ114" s="51"/>
      <c r="NA114" s="51"/>
      <c r="NB114" s="51"/>
      <c r="NC114" s="51"/>
      <c r="ND114" s="51"/>
      <c r="NE114" s="51"/>
      <c r="NF114" s="51"/>
      <c r="NG114" s="51"/>
      <c r="NH114" s="51"/>
      <c r="NI114" s="51"/>
      <c r="NJ114" s="51"/>
      <c r="NK114" s="51"/>
      <c r="NL114" s="51"/>
      <c r="NM114" s="51"/>
      <c r="NN114" s="52"/>
      <c r="NO114" s="23"/>
      <c r="NP114" s="23"/>
    </row>
    <row r="115" spans="1:380" ht="3.9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15"/>
      <c r="L115" s="30"/>
      <c r="M115" s="2"/>
      <c r="N115" s="2"/>
      <c r="O115" s="2"/>
      <c r="P115" s="2"/>
      <c r="Q115" s="2"/>
      <c r="R115" s="47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  <c r="KO115" s="48"/>
      <c r="KP115" s="48"/>
      <c r="KQ115" s="48"/>
      <c r="KR115" s="48"/>
      <c r="KS115" s="48"/>
      <c r="KT115" s="48"/>
      <c r="KU115" s="48"/>
      <c r="KV115" s="48"/>
      <c r="KW115" s="48"/>
      <c r="KX115" s="48"/>
      <c r="KY115" s="48"/>
      <c r="KZ115" s="48"/>
      <c r="LA115" s="48"/>
      <c r="LB115" s="48"/>
      <c r="LC115" s="48"/>
      <c r="LD115" s="48"/>
      <c r="LE115" s="48"/>
      <c r="LF115" s="48"/>
      <c r="LG115" s="48"/>
      <c r="LH115" s="48"/>
      <c r="LI115" s="48"/>
      <c r="LJ115" s="48"/>
      <c r="LK115" s="48"/>
      <c r="LL115" s="48"/>
      <c r="LM115" s="48"/>
      <c r="LN115" s="48"/>
      <c r="LO115" s="48"/>
      <c r="LP115" s="48"/>
      <c r="LQ115" s="48"/>
      <c r="LR115" s="48"/>
      <c r="LS115" s="48"/>
      <c r="LT115" s="48"/>
      <c r="LU115" s="48"/>
      <c r="LV115" s="48"/>
      <c r="LW115" s="48"/>
      <c r="LX115" s="48"/>
      <c r="LY115" s="48"/>
      <c r="LZ115" s="48"/>
      <c r="MA115" s="48"/>
      <c r="MB115" s="48"/>
      <c r="MC115" s="48"/>
      <c r="MD115" s="48"/>
      <c r="ME115" s="48"/>
      <c r="MF115" s="48"/>
      <c r="MG115" s="48"/>
      <c r="MH115" s="48"/>
      <c r="MI115" s="48"/>
      <c r="MJ115" s="48"/>
      <c r="MK115" s="48"/>
      <c r="ML115" s="48"/>
      <c r="MM115" s="48"/>
      <c r="MN115" s="48"/>
      <c r="MO115" s="48"/>
      <c r="MP115" s="48"/>
      <c r="MQ115" s="48"/>
      <c r="MR115" s="48"/>
      <c r="MS115" s="48"/>
      <c r="MT115" s="48"/>
      <c r="MU115" s="48"/>
      <c r="MV115" s="48"/>
      <c r="MW115" s="48"/>
      <c r="MX115" s="48"/>
      <c r="MY115" s="48"/>
      <c r="MZ115" s="48"/>
      <c r="NA115" s="48"/>
      <c r="NB115" s="48"/>
      <c r="NC115" s="48"/>
      <c r="ND115" s="48"/>
      <c r="NE115" s="48"/>
      <c r="NF115" s="48"/>
      <c r="NG115" s="48"/>
      <c r="NH115" s="48"/>
      <c r="NI115" s="48"/>
      <c r="NJ115" s="48"/>
      <c r="NK115" s="48"/>
      <c r="NL115" s="48"/>
      <c r="NM115" s="48"/>
      <c r="NN115" s="49"/>
      <c r="NO115" s="2"/>
      <c r="NP115" s="2"/>
    </row>
    <row r="116" spans="1:380" s="26" customFormat="1" x14ac:dyDescent="0.25">
      <c r="A116" s="23"/>
      <c r="B116" s="23"/>
      <c r="C116" s="23"/>
      <c r="D116" s="23"/>
      <c r="E116" s="23" t="str">
        <f>структура!$E$43</f>
        <v>размер кредитования по допуслуге - 2</v>
      </c>
      <c r="F116" s="23"/>
      <c r="G116" s="23"/>
      <c r="H116" s="23" t="str">
        <f>IF($E116="","",INDEX(структура!$H:$H,SUMIFS(структура!$C:$C,структура!$E:$E,$E116)))</f>
        <v>руб.</v>
      </c>
      <c r="I116" s="23"/>
      <c r="J116" s="13" t="str">
        <f>IF($E116="","","*")</f>
        <v>*</v>
      </c>
      <c r="K116" s="43"/>
      <c r="L116" s="30"/>
      <c r="M116" s="23"/>
      <c r="N116" s="23"/>
      <c r="O116" s="23"/>
      <c r="P116" s="23"/>
      <c r="Q116" s="23"/>
      <c r="R116" s="50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2"/>
      <c r="NO116" s="23"/>
      <c r="NP116" s="23"/>
    </row>
    <row r="117" spans="1:380" ht="3.9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15"/>
      <c r="L117" s="30"/>
      <c r="M117" s="2"/>
      <c r="N117" s="2"/>
      <c r="O117" s="2"/>
      <c r="P117" s="2"/>
      <c r="Q117" s="2"/>
      <c r="R117" s="47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9"/>
      <c r="NO117" s="2"/>
      <c r="NP117" s="2"/>
    </row>
    <row r="118" spans="1:380" s="26" customFormat="1" x14ac:dyDescent="0.25">
      <c r="A118" s="23"/>
      <c r="B118" s="23"/>
      <c r="C118" s="23"/>
      <c r="D118" s="23"/>
      <c r="E118" s="23" t="str">
        <f>структура!$E$44</f>
        <v>размер кредитования по допуслуге - 3</v>
      </c>
      <c r="F118" s="23"/>
      <c r="G118" s="23"/>
      <c r="H118" s="23" t="str">
        <f>IF($E118="","",INDEX(структура!$H:$H,SUMIFS(структура!$C:$C,структура!$E:$E,$E118)))</f>
        <v>руб.</v>
      </c>
      <c r="I118" s="23"/>
      <c r="J118" s="13" t="str">
        <f>IF($E118="","","*")</f>
        <v>*</v>
      </c>
      <c r="K118" s="43"/>
      <c r="L118" s="30"/>
      <c r="M118" s="23"/>
      <c r="N118" s="23"/>
      <c r="O118" s="23"/>
      <c r="P118" s="23"/>
      <c r="Q118" s="23"/>
      <c r="R118" s="50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/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/>
      <c r="KH118" s="51"/>
      <c r="KI118" s="51"/>
      <c r="KJ118" s="51"/>
      <c r="KK118" s="51"/>
      <c r="KL118" s="51"/>
      <c r="KM118" s="51"/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/>
      <c r="KZ118" s="51"/>
      <c r="LA118" s="51"/>
      <c r="LB118" s="51"/>
      <c r="LC118" s="51"/>
      <c r="LD118" s="51"/>
      <c r="LE118" s="51"/>
      <c r="LF118" s="51"/>
      <c r="LG118" s="51"/>
      <c r="LH118" s="51"/>
      <c r="LI118" s="51"/>
      <c r="LJ118" s="51"/>
      <c r="LK118" s="51"/>
      <c r="LL118" s="51"/>
      <c r="LM118" s="51"/>
      <c r="LN118" s="51"/>
      <c r="LO118" s="51"/>
      <c r="LP118" s="51"/>
      <c r="LQ118" s="51"/>
      <c r="LR118" s="51"/>
      <c r="LS118" s="51"/>
      <c r="LT118" s="51"/>
      <c r="LU118" s="51"/>
      <c r="LV118" s="51"/>
      <c r="LW118" s="51"/>
      <c r="LX118" s="51"/>
      <c r="LY118" s="51"/>
      <c r="LZ118" s="51"/>
      <c r="MA118" s="51"/>
      <c r="MB118" s="51"/>
      <c r="MC118" s="51"/>
      <c r="MD118" s="51"/>
      <c r="ME118" s="51"/>
      <c r="MF118" s="51"/>
      <c r="MG118" s="51"/>
      <c r="MH118" s="51"/>
      <c r="MI118" s="51"/>
      <c r="MJ118" s="51"/>
      <c r="MK118" s="51"/>
      <c r="ML118" s="51"/>
      <c r="MM118" s="51"/>
      <c r="MN118" s="51"/>
      <c r="MO118" s="51"/>
      <c r="MP118" s="51"/>
      <c r="MQ118" s="51"/>
      <c r="MR118" s="51"/>
      <c r="MS118" s="51"/>
      <c r="MT118" s="51"/>
      <c r="MU118" s="51"/>
      <c r="MV118" s="51"/>
      <c r="MW118" s="51"/>
      <c r="MX118" s="51"/>
      <c r="MY118" s="51"/>
      <c r="MZ118" s="51"/>
      <c r="NA118" s="51"/>
      <c r="NB118" s="51"/>
      <c r="NC118" s="51"/>
      <c r="ND118" s="51"/>
      <c r="NE118" s="51"/>
      <c r="NF118" s="51"/>
      <c r="NG118" s="51"/>
      <c r="NH118" s="51"/>
      <c r="NI118" s="51"/>
      <c r="NJ118" s="51"/>
      <c r="NK118" s="51"/>
      <c r="NL118" s="51"/>
      <c r="NM118" s="51"/>
      <c r="NN118" s="52"/>
      <c r="NO118" s="23"/>
      <c r="NP118" s="23"/>
    </row>
    <row r="119" spans="1:380" ht="3.9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15"/>
      <c r="L119" s="30"/>
      <c r="M119" s="2"/>
      <c r="N119" s="2"/>
      <c r="O119" s="2"/>
      <c r="P119" s="2"/>
      <c r="Q119" s="2"/>
      <c r="R119" s="47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9"/>
      <c r="NO119" s="2"/>
      <c r="NP119" s="2"/>
    </row>
    <row r="120" spans="1:380" s="26" customFormat="1" x14ac:dyDescent="0.25">
      <c r="A120" s="23"/>
      <c r="B120" s="23"/>
      <c r="C120" s="23"/>
      <c r="D120" s="23"/>
      <c r="E120" s="23" t="str">
        <f>структура!$E$45</f>
        <v>размер кредитования по допуслуге - 4</v>
      </c>
      <c r="F120" s="23"/>
      <c r="G120" s="23"/>
      <c r="H120" s="23" t="str">
        <f>IF($E120="","",INDEX(структура!$H:$H,SUMIFS(структура!$C:$C,структура!$E:$E,$E120)))</f>
        <v>руб.</v>
      </c>
      <c r="I120" s="23"/>
      <c r="J120" s="13" t="str">
        <f>IF($E120="","","*")</f>
        <v>*</v>
      </c>
      <c r="K120" s="43"/>
      <c r="L120" s="30"/>
      <c r="M120" s="23"/>
      <c r="N120" s="23"/>
      <c r="O120" s="23"/>
      <c r="P120" s="23"/>
      <c r="Q120" s="23"/>
      <c r="R120" s="50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W120" s="51"/>
      <c r="IX120" s="51"/>
      <c r="IY120" s="51"/>
      <c r="IZ120" s="51"/>
      <c r="JA120" s="51"/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51"/>
      <c r="JP120" s="51"/>
      <c r="JQ120" s="51"/>
      <c r="JR120" s="51"/>
      <c r="JS120" s="51"/>
      <c r="JT120" s="51"/>
      <c r="JU120" s="51"/>
      <c r="JV120" s="51"/>
      <c r="JW120" s="51"/>
      <c r="JX120" s="51"/>
      <c r="JY120" s="51"/>
      <c r="JZ120" s="51"/>
      <c r="KA120" s="51"/>
      <c r="KB120" s="51"/>
      <c r="KC120" s="51"/>
      <c r="KD120" s="51"/>
      <c r="KE120" s="51"/>
      <c r="KF120" s="51"/>
      <c r="KG120" s="51"/>
      <c r="KH120" s="51"/>
      <c r="KI120" s="51"/>
      <c r="KJ120" s="51"/>
      <c r="KK120" s="51"/>
      <c r="KL120" s="51"/>
      <c r="KM120" s="51"/>
      <c r="KN120" s="51"/>
      <c r="KO120" s="51"/>
      <c r="KP120" s="51"/>
      <c r="KQ120" s="51"/>
      <c r="KR120" s="51"/>
      <c r="KS120" s="51"/>
      <c r="KT120" s="51"/>
      <c r="KU120" s="51"/>
      <c r="KV120" s="51"/>
      <c r="KW120" s="51"/>
      <c r="KX120" s="51"/>
      <c r="KY120" s="51"/>
      <c r="KZ120" s="51"/>
      <c r="LA120" s="51"/>
      <c r="LB120" s="51"/>
      <c r="LC120" s="51"/>
      <c r="LD120" s="51"/>
      <c r="LE120" s="51"/>
      <c r="LF120" s="51"/>
      <c r="LG120" s="51"/>
      <c r="LH120" s="51"/>
      <c r="LI120" s="51"/>
      <c r="LJ120" s="51"/>
      <c r="LK120" s="51"/>
      <c r="LL120" s="51"/>
      <c r="LM120" s="51"/>
      <c r="LN120" s="51"/>
      <c r="LO120" s="51"/>
      <c r="LP120" s="51"/>
      <c r="LQ120" s="51"/>
      <c r="LR120" s="51"/>
      <c r="LS120" s="51"/>
      <c r="LT120" s="51"/>
      <c r="LU120" s="51"/>
      <c r="LV120" s="51"/>
      <c r="LW120" s="51"/>
      <c r="LX120" s="51"/>
      <c r="LY120" s="51"/>
      <c r="LZ120" s="51"/>
      <c r="MA120" s="51"/>
      <c r="MB120" s="51"/>
      <c r="MC120" s="51"/>
      <c r="MD120" s="51"/>
      <c r="ME120" s="51"/>
      <c r="MF120" s="51"/>
      <c r="MG120" s="51"/>
      <c r="MH120" s="51"/>
      <c r="MI120" s="51"/>
      <c r="MJ120" s="51"/>
      <c r="MK120" s="51"/>
      <c r="ML120" s="51"/>
      <c r="MM120" s="51"/>
      <c r="MN120" s="51"/>
      <c r="MO120" s="51"/>
      <c r="MP120" s="51"/>
      <c r="MQ120" s="51"/>
      <c r="MR120" s="51"/>
      <c r="MS120" s="51"/>
      <c r="MT120" s="51"/>
      <c r="MU120" s="51"/>
      <c r="MV120" s="51"/>
      <c r="MW120" s="51"/>
      <c r="MX120" s="51"/>
      <c r="MY120" s="51"/>
      <c r="MZ120" s="51"/>
      <c r="NA120" s="51"/>
      <c r="NB120" s="51"/>
      <c r="NC120" s="51"/>
      <c r="ND120" s="51"/>
      <c r="NE120" s="51"/>
      <c r="NF120" s="51"/>
      <c r="NG120" s="51"/>
      <c r="NH120" s="51"/>
      <c r="NI120" s="51"/>
      <c r="NJ120" s="51"/>
      <c r="NK120" s="51"/>
      <c r="NL120" s="51"/>
      <c r="NM120" s="51"/>
      <c r="NN120" s="52"/>
      <c r="NO120" s="23"/>
      <c r="NP120" s="23"/>
    </row>
    <row r="121" spans="1:380" ht="3.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5"/>
      <c r="L121" s="30"/>
      <c r="M121" s="2"/>
      <c r="N121" s="2"/>
      <c r="O121" s="2"/>
      <c r="P121" s="2"/>
      <c r="Q121" s="2"/>
      <c r="R121" s="47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9"/>
      <c r="NO121" s="2"/>
      <c r="NP121" s="2"/>
    </row>
    <row r="122" spans="1:380" s="26" customFormat="1" x14ac:dyDescent="0.25">
      <c r="A122" s="23"/>
      <c r="B122" s="23"/>
      <c r="C122" s="23"/>
      <c r="D122" s="23"/>
      <c r="E122" s="23" t="str">
        <f>структура!$E$46</f>
        <v>размер кредитования по допуслуге - 5</v>
      </c>
      <c r="F122" s="23"/>
      <c r="G122" s="23"/>
      <c r="H122" s="23" t="str">
        <f>IF($E122="","",INDEX(структура!$H:$H,SUMIFS(структура!$C:$C,структура!$E:$E,$E122)))</f>
        <v>руб.</v>
      </c>
      <c r="I122" s="23"/>
      <c r="J122" s="13" t="str">
        <f>IF($E122="","","*")</f>
        <v>*</v>
      </c>
      <c r="K122" s="43"/>
      <c r="L122" s="30"/>
      <c r="M122" s="23"/>
      <c r="N122" s="23"/>
      <c r="O122" s="23"/>
      <c r="P122" s="23"/>
      <c r="Q122" s="23"/>
      <c r="R122" s="50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W122" s="51"/>
      <c r="IX122" s="51"/>
      <c r="IY122" s="51"/>
      <c r="IZ122" s="51"/>
      <c r="JA122" s="51"/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51"/>
      <c r="JP122" s="51"/>
      <c r="JQ122" s="51"/>
      <c r="JR122" s="51"/>
      <c r="JS122" s="51"/>
      <c r="JT122" s="51"/>
      <c r="JU122" s="51"/>
      <c r="JV122" s="51"/>
      <c r="JW122" s="51"/>
      <c r="JX122" s="51"/>
      <c r="JY122" s="51"/>
      <c r="JZ122" s="51"/>
      <c r="KA122" s="51"/>
      <c r="KB122" s="51"/>
      <c r="KC122" s="51"/>
      <c r="KD122" s="51"/>
      <c r="KE122" s="51"/>
      <c r="KF122" s="51"/>
      <c r="KG122" s="51"/>
      <c r="KH122" s="51"/>
      <c r="KI122" s="51"/>
      <c r="KJ122" s="51"/>
      <c r="KK122" s="51"/>
      <c r="KL122" s="51"/>
      <c r="KM122" s="51"/>
      <c r="KN122" s="51"/>
      <c r="KO122" s="51"/>
      <c r="KP122" s="51"/>
      <c r="KQ122" s="51"/>
      <c r="KR122" s="51"/>
      <c r="KS122" s="51"/>
      <c r="KT122" s="51"/>
      <c r="KU122" s="51"/>
      <c r="KV122" s="51"/>
      <c r="KW122" s="51"/>
      <c r="KX122" s="51"/>
      <c r="KY122" s="51"/>
      <c r="KZ122" s="51"/>
      <c r="LA122" s="51"/>
      <c r="LB122" s="51"/>
      <c r="LC122" s="51"/>
      <c r="LD122" s="51"/>
      <c r="LE122" s="51"/>
      <c r="LF122" s="51"/>
      <c r="LG122" s="51"/>
      <c r="LH122" s="51"/>
      <c r="LI122" s="51"/>
      <c r="LJ122" s="51"/>
      <c r="LK122" s="51"/>
      <c r="LL122" s="51"/>
      <c r="LM122" s="51"/>
      <c r="LN122" s="51"/>
      <c r="LO122" s="51"/>
      <c r="LP122" s="51"/>
      <c r="LQ122" s="51"/>
      <c r="LR122" s="51"/>
      <c r="LS122" s="51"/>
      <c r="LT122" s="51"/>
      <c r="LU122" s="51"/>
      <c r="LV122" s="51"/>
      <c r="LW122" s="51"/>
      <c r="LX122" s="51"/>
      <c r="LY122" s="51"/>
      <c r="LZ122" s="51"/>
      <c r="MA122" s="51"/>
      <c r="MB122" s="51"/>
      <c r="MC122" s="51"/>
      <c r="MD122" s="51"/>
      <c r="ME122" s="51"/>
      <c r="MF122" s="51"/>
      <c r="MG122" s="51"/>
      <c r="MH122" s="51"/>
      <c r="MI122" s="51"/>
      <c r="MJ122" s="51"/>
      <c r="MK122" s="51"/>
      <c r="ML122" s="51"/>
      <c r="MM122" s="51"/>
      <c r="MN122" s="51"/>
      <c r="MO122" s="51"/>
      <c r="MP122" s="51"/>
      <c r="MQ122" s="51"/>
      <c r="MR122" s="51"/>
      <c r="MS122" s="51"/>
      <c r="MT122" s="51"/>
      <c r="MU122" s="51"/>
      <c r="MV122" s="51"/>
      <c r="MW122" s="51"/>
      <c r="MX122" s="51"/>
      <c r="MY122" s="51"/>
      <c r="MZ122" s="51"/>
      <c r="NA122" s="51"/>
      <c r="NB122" s="51"/>
      <c r="NC122" s="51"/>
      <c r="ND122" s="51"/>
      <c r="NE122" s="51"/>
      <c r="NF122" s="51"/>
      <c r="NG122" s="51"/>
      <c r="NH122" s="51"/>
      <c r="NI122" s="51"/>
      <c r="NJ122" s="51"/>
      <c r="NK122" s="51"/>
      <c r="NL122" s="51"/>
      <c r="NM122" s="51"/>
      <c r="NN122" s="52"/>
      <c r="NO122" s="23"/>
      <c r="NP122" s="23"/>
    </row>
    <row r="123" spans="1:380" ht="3.9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5"/>
      <c r="L123" s="30"/>
      <c r="M123" s="2"/>
      <c r="N123" s="2"/>
      <c r="O123" s="2"/>
      <c r="P123" s="2"/>
      <c r="Q123" s="2"/>
      <c r="R123" s="47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9"/>
      <c r="NO123" s="2"/>
      <c r="NP123" s="2"/>
    </row>
    <row r="124" spans="1:380" ht="8.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15"/>
      <c r="L124" s="30"/>
      <c r="M124" s="2"/>
      <c r="N124" s="2"/>
      <c r="O124" s="2"/>
      <c r="P124" s="2"/>
      <c r="Q124" s="2"/>
      <c r="R124" s="47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9"/>
      <c r="NO124" s="2"/>
      <c r="NP124" s="2"/>
    </row>
    <row r="125" spans="1:380" s="26" customFormat="1" x14ac:dyDescent="0.25">
      <c r="A125" s="23"/>
      <c r="B125" s="23"/>
      <c r="C125" s="23"/>
      <c r="D125" s="23"/>
      <c r="E125" s="23" t="str">
        <f>структура!$E$47</f>
        <v>тело кредита в разрезе допуслуг</v>
      </c>
      <c r="F125" s="23"/>
      <c r="G125" s="23"/>
      <c r="H125" s="23" t="str">
        <f>IF($E125="","",INDEX(структура!$H:$H,SUMIFS(структура!$C:$C,структура!$E:$E,$E125)))</f>
        <v>руб.</v>
      </c>
      <c r="I125" s="23"/>
      <c r="J125" s="13"/>
      <c r="K125" s="44">
        <f>SUM(K114:K124)</f>
        <v>0</v>
      </c>
      <c r="L125" s="30"/>
      <c r="M125" s="23"/>
      <c r="N125" s="23"/>
      <c r="O125" s="23"/>
      <c r="P125" s="23"/>
      <c r="Q125" s="23"/>
      <c r="R125" s="50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51"/>
      <c r="JP125" s="51"/>
      <c r="JQ125" s="51"/>
      <c r="JR125" s="51"/>
      <c r="JS125" s="51"/>
      <c r="JT125" s="51"/>
      <c r="JU125" s="51"/>
      <c r="JV125" s="51"/>
      <c r="JW125" s="51"/>
      <c r="JX125" s="51"/>
      <c r="JY125" s="51"/>
      <c r="JZ125" s="51"/>
      <c r="KA125" s="51"/>
      <c r="KB125" s="51"/>
      <c r="KC125" s="51"/>
      <c r="KD125" s="51"/>
      <c r="KE125" s="51"/>
      <c r="KF125" s="51"/>
      <c r="KG125" s="51"/>
      <c r="KH125" s="51"/>
      <c r="KI125" s="51"/>
      <c r="KJ125" s="51"/>
      <c r="KK125" s="51"/>
      <c r="KL125" s="51"/>
      <c r="KM125" s="51"/>
      <c r="KN125" s="51"/>
      <c r="KO125" s="51"/>
      <c r="KP125" s="51"/>
      <c r="KQ125" s="51"/>
      <c r="KR125" s="51"/>
      <c r="KS125" s="51"/>
      <c r="KT125" s="51"/>
      <c r="KU125" s="51"/>
      <c r="KV125" s="51"/>
      <c r="KW125" s="51"/>
      <c r="KX125" s="51"/>
      <c r="KY125" s="51"/>
      <c r="KZ125" s="51"/>
      <c r="LA125" s="51"/>
      <c r="LB125" s="51"/>
      <c r="LC125" s="51"/>
      <c r="LD125" s="51"/>
      <c r="LE125" s="51"/>
      <c r="LF125" s="51"/>
      <c r="LG125" s="51"/>
      <c r="LH125" s="51"/>
      <c r="LI125" s="51"/>
      <c r="LJ125" s="51"/>
      <c r="LK125" s="51"/>
      <c r="LL125" s="51"/>
      <c r="LM125" s="51"/>
      <c r="LN125" s="51"/>
      <c r="LO125" s="51"/>
      <c r="LP125" s="51"/>
      <c r="LQ125" s="51"/>
      <c r="LR125" s="51"/>
      <c r="LS125" s="51"/>
      <c r="LT125" s="51"/>
      <c r="LU125" s="51"/>
      <c r="LV125" s="51"/>
      <c r="LW125" s="51"/>
      <c r="LX125" s="51"/>
      <c r="LY125" s="51"/>
      <c r="LZ125" s="51"/>
      <c r="MA125" s="51"/>
      <c r="MB125" s="51"/>
      <c r="MC125" s="51"/>
      <c r="MD125" s="51"/>
      <c r="ME125" s="51"/>
      <c r="MF125" s="51"/>
      <c r="MG125" s="51"/>
      <c r="MH125" s="51"/>
      <c r="MI125" s="51"/>
      <c r="MJ125" s="51"/>
      <c r="MK125" s="51"/>
      <c r="ML125" s="51"/>
      <c r="MM125" s="51"/>
      <c r="MN125" s="51"/>
      <c r="MO125" s="51"/>
      <c r="MP125" s="51"/>
      <c r="MQ125" s="51"/>
      <c r="MR125" s="51"/>
      <c r="MS125" s="51"/>
      <c r="MT125" s="51"/>
      <c r="MU125" s="51"/>
      <c r="MV125" s="51"/>
      <c r="MW125" s="51"/>
      <c r="MX125" s="51"/>
      <c r="MY125" s="51"/>
      <c r="MZ125" s="51"/>
      <c r="NA125" s="51"/>
      <c r="NB125" s="51"/>
      <c r="NC125" s="51"/>
      <c r="ND125" s="51"/>
      <c r="NE125" s="51"/>
      <c r="NF125" s="51"/>
      <c r="NG125" s="51"/>
      <c r="NH125" s="51"/>
      <c r="NI125" s="51"/>
      <c r="NJ125" s="51"/>
      <c r="NK125" s="51"/>
      <c r="NL125" s="51"/>
      <c r="NM125" s="51"/>
      <c r="NN125" s="52"/>
      <c r="NO125" s="23"/>
      <c r="NP125" s="23"/>
    </row>
    <row r="126" spans="1:380" ht="3.9" customHeight="1" x14ac:dyDescent="0.25">
      <c r="A126" s="2"/>
      <c r="B126" s="2"/>
      <c r="C126" s="2"/>
      <c r="D126" s="2"/>
      <c r="E126" s="27"/>
      <c r="F126" s="2"/>
      <c r="G126" s="2"/>
      <c r="H126" s="2"/>
      <c r="I126" s="2"/>
      <c r="J126" s="13"/>
      <c r="K126" s="40"/>
      <c r="L126" s="30"/>
      <c r="M126" s="2"/>
      <c r="N126" s="2"/>
      <c r="O126" s="2"/>
      <c r="P126" s="2"/>
      <c r="Q126" s="2"/>
      <c r="R126" s="4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9"/>
      <c r="NO126" s="2"/>
      <c r="NP126" s="2"/>
    </row>
    <row r="127" spans="1:380" ht="8.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15"/>
      <c r="L127" s="30"/>
      <c r="M127" s="2"/>
      <c r="N127" s="2"/>
      <c r="O127" s="2"/>
      <c r="P127" s="2"/>
      <c r="Q127" s="2"/>
      <c r="R127" s="4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9"/>
      <c r="NO127" s="2"/>
      <c r="NP127" s="2"/>
    </row>
    <row r="128" spans="1:380" s="26" customFormat="1" x14ac:dyDescent="0.25">
      <c r="A128" s="23"/>
      <c r="B128" s="23"/>
      <c r="C128" s="23"/>
      <c r="D128" s="23"/>
      <c r="E128" s="23" t="str">
        <f>структура!$E$48</f>
        <v>годовая кредитная ставка по допуслугам</v>
      </c>
      <c r="F128" s="23"/>
      <c r="G128" s="23"/>
      <c r="H128" s="23" t="str">
        <f>IF($E128="","",INDEX(структура!$H:$H,SUMIFS(структура!$C:$C,структура!$E:$E,$E128)))</f>
        <v>%г.</v>
      </c>
      <c r="I128" s="23"/>
      <c r="J128" s="13" t="str">
        <f>IF($E128="","","*")</f>
        <v>*</v>
      </c>
      <c r="K128" s="45"/>
      <c r="L128" s="30"/>
      <c r="M128" s="23"/>
      <c r="N128" s="23"/>
      <c r="O128" s="23"/>
      <c r="P128" s="23"/>
      <c r="Q128" s="23"/>
      <c r="R128" s="50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51"/>
      <c r="JP128" s="51"/>
      <c r="JQ128" s="51"/>
      <c r="JR128" s="51"/>
      <c r="JS128" s="51"/>
      <c r="JT128" s="51"/>
      <c r="JU128" s="51"/>
      <c r="JV128" s="51"/>
      <c r="JW128" s="51"/>
      <c r="JX128" s="51"/>
      <c r="JY128" s="51"/>
      <c r="JZ128" s="51"/>
      <c r="KA128" s="51"/>
      <c r="KB128" s="51"/>
      <c r="KC128" s="51"/>
      <c r="KD128" s="51"/>
      <c r="KE128" s="51"/>
      <c r="KF128" s="51"/>
      <c r="KG128" s="51"/>
      <c r="KH128" s="51"/>
      <c r="KI128" s="51"/>
      <c r="KJ128" s="51"/>
      <c r="KK128" s="51"/>
      <c r="KL128" s="51"/>
      <c r="KM128" s="51"/>
      <c r="KN128" s="51"/>
      <c r="KO128" s="51"/>
      <c r="KP128" s="51"/>
      <c r="KQ128" s="51"/>
      <c r="KR128" s="51"/>
      <c r="KS128" s="51"/>
      <c r="KT128" s="51"/>
      <c r="KU128" s="51"/>
      <c r="KV128" s="51"/>
      <c r="KW128" s="51"/>
      <c r="KX128" s="51"/>
      <c r="KY128" s="51"/>
      <c r="KZ128" s="51"/>
      <c r="LA128" s="51"/>
      <c r="LB128" s="51"/>
      <c r="LC128" s="51"/>
      <c r="LD128" s="51"/>
      <c r="LE128" s="51"/>
      <c r="LF128" s="51"/>
      <c r="LG128" s="51"/>
      <c r="LH128" s="51"/>
      <c r="LI128" s="51"/>
      <c r="LJ128" s="51"/>
      <c r="LK128" s="51"/>
      <c r="LL128" s="51"/>
      <c r="LM128" s="51"/>
      <c r="LN128" s="51"/>
      <c r="LO128" s="51"/>
      <c r="LP128" s="51"/>
      <c r="LQ128" s="51"/>
      <c r="LR128" s="51"/>
      <c r="LS128" s="51"/>
      <c r="LT128" s="51"/>
      <c r="LU128" s="51"/>
      <c r="LV128" s="51"/>
      <c r="LW128" s="51"/>
      <c r="LX128" s="51"/>
      <c r="LY128" s="51"/>
      <c r="LZ128" s="51"/>
      <c r="MA128" s="51"/>
      <c r="MB128" s="51"/>
      <c r="MC128" s="51"/>
      <c r="MD128" s="51"/>
      <c r="ME128" s="51"/>
      <c r="MF128" s="51"/>
      <c r="MG128" s="51"/>
      <c r="MH128" s="51"/>
      <c r="MI128" s="51"/>
      <c r="MJ128" s="51"/>
      <c r="MK128" s="51"/>
      <c r="ML128" s="51"/>
      <c r="MM128" s="51"/>
      <c r="MN128" s="51"/>
      <c r="MO128" s="51"/>
      <c r="MP128" s="51"/>
      <c r="MQ128" s="51"/>
      <c r="MR128" s="51"/>
      <c r="MS128" s="51"/>
      <c r="MT128" s="51"/>
      <c r="MU128" s="51"/>
      <c r="MV128" s="51"/>
      <c r="MW128" s="51"/>
      <c r="MX128" s="51"/>
      <c r="MY128" s="51"/>
      <c r="MZ128" s="51"/>
      <c r="NA128" s="51"/>
      <c r="NB128" s="51"/>
      <c r="NC128" s="51"/>
      <c r="ND128" s="51"/>
      <c r="NE128" s="51"/>
      <c r="NF128" s="51"/>
      <c r="NG128" s="51"/>
      <c r="NH128" s="51"/>
      <c r="NI128" s="51"/>
      <c r="NJ128" s="51"/>
      <c r="NK128" s="51"/>
      <c r="NL128" s="51"/>
      <c r="NM128" s="51"/>
      <c r="NN128" s="52"/>
      <c r="NO128" s="23"/>
      <c r="NP128" s="23"/>
    </row>
    <row r="129" spans="1:380" ht="3.9" customHeight="1" x14ac:dyDescent="0.25">
      <c r="A129" s="2"/>
      <c r="B129" s="2"/>
      <c r="C129" s="2"/>
      <c r="D129" s="2"/>
      <c r="E129" s="27"/>
      <c r="F129" s="2"/>
      <c r="G129" s="2"/>
      <c r="H129" s="2"/>
      <c r="I129" s="2"/>
      <c r="J129" s="13"/>
      <c r="K129" s="40"/>
      <c r="L129" s="30"/>
      <c r="M129" s="2"/>
      <c r="N129" s="2"/>
      <c r="O129" s="2"/>
      <c r="P129" s="2"/>
      <c r="Q129" s="2"/>
      <c r="R129" s="47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9"/>
      <c r="NO129" s="2"/>
      <c r="NP129" s="2"/>
    </row>
    <row r="130" spans="1:380" ht="8.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15"/>
      <c r="L130" s="30"/>
      <c r="M130" s="2"/>
      <c r="N130" s="2"/>
      <c r="O130" s="2"/>
      <c r="P130" s="2"/>
      <c r="Q130" s="2"/>
      <c r="R130" s="47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9"/>
      <c r="NO130" s="2"/>
      <c r="NP130" s="2"/>
    </row>
    <row r="131" spans="1:380" s="26" customFormat="1" x14ac:dyDescent="0.25">
      <c r="A131" s="23"/>
      <c r="B131" s="23"/>
      <c r="C131" s="23"/>
      <c r="D131" s="23"/>
      <c r="E131" s="23" t="str">
        <f>структура!$E$49</f>
        <v>ежемесячный аннуитетный платеж за допуслуги с НДС</v>
      </c>
      <c r="F131" s="23"/>
      <c r="G131" s="23"/>
      <c r="H131" s="23" t="str">
        <f>IF($E131="","",INDEX(структура!$H:$H,SUMIFS(структура!$C:$C,структура!$E:$E,$E131)))</f>
        <v>руб.</v>
      </c>
      <c r="I131" s="23"/>
      <c r="J131" s="13"/>
      <c r="K131" s="44">
        <f>IF((POWER(1+K128/12,K14)-1)=0,0,K125*K128/12*POWER(1+K128/12,K14)/(POWER(1+K128/12,K14)-1))</f>
        <v>0</v>
      </c>
      <c r="L131" s="30"/>
      <c r="M131" s="23"/>
      <c r="N131" s="23"/>
      <c r="O131" s="23"/>
      <c r="P131" s="23"/>
      <c r="Q131" s="23"/>
      <c r="R131" s="50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W131" s="51"/>
      <c r="IX131" s="51"/>
      <c r="IY131" s="51"/>
      <c r="IZ131" s="51"/>
      <c r="JA131" s="51"/>
      <c r="JB131" s="51"/>
      <c r="JC131" s="51"/>
      <c r="JD131" s="51"/>
      <c r="JE131" s="51"/>
      <c r="JF131" s="51"/>
      <c r="JG131" s="51"/>
      <c r="JH131" s="51"/>
      <c r="JI131" s="51"/>
      <c r="JJ131" s="51"/>
      <c r="JK131" s="51"/>
      <c r="JL131" s="51"/>
      <c r="JM131" s="51"/>
      <c r="JN131" s="51"/>
      <c r="JO131" s="51"/>
      <c r="JP131" s="51"/>
      <c r="JQ131" s="51"/>
      <c r="JR131" s="51"/>
      <c r="JS131" s="51"/>
      <c r="JT131" s="51"/>
      <c r="JU131" s="51"/>
      <c r="JV131" s="51"/>
      <c r="JW131" s="51"/>
      <c r="JX131" s="51"/>
      <c r="JY131" s="51"/>
      <c r="JZ131" s="51"/>
      <c r="KA131" s="51"/>
      <c r="KB131" s="51"/>
      <c r="KC131" s="51"/>
      <c r="KD131" s="51"/>
      <c r="KE131" s="51"/>
      <c r="KF131" s="51"/>
      <c r="KG131" s="51"/>
      <c r="KH131" s="51"/>
      <c r="KI131" s="51"/>
      <c r="KJ131" s="51"/>
      <c r="KK131" s="51"/>
      <c r="KL131" s="51"/>
      <c r="KM131" s="51"/>
      <c r="KN131" s="51"/>
      <c r="KO131" s="51"/>
      <c r="KP131" s="51"/>
      <c r="KQ131" s="51"/>
      <c r="KR131" s="51"/>
      <c r="KS131" s="51"/>
      <c r="KT131" s="51"/>
      <c r="KU131" s="51"/>
      <c r="KV131" s="51"/>
      <c r="KW131" s="51"/>
      <c r="KX131" s="51"/>
      <c r="KY131" s="51"/>
      <c r="KZ131" s="51"/>
      <c r="LA131" s="51"/>
      <c r="LB131" s="51"/>
      <c r="LC131" s="51"/>
      <c r="LD131" s="51"/>
      <c r="LE131" s="51"/>
      <c r="LF131" s="51"/>
      <c r="LG131" s="51"/>
      <c r="LH131" s="51"/>
      <c r="LI131" s="51"/>
      <c r="LJ131" s="51"/>
      <c r="LK131" s="51"/>
      <c r="LL131" s="51"/>
      <c r="LM131" s="51"/>
      <c r="LN131" s="51"/>
      <c r="LO131" s="51"/>
      <c r="LP131" s="51"/>
      <c r="LQ131" s="51"/>
      <c r="LR131" s="51"/>
      <c r="LS131" s="51"/>
      <c r="LT131" s="51"/>
      <c r="LU131" s="51"/>
      <c r="LV131" s="51"/>
      <c r="LW131" s="51"/>
      <c r="LX131" s="51"/>
      <c r="LY131" s="51"/>
      <c r="LZ131" s="51"/>
      <c r="MA131" s="51"/>
      <c r="MB131" s="51"/>
      <c r="MC131" s="51"/>
      <c r="MD131" s="51"/>
      <c r="ME131" s="51"/>
      <c r="MF131" s="51"/>
      <c r="MG131" s="51"/>
      <c r="MH131" s="51"/>
      <c r="MI131" s="51"/>
      <c r="MJ131" s="51"/>
      <c r="MK131" s="51"/>
      <c r="ML131" s="51"/>
      <c r="MM131" s="51"/>
      <c r="MN131" s="51"/>
      <c r="MO131" s="51"/>
      <c r="MP131" s="51"/>
      <c r="MQ131" s="51"/>
      <c r="MR131" s="51"/>
      <c r="MS131" s="51"/>
      <c r="MT131" s="51"/>
      <c r="MU131" s="51"/>
      <c r="MV131" s="51"/>
      <c r="MW131" s="51"/>
      <c r="MX131" s="51"/>
      <c r="MY131" s="51"/>
      <c r="MZ131" s="51"/>
      <c r="NA131" s="51"/>
      <c r="NB131" s="51"/>
      <c r="NC131" s="51"/>
      <c r="ND131" s="51"/>
      <c r="NE131" s="51"/>
      <c r="NF131" s="51"/>
      <c r="NG131" s="51"/>
      <c r="NH131" s="51"/>
      <c r="NI131" s="51"/>
      <c r="NJ131" s="51"/>
      <c r="NK131" s="51"/>
      <c r="NL131" s="51"/>
      <c r="NM131" s="51"/>
      <c r="NN131" s="52"/>
      <c r="NO131" s="23"/>
      <c r="NP131" s="23"/>
    </row>
    <row r="132" spans="1:380" ht="3.9" customHeight="1" x14ac:dyDescent="0.25">
      <c r="A132" s="2"/>
      <c r="B132" s="2"/>
      <c r="C132" s="2"/>
      <c r="D132" s="2"/>
      <c r="E132" s="27"/>
      <c r="F132" s="2"/>
      <c r="G132" s="2"/>
      <c r="H132" s="2"/>
      <c r="I132" s="2"/>
      <c r="J132" s="13"/>
      <c r="K132" s="40"/>
      <c r="L132" s="30"/>
      <c r="M132" s="2"/>
      <c r="N132" s="2"/>
      <c r="O132" s="2"/>
      <c r="P132" s="2"/>
      <c r="Q132" s="2"/>
      <c r="R132" s="47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9"/>
      <c r="NO132" s="2"/>
      <c r="NP132" s="2"/>
    </row>
    <row r="133" spans="1:380" ht="8.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15"/>
      <c r="L133" s="30"/>
      <c r="M133" s="2"/>
      <c r="N133" s="2"/>
      <c r="O133" s="2"/>
      <c r="P133" s="2"/>
      <c r="Q133" s="2"/>
      <c r="R133" s="47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9"/>
      <c r="NO133" s="2"/>
      <c r="NP133" s="2"/>
    </row>
    <row r="134" spans="1:380" s="26" customFormat="1" x14ac:dyDescent="0.25">
      <c r="A134" s="23"/>
      <c r="B134" s="23"/>
      <c r="C134" s="23"/>
      <c r="D134" s="23"/>
      <c r="E134" s="23" t="str">
        <f>структура!$E$50</f>
        <v>график оплат за допуслуги с НДС</v>
      </c>
      <c r="F134" s="23"/>
      <c r="G134" s="23"/>
      <c r="H134" s="23" t="str">
        <f>IF($E134="","",INDEX(структура!$H:$H,SUMIFS(структура!$C:$C,структура!$E:$E,$E134)))</f>
        <v>руб.</v>
      </c>
      <c r="I134" s="23"/>
      <c r="J134" s="13"/>
      <c r="K134" s="15"/>
      <c r="L134" s="30"/>
      <c r="M134" s="23"/>
      <c r="N134" s="23"/>
      <c r="O134" s="46">
        <f>SUM($R134:$NO134)</f>
        <v>0</v>
      </c>
      <c r="P134" s="23"/>
      <c r="Q134" s="23"/>
      <c r="R134" s="50"/>
      <c r="S134" s="53">
        <f t="shared" ref="S134:CD134" si="72">IF(S$8="",0,$K$131)</f>
        <v>0</v>
      </c>
      <c r="T134" s="53">
        <f t="shared" si="72"/>
        <v>0</v>
      </c>
      <c r="U134" s="53">
        <f t="shared" si="72"/>
        <v>0</v>
      </c>
      <c r="V134" s="53">
        <f t="shared" si="72"/>
        <v>0</v>
      </c>
      <c r="W134" s="53">
        <f t="shared" si="72"/>
        <v>0</v>
      </c>
      <c r="X134" s="53">
        <f t="shared" si="72"/>
        <v>0</v>
      </c>
      <c r="Y134" s="53">
        <f t="shared" si="72"/>
        <v>0</v>
      </c>
      <c r="Z134" s="53">
        <f t="shared" si="72"/>
        <v>0</v>
      </c>
      <c r="AA134" s="53">
        <f t="shared" si="72"/>
        <v>0</v>
      </c>
      <c r="AB134" s="53">
        <f t="shared" si="72"/>
        <v>0</v>
      </c>
      <c r="AC134" s="53">
        <f t="shared" si="72"/>
        <v>0</v>
      </c>
      <c r="AD134" s="53">
        <f t="shared" si="72"/>
        <v>0</v>
      </c>
      <c r="AE134" s="53">
        <f t="shared" si="72"/>
        <v>0</v>
      </c>
      <c r="AF134" s="53">
        <f t="shared" si="72"/>
        <v>0</v>
      </c>
      <c r="AG134" s="53">
        <f t="shared" si="72"/>
        <v>0</v>
      </c>
      <c r="AH134" s="53">
        <f t="shared" si="72"/>
        <v>0</v>
      </c>
      <c r="AI134" s="53">
        <f t="shared" si="72"/>
        <v>0</v>
      </c>
      <c r="AJ134" s="53">
        <f t="shared" si="72"/>
        <v>0</v>
      </c>
      <c r="AK134" s="53">
        <f t="shared" si="72"/>
        <v>0</v>
      </c>
      <c r="AL134" s="53">
        <f t="shared" si="72"/>
        <v>0</v>
      </c>
      <c r="AM134" s="53">
        <f t="shared" si="72"/>
        <v>0</v>
      </c>
      <c r="AN134" s="53">
        <f t="shared" si="72"/>
        <v>0</v>
      </c>
      <c r="AO134" s="53">
        <f t="shared" si="72"/>
        <v>0</v>
      </c>
      <c r="AP134" s="53">
        <f t="shared" si="72"/>
        <v>0</v>
      </c>
      <c r="AQ134" s="53">
        <f t="shared" si="72"/>
        <v>0</v>
      </c>
      <c r="AR134" s="53">
        <f t="shared" si="72"/>
        <v>0</v>
      </c>
      <c r="AS134" s="53">
        <f t="shared" si="72"/>
        <v>0</v>
      </c>
      <c r="AT134" s="53">
        <f t="shared" si="72"/>
        <v>0</v>
      </c>
      <c r="AU134" s="53">
        <f t="shared" si="72"/>
        <v>0</v>
      </c>
      <c r="AV134" s="53">
        <f t="shared" si="72"/>
        <v>0</v>
      </c>
      <c r="AW134" s="53">
        <f t="shared" si="72"/>
        <v>0</v>
      </c>
      <c r="AX134" s="53">
        <f t="shared" si="72"/>
        <v>0</v>
      </c>
      <c r="AY134" s="53">
        <f t="shared" si="72"/>
        <v>0</v>
      </c>
      <c r="AZ134" s="53">
        <f t="shared" si="72"/>
        <v>0</v>
      </c>
      <c r="BA134" s="53">
        <f t="shared" si="72"/>
        <v>0</v>
      </c>
      <c r="BB134" s="53">
        <f t="shared" si="72"/>
        <v>0</v>
      </c>
      <c r="BC134" s="53">
        <f t="shared" si="72"/>
        <v>0</v>
      </c>
      <c r="BD134" s="53">
        <f t="shared" si="72"/>
        <v>0</v>
      </c>
      <c r="BE134" s="53">
        <f t="shared" si="72"/>
        <v>0</v>
      </c>
      <c r="BF134" s="53">
        <f t="shared" si="72"/>
        <v>0</v>
      </c>
      <c r="BG134" s="53">
        <f t="shared" si="72"/>
        <v>0</v>
      </c>
      <c r="BH134" s="53">
        <f t="shared" si="72"/>
        <v>0</v>
      </c>
      <c r="BI134" s="53">
        <f t="shared" si="72"/>
        <v>0</v>
      </c>
      <c r="BJ134" s="53">
        <f t="shared" si="72"/>
        <v>0</v>
      </c>
      <c r="BK134" s="53">
        <f t="shared" si="72"/>
        <v>0</v>
      </c>
      <c r="BL134" s="53">
        <f t="shared" si="72"/>
        <v>0</v>
      </c>
      <c r="BM134" s="53">
        <f t="shared" si="72"/>
        <v>0</v>
      </c>
      <c r="BN134" s="53">
        <f t="shared" si="72"/>
        <v>0</v>
      </c>
      <c r="BO134" s="53">
        <f t="shared" si="72"/>
        <v>0</v>
      </c>
      <c r="BP134" s="53">
        <f t="shared" si="72"/>
        <v>0</v>
      </c>
      <c r="BQ134" s="53">
        <f t="shared" si="72"/>
        <v>0</v>
      </c>
      <c r="BR134" s="53">
        <f t="shared" si="72"/>
        <v>0</v>
      </c>
      <c r="BS134" s="53">
        <f t="shared" si="72"/>
        <v>0</v>
      </c>
      <c r="BT134" s="53">
        <f t="shared" si="72"/>
        <v>0</v>
      </c>
      <c r="BU134" s="53">
        <f t="shared" si="72"/>
        <v>0</v>
      </c>
      <c r="BV134" s="53">
        <f t="shared" si="72"/>
        <v>0</v>
      </c>
      <c r="BW134" s="53">
        <f t="shared" si="72"/>
        <v>0</v>
      </c>
      <c r="BX134" s="53">
        <f t="shared" si="72"/>
        <v>0</v>
      </c>
      <c r="BY134" s="53">
        <f t="shared" si="72"/>
        <v>0</v>
      </c>
      <c r="BZ134" s="53">
        <f t="shared" si="72"/>
        <v>0</v>
      </c>
      <c r="CA134" s="53">
        <f t="shared" si="72"/>
        <v>0</v>
      </c>
      <c r="CB134" s="53">
        <f t="shared" si="72"/>
        <v>0</v>
      </c>
      <c r="CC134" s="53">
        <f t="shared" si="72"/>
        <v>0</v>
      </c>
      <c r="CD134" s="53">
        <f t="shared" si="72"/>
        <v>0</v>
      </c>
      <c r="CE134" s="53">
        <f t="shared" ref="CE134:EP134" si="73">IF(CE$8="",0,$K$131)</f>
        <v>0</v>
      </c>
      <c r="CF134" s="53">
        <f t="shared" si="73"/>
        <v>0</v>
      </c>
      <c r="CG134" s="53">
        <f t="shared" si="73"/>
        <v>0</v>
      </c>
      <c r="CH134" s="53">
        <f t="shared" si="73"/>
        <v>0</v>
      </c>
      <c r="CI134" s="53">
        <f t="shared" si="73"/>
        <v>0</v>
      </c>
      <c r="CJ134" s="53">
        <f t="shared" si="73"/>
        <v>0</v>
      </c>
      <c r="CK134" s="53">
        <f t="shared" si="73"/>
        <v>0</v>
      </c>
      <c r="CL134" s="53">
        <f t="shared" si="73"/>
        <v>0</v>
      </c>
      <c r="CM134" s="53">
        <f t="shared" si="73"/>
        <v>0</v>
      </c>
      <c r="CN134" s="53">
        <f t="shared" si="73"/>
        <v>0</v>
      </c>
      <c r="CO134" s="53">
        <f t="shared" si="73"/>
        <v>0</v>
      </c>
      <c r="CP134" s="53">
        <f t="shared" si="73"/>
        <v>0</v>
      </c>
      <c r="CQ134" s="53">
        <f t="shared" si="73"/>
        <v>0</v>
      </c>
      <c r="CR134" s="53">
        <f t="shared" si="73"/>
        <v>0</v>
      </c>
      <c r="CS134" s="53">
        <f t="shared" si="73"/>
        <v>0</v>
      </c>
      <c r="CT134" s="53">
        <f t="shared" si="73"/>
        <v>0</v>
      </c>
      <c r="CU134" s="53">
        <f t="shared" si="73"/>
        <v>0</v>
      </c>
      <c r="CV134" s="53">
        <f t="shared" si="73"/>
        <v>0</v>
      </c>
      <c r="CW134" s="53">
        <f t="shared" si="73"/>
        <v>0</v>
      </c>
      <c r="CX134" s="53">
        <f t="shared" si="73"/>
        <v>0</v>
      </c>
      <c r="CY134" s="53">
        <f t="shared" si="73"/>
        <v>0</v>
      </c>
      <c r="CZ134" s="53">
        <f t="shared" si="73"/>
        <v>0</v>
      </c>
      <c r="DA134" s="53">
        <f t="shared" si="73"/>
        <v>0</v>
      </c>
      <c r="DB134" s="53">
        <f t="shared" si="73"/>
        <v>0</v>
      </c>
      <c r="DC134" s="53">
        <f t="shared" si="73"/>
        <v>0</v>
      </c>
      <c r="DD134" s="53">
        <f t="shared" si="73"/>
        <v>0</v>
      </c>
      <c r="DE134" s="53">
        <f t="shared" si="73"/>
        <v>0</v>
      </c>
      <c r="DF134" s="53">
        <f t="shared" si="73"/>
        <v>0</v>
      </c>
      <c r="DG134" s="53">
        <f t="shared" si="73"/>
        <v>0</v>
      </c>
      <c r="DH134" s="53">
        <f t="shared" si="73"/>
        <v>0</v>
      </c>
      <c r="DI134" s="53">
        <f t="shared" si="73"/>
        <v>0</v>
      </c>
      <c r="DJ134" s="53">
        <f t="shared" si="73"/>
        <v>0</v>
      </c>
      <c r="DK134" s="53">
        <f t="shared" si="73"/>
        <v>0</v>
      </c>
      <c r="DL134" s="53">
        <f t="shared" si="73"/>
        <v>0</v>
      </c>
      <c r="DM134" s="53">
        <f t="shared" si="73"/>
        <v>0</v>
      </c>
      <c r="DN134" s="53">
        <f t="shared" si="73"/>
        <v>0</v>
      </c>
      <c r="DO134" s="53">
        <f t="shared" si="73"/>
        <v>0</v>
      </c>
      <c r="DP134" s="53">
        <f t="shared" si="73"/>
        <v>0</v>
      </c>
      <c r="DQ134" s="53">
        <f t="shared" si="73"/>
        <v>0</v>
      </c>
      <c r="DR134" s="53">
        <f t="shared" si="73"/>
        <v>0</v>
      </c>
      <c r="DS134" s="53">
        <f t="shared" si="73"/>
        <v>0</v>
      </c>
      <c r="DT134" s="53">
        <f t="shared" si="73"/>
        <v>0</v>
      </c>
      <c r="DU134" s="53">
        <f t="shared" si="73"/>
        <v>0</v>
      </c>
      <c r="DV134" s="53">
        <f t="shared" si="73"/>
        <v>0</v>
      </c>
      <c r="DW134" s="53">
        <f t="shared" si="73"/>
        <v>0</v>
      </c>
      <c r="DX134" s="53">
        <f t="shared" si="73"/>
        <v>0</v>
      </c>
      <c r="DY134" s="53">
        <f t="shared" si="73"/>
        <v>0</v>
      </c>
      <c r="DZ134" s="53">
        <f t="shared" si="73"/>
        <v>0</v>
      </c>
      <c r="EA134" s="53">
        <f t="shared" si="73"/>
        <v>0</v>
      </c>
      <c r="EB134" s="53">
        <f t="shared" si="73"/>
        <v>0</v>
      </c>
      <c r="EC134" s="53">
        <f t="shared" si="73"/>
        <v>0</v>
      </c>
      <c r="ED134" s="53">
        <f t="shared" si="73"/>
        <v>0</v>
      </c>
      <c r="EE134" s="53">
        <f t="shared" si="73"/>
        <v>0</v>
      </c>
      <c r="EF134" s="53">
        <f t="shared" si="73"/>
        <v>0</v>
      </c>
      <c r="EG134" s="53">
        <f t="shared" si="73"/>
        <v>0</v>
      </c>
      <c r="EH134" s="53">
        <f t="shared" si="73"/>
        <v>0</v>
      </c>
      <c r="EI134" s="53">
        <f t="shared" si="73"/>
        <v>0</v>
      </c>
      <c r="EJ134" s="53">
        <f t="shared" si="73"/>
        <v>0</v>
      </c>
      <c r="EK134" s="53">
        <f t="shared" si="73"/>
        <v>0</v>
      </c>
      <c r="EL134" s="53">
        <f t="shared" si="73"/>
        <v>0</v>
      </c>
      <c r="EM134" s="53">
        <f t="shared" si="73"/>
        <v>0</v>
      </c>
      <c r="EN134" s="53">
        <f t="shared" si="73"/>
        <v>0</v>
      </c>
      <c r="EO134" s="53">
        <f t="shared" si="73"/>
        <v>0</v>
      </c>
      <c r="EP134" s="53">
        <f t="shared" si="73"/>
        <v>0</v>
      </c>
      <c r="EQ134" s="53">
        <f t="shared" ref="EQ134:HB134" si="74">IF(EQ$8="",0,$K$131)</f>
        <v>0</v>
      </c>
      <c r="ER134" s="53">
        <f t="shared" si="74"/>
        <v>0</v>
      </c>
      <c r="ES134" s="53">
        <f t="shared" si="74"/>
        <v>0</v>
      </c>
      <c r="ET134" s="53">
        <f t="shared" si="74"/>
        <v>0</v>
      </c>
      <c r="EU134" s="53">
        <f t="shared" si="74"/>
        <v>0</v>
      </c>
      <c r="EV134" s="53">
        <f t="shared" si="74"/>
        <v>0</v>
      </c>
      <c r="EW134" s="53">
        <f t="shared" si="74"/>
        <v>0</v>
      </c>
      <c r="EX134" s="53">
        <f t="shared" si="74"/>
        <v>0</v>
      </c>
      <c r="EY134" s="53">
        <f t="shared" si="74"/>
        <v>0</v>
      </c>
      <c r="EZ134" s="53">
        <f t="shared" si="74"/>
        <v>0</v>
      </c>
      <c r="FA134" s="53">
        <f t="shared" si="74"/>
        <v>0</v>
      </c>
      <c r="FB134" s="53">
        <f t="shared" si="74"/>
        <v>0</v>
      </c>
      <c r="FC134" s="53">
        <f t="shared" si="74"/>
        <v>0</v>
      </c>
      <c r="FD134" s="53">
        <f t="shared" si="74"/>
        <v>0</v>
      </c>
      <c r="FE134" s="53">
        <f t="shared" si="74"/>
        <v>0</v>
      </c>
      <c r="FF134" s="53">
        <f t="shared" si="74"/>
        <v>0</v>
      </c>
      <c r="FG134" s="53">
        <f t="shared" si="74"/>
        <v>0</v>
      </c>
      <c r="FH134" s="53">
        <f t="shared" si="74"/>
        <v>0</v>
      </c>
      <c r="FI134" s="53">
        <f t="shared" si="74"/>
        <v>0</v>
      </c>
      <c r="FJ134" s="53">
        <f t="shared" si="74"/>
        <v>0</v>
      </c>
      <c r="FK134" s="53">
        <f t="shared" si="74"/>
        <v>0</v>
      </c>
      <c r="FL134" s="53">
        <f t="shared" si="74"/>
        <v>0</v>
      </c>
      <c r="FM134" s="53">
        <f t="shared" si="74"/>
        <v>0</v>
      </c>
      <c r="FN134" s="53">
        <f t="shared" si="74"/>
        <v>0</v>
      </c>
      <c r="FO134" s="53">
        <f t="shared" si="74"/>
        <v>0</v>
      </c>
      <c r="FP134" s="53">
        <f t="shared" si="74"/>
        <v>0</v>
      </c>
      <c r="FQ134" s="53">
        <f t="shared" si="74"/>
        <v>0</v>
      </c>
      <c r="FR134" s="53">
        <f t="shared" si="74"/>
        <v>0</v>
      </c>
      <c r="FS134" s="53">
        <f t="shared" si="74"/>
        <v>0</v>
      </c>
      <c r="FT134" s="53">
        <f t="shared" si="74"/>
        <v>0</v>
      </c>
      <c r="FU134" s="53">
        <f t="shared" si="74"/>
        <v>0</v>
      </c>
      <c r="FV134" s="53">
        <f t="shared" si="74"/>
        <v>0</v>
      </c>
      <c r="FW134" s="53">
        <f t="shared" si="74"/>
        <v>0</v>
      </c>
      <c r="FX134" s="53">
        <f t="shared" si="74"/>
        <v>0</v>
      </c>
      <c r="FY134" s="53">
        <f t="shared" si="74"/>
        <v>0</v>
      </c>
      <c r="FZ134" s="53">
        <f t="shared" si="74"/>
        <v>0</v>
      </c>
      <c r="GA134" s="53">
        <f t="shared" si="74"/>
        <v>0</v>
      </c>
      <c r="GB134" s="53">
        <f t="shared" si="74"/>
        <v>0</v>
      </c>
      <c r="GC134" s="53">
        <f t="shared" si="74"/>
        <v>0</v>
      </c>
      <c r="GD134" s="53">
        <f t="shared" si="74"/>
        <v>0</v>
      </c>
      <c r="GE134" s="53">
        <f t="shared" si="74"/>
        <v>0</v>
      </c>
      <c r="GF134" s="53">
        <f t="shared" si="74"/>
        <v>0</v>
      </c>
      <c r="GG134" s="53">
        <f t="shared" si="74"/>
        <v>0</v>
      </c>
      <c r="GH134" s="53">
        <f t="shared" si="74"/>
        <v>0</v>
      </c>
      <c r="GI134" s="53">
        <f t="shared" si="74"/>
        <v>0</v>
      </c>
      <c r="GJ134" s="53">
        <f t="shared" si="74"/>
        <v>0</v>
      </c>
      <c r="GK134" s="53">
        <f t="shared" si="74"/>
        <v>0</v>
      </c>
      <c r="GL134" s="53">
        <f t="shared" si="74"/>
        <v>0</v>
      </c>
      <c r="GM134" s="53">
        <f t="shared" si="74"/>
        <v>0</v>
      </c>
      <c r="GN134" s="53">
        <f t="shared" si="74"/>
        <v>0</v>
      </c>
      <c r="GO134" s="53">
        <f t="shared" si="74"/>
        <v>0</v>
      </c>
      <c r="GP134" s="53">
        <f t="shared" si="74"/>
        <v>0</v>
      </c>
      <c r="GQ134" s="53">
        <f t="shared" si="74"/>
        <v>0</v>
      </c>
      <c r="GR134" s="53">
        <f t="shared" si="74"/>
        <v>0</v>
      </c>
      <c r="GS134" s="53">
        <f t="shared" si="74"/>
        <v>0</v>
      </c>
      <c r="GT134" s="53">
        <f t="shared" si="74"/>
        <v>0</v>
      </c>
      <c r="GU134" s="53">
        <f t="shared" si="74"/>
        <v>0</v>
      </c>
      <c r="GV134" s="53">
        <f t="shared" si="74"/>
        <v>0</v>
      </c>
      <c r="GW134" s="53">
        <f t="shared" si="74"/>
        <v>0</v>
      </c>
      <c r="GX134" s="53">
        <f t="shared" si="74"/>
        <v>0</v>
      </c>
      <c r="GY134" s="53">
        <f t="shared" si="74"/>
        <v>0</v>
      </c>
      <c r="GZ134" s="53">
        <f t="shared" si="74"/>
        <v>0</v>
      </c>
      <c r="HA134" s="53">
        <f t="shared" si="74"/>
        <v>0</v>
      </c>
      <c r="HB134" s="53">
        <f t="shared" si="74"/>
        <v>0</v>
      </c>
      <c r="HC134" s="53">
        <f t="shared" ref="HC134:JN134" si="75">IF(HC$8="",0,$K$131)</f>
        <v>0</v>
      </c>
      <c r="HD134" s="53">
        <f t="shared" si="75"/>
        <v>0</v>
      </c>
      <c r="HE134" s="53">
        <f t="shared" si="75"/>
        <v>0</v>
      </c>
      <c r="HF134" s="53">
        <f t="shared" si="75"/>
        <v>0</v>
      </c>
      <c r="HG134" s="53">
        <f t="shared" si="75"/>
        <v>0</v>
      </c>
      <c r="HH134" s="53">
        <f t="shared" si="75"/>
        <v>0</v>
      </c>
      <c r="HI134" s="53">
        <f t="shared" si="75"/>
        <v>0</v>
      </c>
      <c r="HJ134" s="53">
        <f t="shared" si="75"/>
        <v>0</v>
      </c>
      <c r="HK134" s="53">
        <f t="shared" si="75"/>
        <v>0</v>
      </c>
      <c r="HL134" s="53">
        <f t="shared" si="75"/>
        <v>0</v>
      </c>
      <c r="HM134" s="53">
        <f t="shared" si="75"/>
        <v>0</v>
      </c>
      <c r="HN134" s="53">
        <f t="shared" si="75"/>
        <v>0</v>
      </c>
      <c r="HO134" s="53">
        <f t="shared" si="75"/>
        <v>0</v>
      </c>
      <c r="HP134" s="53">
        <f t="shared" si="75"/>
        <v>0</v>
      </c>
      <c r="HQ134" s="53">
        <f t="shared" si="75"/>
        <v>0</v>
      </c>
      <c r="HR134" s="53">
        <f t="shared" si="75"/>
        <v>0</v>
      </c>
      <c r="HS134" s="53">
        <f t="shared" si="75"/>
        <v>0</v>
      </c>
      <c r="HT134" s="53">
        <f t="shared" si="75"/>
        <v>0</v>
      </c>
      <c r="HU134" s="53">
        <f t="shared" si="75"/>
        <v>0</v>
      </c>
      <c r="HV134" s="53">
        <f t="shared" si="75"/>
        <v>0</v>
      </c>
      <c r="HW134" s="53">
        <f t="shared" si="75"/>
        <v>0</v>
      </c>
      <c r="HX134" s="53">
        <f t="shared" si="75"/>
        <v>0</v>
      </c>
      <c r="HY134" s="53">
        <f t="shared" si="75"/>
        <v>0</v>
      </c>
      <c r="HZ134" s="53">
        <f t="shared" si="75"/>
        <v>0</v>
      </c>
      <c r="IA134" s="53">
        <f t="shared" si="75"/>
        <v>0</v>
      </c>
      <c r="IB134" s="53">
        <f t="shared" si="75"/>
        <v>0</v>
      </c>
      <c r="IC134" s="53">
        <f t="shared" si="75"/>
        <v>0</v>
      </c>
      <c r="ID134" s="53">
        <f t="shared" si="75"/>
        <v>0</v>
      </c>
      <c r="IE134" s="53">
        <f t="shared" si="75"/>
        <v>0</v>
      </c>
      <c r="IF134" s="53">
        <f t="shared" si="75"/>
        <v>0</v>
      </c>
      <c r="IG134" s="53">
        <f t="shared" si="75"/>
        <v>0</v>
      </c>
      <c r="IH134" s="53">
        <f t="shared" si="75"/>
        <v>0</v>
      </c>
      <c r="II134" s="53">
        <f t="shared" si="75"/>
        <v>0</v>
      </c>
      <c r="IJ134" s="53">
        <f t="shared" si="75"/>
        <v>0</v>
      </c>
      <c r="IK134" s="53">
        <f t="shared" si="75"/>
        <v>0</v>
      </c>
      <c r="IL134" s="53">
        <f t="shared" si="75"/>
        <v>0</v>
      </c>
      <c r="IM134" s="53">
        <f t="shared" si="75"/>
        <v>0</v>
      </c>
      <c r="IN134" s="53">
        <f t="shared" si="75"/>
        <v>0</v>
      </c>
      <c r="IO134" s="53">
        <f t="shared" si="75"/>
        <v>0</v>
      </c>
      <c r="IP134" s="53">
        <f t="shared" si="75"/>
        <v>0</v>
      </c>
      <c r="IQ134" s="53">
        <f t="shared" si="75"/>
        <v>0</v>
      </c>
      <c r="IR134" s="53">
        <f t="shared" si="75"/>
        <v>0</v>
      </c>
      <c r="IS134" s="53">
        <f t="shared" si="75"/>
        <v>0</v>
      </c>
      <c r="IT134" s="53">
        <f t="shared" si="75"/>
        <v>0</v>
      </c>
      <c r="IU134" s="53">
        <f t="shared" si="75"/>
        <v>0</v>
      </c>
      <c r="IV134" s="53">
        <f t="shared" si="75"/>
        <v>0</v>
      </c>
      <c r="IW134" s="53">
        <f t="shared" si="75"/>
        <v>0</v>
      </c>
      <c r="IX134" s="53">
        <f t="shared" si="75"/>
        <v>0</v>
      </c>
      <c r="IY134" s="53">
        <f t="shared" si="75"/>
        <v>0</v>
      </c>
      <c r="IZ134" s="53">
        <f t="shared" si="75"/>
        <v>0</v>
      </c>
      <c r="JA134" s="53">
        <f t="shared" si="75"/>
        <v>0</v>
      </c>
      <c r="JB134" s="53">
        <f t="shared" si="75"/>
        <v>0</v>
      </c>
      <c r="JC134" s="53">
        <f t="shared" si="75"/>
        <v>0</v>
      </c>
      <c r="JD134" s="53">
        <f t="shared" si="75"/>
        <v>0</v>
      </c>
      <c r="JE134" s="53">
        <f t="shared" si="75"/>
        <v>0</v>
      </c>
      <c r="JF134" s="53">
        <f t="shared" si="75"/>
        <v>0</v>
      </c>
      <c r="JG134" s="53">
        <f t="shared" si="75"/>
        <v>0</v>
      </c>
      <c r="JH134" s="53">
        <f t="shared" si="75"/>
        <v>0</v>
      </c>
      <c r="JI134" s="53">
        <f t="shared" si="75"/>
        <v>0</v>
      </c>
      <c r="JJ134" s="53">
        <f t="shared" si="75"/>
        <v>0</v>
      </c>
      <c r="JK134" s="53">
        <f t="shared" si="75"/>
        <v>0</v>
      </c>
      <c r="JL134" s="53">
        <f t="shared" si="75"/>
        <v>0</v>
      </c>
      <c r="JM134" s="53">
        <f t="shared" si="75"/>
        <v>0</v>
      </c>
      <c r="JN134" s="53">
        <f t="shared" si="75"/>
        <v>0</v>
      </c>
      <c r="JO134" s="53">
        <f t="shared" ref="JO134:LZ134" si="76">IF(JO$8="",0,$K$131)</f>
        <v>0</v>
      </c>
      <c r="JP134" s="53">
        <f t="shared" si="76"/>
        <v>0</v>
      </c>
      <c r="JQ134" s="53">
        <f t="shared" si="76"/>
        <v>0</v>
      </c>
      <c r="JR134" s="53">
        <f t="shared" si="76"/>
        <v>0</v>
      </c>
      <c r="JS134" s="53">
        <f t="shared" si="76"/>
        <v>0</v>
      </c>
      <c r="JT134" s="53">
        <f t="shared" si="76"/>
        <v>0</v>
      </c>
      <c r="JU134" s="53">
        <f t="shared" si="76"/>
        <v>0</v>
      </c>
      <c r="JV134" s="53">
        <f t="shared" si="76"/>
        <v>0</v>
      </c>
      <c r="JW134" s="53">
        <f t="shared" si="76"/>
        <v>0</v>
      </c>
      <c r="JX134" s="53">
        <f t="shared" si="76"/>
        <v>0</v>
      </c>
      <c r="JY134" s="53">
        <f t="shared" si="76"/>
        <v>0</v>
      </c>
      <c r="JZ134" s="53">
        <f t="shared" si="76"/>
        <v>0</v>
      </c>
      <c r="KA134" s="53">
        <f t="shared" si="76"/>
        <v>0</v>
      </c>
      <c r="KB134" s="53">
        <f t="shared" si="76"/>
        <v>0</v>
      </c>
      <c r="KC134" s="53">
        <f t="shared" si="76"/>
        <v>0</v>
      </c>
      <c r="KD134" s="53">
        <f t="shared" si="76"/>
        <v>0</v>
      </c>
      <c r="KE134" s="53">
        <f t="shared" si="76"/>
        <v>0</v>
      </c>
      <c r="KF134" s="53">
        <f t="shared" si="76"/>
        <v>0</v>
      </c>
      <c r="KG134" s="53">
        <f t="shared" si="76"/>
        <v>0</v>
      </c>
      <c r="KH134" s="53">
        <f t="shared" si="76"/>
        <v>0</v>
      </c>
      <c r="KI134" s="53">
        <f t="shared" si="76"/>
        <v>0</v>
      </c>
      <c r="KJ134" s="53">
        <f t="shared" si="76"/>
        <v>0</v>
      </c>
      <c r="KK134" s="53">
        <f t="shared" si="76"/>
        <v>0</v>
      </c>
      <c r="KL134" s="53">
        <f t="shared" si="76"/>
        <v>0</v>
      </c>
      <c r="KM134" s="53">
        <f t="shared" si="76"/>
        <v>0</v>
      </c>
      <c r="KN134" s="53">
        <f t="shared" si="76"/>
        <v>0</v>
      </c>
      <c r="KO134" s="53">
        <f t="shared" si="76"/>
        <v>0</v>
      </c>
      <c r="KP134" s="53">
        <f t="shared" si="76"/>
        <v>0</v>
      </c>
      <c r="KQ134" s="53">
        <f t="shared" si="76"/>
        <v>0</v>
      </c>
      <c r="KR134" s="53">
        <f t="shared" si="76"/>
        <v>0</v>
      </c>
      <c r="KS134" s="53">
        <f t="shared" si="76"/>
        <v>0</v>
      </c>
      <c r="KT134" s="53">
        <f t="shared" si="76"/>
        <v>0</v>
      </c>
      <c r="KU134" s="53">
        <f t="shared" si="76"/>
        <v>0</v>
      </c>
      <c r="KV134" s="53">
        <f t="shared" si="76"/>
        <v>0</v>
      </c>
      <c r="KW134" s="53">
        <f t="shared" si="76"/>
        <v>0</v>
      </c>
      <c r="KX134" s="53">
        <f t="shared" si="76"/>
        <v>0</v>
      </c>
      <c r="KY134" s="53">
        <f t="shared" si="76"/>
        <v>0</v>
      </c>
      <c r="KZ134" s="53">
        <f t="shared" si="76"/>
        <v>0</v>
      </c>
      <c r="LA134" s="53">
        <f t="shared" si="76"/>
        <v>0</v>
      </c>
      <c r="LB134" s="53">
        <f t="shared" si="76"/>
        <v>0</v>
      </c>
      <c r="LC134" s="53">
        <f t="shared" si="76"/>
        <v>0</v>
      </c>
      <c r="LD134" s="53">
        <f t="shared" si="76"/>
        <v>0</v>
      </c>
      <c r="LE134" s="53">
        <f t="shared" si="76"/>
        <v>0</v>
      </c>
      <c r="LF134" s="53">
        <f t="shared" si="76"/>
        <v>0</v>
      </c>
      <c r="LG134" s="53">
        <f t="shared" si="76"/>
        <v>0</v>
      </c>
      <c r="LH134" s="53">
        <f t="shared" si="76"/>
        <v>0</v>
      </c>
      <c r="LI134" s="53">
        <f t="shared" si="76"/>
        <v>0</v>
      </c>
      <c r="LJ134" s="53">
        <f t="shared" si="76"/>
        <v>0</v>
      </c>
      <c r="LK134" s="53">
        <f t="shared" si="76"/>
        <v>0</v>
      </c>
      <c r="LL134" s="53">
        <f t="shared" si="76"/>
        <v>0</v>
      </c>
      <c r="LM134" s="53">
        <f t="shared" si="76"/>
        <v>0</v>
      </c>
      <c r="LN134" s="53">
        <f t="shared" si="76"/>
        <v>0</v>
      </c>
      <c r="LO134" s="53">
        <f t="shared" si="76"/>
        <v>0</v>
      </c>
      <c r="LP134" s="53">
        <f t="shared" si="76"/>
        <v>0</v>
      </c>
      <c r="LQ134" s="53">
        <f t="shared" si="76"/>
        <v>0</v>
      </c>
      <c r="LR134" s="53">
        <f t="shared" si="76"/>
        <v>0</v>
      </c>
      <c r="LS134" s="53">
        <f t="shared" si="76"/>
        <v>0</v>
      </c>
      <c r="LT134" s="53">
        <f t="shared" si="76"/>
        <v>0</v>
      </c>
      <c r="LU134" s="53">
        <f t="shared" si="76"/>
        <v>0</v>
      </c>
      <c r="LV134" s="53">
        <f t="shared" si="76"/>
        <v>0</v>
      </c>
      <c r="LW134" s="53">
        <f t="shared" si="76"/>
        <v>0</v>
      </c>
      <c r="LX134" s="53">
        <f t="shared" si="76"/>
        <v>0</v>
      </c>
      <c r="LY134" s="53">
        <f t="shared" si="76"/>
        <v>0</v>
      </c>
      <c r="LZ134" s="53">
        <f t="shared" si="76"/>
        <v>0</v>
      </c>
      <c r="MA134" s="53">
        <f t="shared" ref="MA134:NN134" si="77">IF(MA$8="",0,$K$131)</f>
        <v>0</v>
      </c>
      <c r="MB134" s="53">
        <f t="shared" si="77"/>
        <v>0</v>
      </c>
      <c r="MC134" s="53">
        <f t="shared" si="77"/>
        <v>0</v>
      </c>
      <c r="MD134" s="53">
        <f t="shared" si="77"/>
        <v>0</v>
      </c>
      <c r="ME134" s="53">
        <f t="shared" si="77"/>
        <v>0</v>
      </c>
      <c r="MF134" s="53">
        <f t="shared" si="77"/>
        <v>0</v>
      </c>
      <c r="MG134" s="53">
        <f t="shared" si="77"/>
        <v>0</v>
      </c>
      <c r="MH134" s="53">
        <f t="shared" si="77"/>
        <v>0</v>
      </c>
      <c r="MI134" s="53">
        <f t="shared" si="77"/>
        <v>0</v>
      </c>
      <c r="MJ134" s="53">
        <f t="shared" si="77"/>
        <v>0</v>
      </c>
      <c r="MK134" s="53">
        <f t="shared" si="77"/>
        <v>0</v>
      </c>
      <c r="ML134" s="53">
        <f t="shared" si="77"/>
        <v>0</v>
      </c>
      <c r="MM134" s="53">
        <f t="shared" si="77"/>
        <v>0</v>
      </c>
      <c r="MN134" s="53">
        <f t="shared" si="77"/>
        <v>0</v>
      </c>
      <c r="MO134" s="53">
        <f t="shared" si="77"/>
        <v>0</v>
      </c>
      <c r="MP134" s="53">
        <f t="shared" si="77"/>
        <v>0</v>
      </c>
      <c r="MQ134" s="53">
        <f t="shared" si="77"/>
        <v>0</v>
      </c>
      <c r="MR134" s="53">
        <f t="shared" si="77"/>
        <v>0</v>
      </c>
      <c r="MS134" s="53">
        <f t="shared" si="77"/>
        <v>0</v>
      </c>
      <c r="MT134" s="53">
        <f t="shared" si="77"/>
        <v>0</v>
      </c>
      <c r="MU134" s="53">
        <f t="shared" si="77"/>
        <v>0</v>
      </c>
      <c r="MV134" s="53">
        <f t="shared" si="77"/>
        <v>0</v>
      </c>
      <c r="MW134" s="53">
        <f t="shared" si="77"/>
        <v>0</v>
      </c>
      <c r="MX134" s="53">
        <f t="shared" si="77"/>
        <v>0</v>
      </c>
      <c r="MY134" s="53">
        <f t="shared" si="77"/>
        <v>0</v>
      </c>
      <c r="MZ134" s="53">
        <f t="shared" si="77"/>
        <v>0</v>
      </c>
      <c r="NA134" s="53">
        <f t="shared" si="77"/>
        <v>0</v>
      </c>
      <c r="NB134" s="53">
        <f t="shared" si="77"/>
        <v>0</v>
      </c>
      <c r="NC134" s="53">
        <f t="shared" si="77"/>
        <v>0</v>
      </c>
      <c r="ND134" s="53">
        <f t="shared" si="77"/>
        <v>0</v>
      </c>
      <c r="NE134" s="53">
        <f t="shared" si="77"/>
        <v>0</v>
      </c>
      <c r="NF134" s="53">
        <f t="shared" si="77"/>
        <v>0</v>
      </c>
      <c r="NG134" s="53">
        <f t="shared" si="77"/>
        <v>0</v>
      </c>
      <c r="NH134" s="53">
        <f t="shared" si="77"/>
        <v>0</v>
      </c>
      <c r="NI134" s="53">
        <f t="shared" si="77"/>
        <v>0</v>
      </c>
      <c r="NJ134" s="53">
        <f t="shared" si="77"/>
        <v>0</v>
      </c>
      <c r="NK134" s="53">
        <f t="shared" si="77"/>
        <v>0</v>
      </c>
      <c r="NL134" s="53">
        <f t="shared" si="77"/>
        <v>0</v>
      </c>
      <c r="NM134" s="53">
        <f t="shared" si="77"/>
        <v>0</v>
      </c>
      <c r="NN134" s="54">
        <f t="shared" si="77"/>
        <v>0</v>
      </c>
      <c r="NO134" s="23"/>
      <c r="NP134" s="23"/>
    </row>
    <row r="135" spans="1:380" ht="3.9" customHeight="1" x14ac:dyDescent="0.25">
      <c r="A135" s="2"/>
      <c r="B135" s="2"/>
      <c r="C135" s="2"/>
      <c r="D135" s="2"/>
      <c r="E135" s="90"/>
      <c r="F135" s="2"/>
      <c r="G135" s="2"/>
      <c r="H135" s="2"/>
      <c r="I135" s="2"/>
      <c r="J135" s="13"/>
      <c r="K135" s="15"/>
      <c r="L135" s="30"/>
      <c r="M135" s="2"/>
      <c r="N135" s="2"/>
      <c r="O135" s="90"/>
      <c r="P135" s="2"/>
      <c r="Q135" s="2"/>
      <c r="R135" s="47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6"/>
      <c r="NO135" s="2"/>
      <c r="NP135" s="2"/>
    </row>
    <row r="136" spans="1:380" s="7" customFormat="1" ht="10.199999999999999" x14ac:dyDescent="0.2">
      <c r="A136" s="6"/>
      <c r="B136" s="6"/>
      <c r="C136" s="6"/>
      <c r="D136" s="6"/>
      <c r="E136" s="73" t="str">
        <f>структура!$Q$10</f>
        <v>в т.ч.</v>
      </c>
      <c r="F136" s="6"/>
      <c r="G136" s="6"/>
      <c r="H136" s="6"/>
      <c r="I136" s="6"/>
      <c r="J136" s="60"/>
      <c r="K136" s="61"/>
      <c r="L136" s="62"/>
      <c r="M136" s="6"/>
      <c r="N136" s="6"/>
      <c r="O136" s="6"/>
      <c r="P136" s="6"/>
      <c r="Q136" s="6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5"/>
      <c r="NO136" s="6"/>
      <c r="NP136" s="6"/>
    </row>
    <row r="137" spans="1:380" s="72" customFormat="1" x14ac:dyDescent="0.25">
      <c r="A137" s="66"/>
      <c r="B137" s="66"/>
      <c r="C137" s="66"/>
      <c r="D137" s="66"/>
      <c r="E137" s="74" t="str">
        <f>структура!$E$51</f>
        <v>оплата процентов по кредиту в разрезе допуслуг</v>
      </c>
      <c r="F137" s="66"/>
      <c r="G137" s="66"/>
      <c r="H137" s="66" t="str">
        <f>IF($E137="","",INDEX(структура!$H:$H,SUMIFS(структура!$C:$C,структура!$E:$E,$E137)))</f>
        <v>руб.</v>
      </c>
      <c r="I137" s="66"/>
      <c r="J137" s="67"/>
      <c r="K137" s="68"/>
      <c r="L137" s="69"/>
      <c r="M137" s="66"/>
      <c r="N137" s="66"/>
      <c r="O137" s="70">
        <f>SUM($R137:$NO137)</f>
        <v>0</v>
      </c>
      <c r="P137" s="66"/>
      <c r="Q137" s="66"/>
      <c r="R137" s="75"/>
      <c r="S137" s="71">
        <f>($K$125-SUM($R138:R138))*$K$128/12</f>
        <v>0</v>
      </c>
      <c r="T137" s="71">
        <f>($K$125-SUM($R138:S138))*$K$128/12</f>
        <v>0</v>
      </c>
      <c r="U137" s="71">
        <f>($K$125-SUM($R138:T138))*$K$128/12</f>
        <v>0</v>
      </c>
      <c r="V137" s="71">
        <f>($K$125-SUM($R138:U138))*$K$128/12</f>
        <v>0</v>
      </c>
      <c r="W137" s="71">
        <f>($K$125-SUM($R138:V138))*$K$128/12</f>
        <v>0</v>
      </c>
      <c r="X137" s="71">
        <f>($K$125-SUM($R138:W138))*$K$128/12</f>
        <v>0</v>
      </c>
      <c r="Y137" s="71">
        <f>($K$125-SUM($R138:X138))*$K$128/12</f>
        <v>0</v>
      </c>
      <c r="Z137" s="71">
        <f>($K$125-SUM($R138:Y138))*$K$128/12</f>
        <v>0</v>
      </c>
      <c r="AA137" s="71">
        <f>($K$125-SUM($R138:Z138))*$K$128/12</f>
        <v>0</v>
      </c>
      <c r="AB137" s="71">
        <f>($K$125-SUM($R138:AA138))*$K$128/12</f>
        <v>0</v>
      </c>
      <c r="AC137" s="71">
        <f>($K$125-SUM($R138:AB138))*$K$128/12</f>
        <v>0</v>
      </c>
      <c r="AD137" s="71">
        <f>($K$125-SUM($R138:AC138))*$K$128/12</f>
        <v>0</v>
      </c>
      <c r="AE137" s="71">
        <f>($K$125-SUM($R138:AD138))*$K$128/12</f>
        <v>0</v>
      </c>
      <c r="AF137" s="71">
        <f>($K$125-SUM($R138:AE138))*$K$128/12</f>
        <v>0</v>
      </c>
      <c r="AG137" s="71">
        <f>($K$125-SUM($R138:AF138))*$K$128/12</f>
        <v>0</v>
      </c>
      <c r="AH137" s="71">
        <f>($K$125-SUM($R138:AG138))*$K$128/12</f>
        <v>0</v>
      </c>
      <c r="AI137" s="71">
        <f>($K$125-SUM($R138:AH138))*$K$128/12</f>
        <v>0</v>
      </c>
      <c r="AJ137" s="71">
        <f>($K$125-SUM($R138:AI138))*$K$128/12</f>
        <v>0</v>
      </c>
      <c r="AK137" s="71">
        <f>($K$125-SUM($R138:AJ138))*$K$128/12</f>
        <v>0</v>
      </c>
      <c r="AL137" s="71">
        <f>($K$125-SUM($R138:AK138))*$K$128/12</f>
        <v>0</v>
      </c>
      <c r="AM137" s="71">
        <f>($K$125-SUM($R138:AL138))*$K$128/12</f>
        <v>0</v>
      </c>
      <c r="AN137" s="71">
        <f>($K$125-SUM($R138:AM138))*$K$128/12</f>
        <v>0</v>
      </c>
      <c r="AO137" s="71">
        <f>($K$125-SUM($R138:AN138))*$K$128/12</f>
        <v>0</v>
      </c>
      <c r="AP137" s="71">
        <f>($K$125-SUM($R138:AO138))*$K$128/12</f>
        <v>0</v>
      </c>
      <c r="AQ137" s="71">
        <f>($K$125-SUM($R138:AP138))*$K$128/12</f>
        <v>0</v>
      </c>
      <c r="AR137" s="71">
        <f>($K$125-SUM($R138:AQ138))*$K$128/12</f>
        <v>0</v>
      </c>
      <c r="AS137" s="71">
        <f>($K$125-SUM($R138:AR138))*$K$128/12</f>
        <v>0</v>
      </c>
      <c r="AT137" s="71">
        <f>($K$125-SUM($R138:AS138))*$K$128/12</f>
        <v>0</v>
      </c>
      <c r="AU137" s="71">
        <f>($K$125-SUM($R138:AT138))*$K$128/12</f>
        <v>0</v>
      </c>
      <c r="AV137" s="71">
        <f>($K$125-SUM($R138:AU138))*$K$128/12</f>
        <v>0</v>
      </c>
      <c r="AW137" s="71">
        <f>($K$125-SUM($R138:AV138))*$K$128/12</f>
        <v>0</v>
      </c>
      <c r="AX137" s="71">
        <f>($K$125-SUM($R138:AW138))*$K$128/12</f>
        <v>0</v>
      </c>
      <c r="AY137" s="71">
        <f>($K$125-SUM($R138:AX138))*$K$128/12</f>
        <v>0</v>
      </c>
      <c r="AZ137" s="71">
        <f>($K$125-SUM($R138:AY138))*$K$128/12</f>
        <v>0</v>
      </c>
      <c r="BA137" s="71">
        <f>($K$125-SUM($R138:AZ138))*$K$128/12</f>
        <v>0</v>
      </c>
      <c r="BB137" s="71">
        <f>($K$125-SUM($R138:BA138))*$K$128/12</f>
        <v>0</v>
      </c>
      <c r="BC137" s="71">
        <f>($K$125-SUM($R138:BB138))*$K$128/12</f>
        <v>0</v>
      </c>
      <c r="BD137" s="71">
        <f>($K$125-SUM($R138:BC138))*$K$128/12</f>
        <v>0</v>
      </c>
      <c r="BE137" s="71">
        <f>($K$125-SUM($R138:BD138))*$K$128/12</f>
        <v>0</v>
      </c>
      <c r="BF137" s="71">
        <f>($K$125-SUM($R138:BE138))*$K$128/12</f>
        <v>0</v>
      </c>
      <c r="BG137" s="71">
        <f>($K$125-SUM($R138:BF138))*$K$128/12</f>
        <v>0</v>
      </c>
      <c r="BH137" s="71">
        <f>($K$125-SUM($R138:BG138))*$K$128/12</f>
        <v>0</v>
      </c>
      <c r="BI137" s="71">
        <f>($K$125-SUM($R138:BH138))*$K$128/12</f>
        <v>0</v>
      </c>
      <c r="BJ137" s="71">
        <f>($K$125-SUM($R138:BI138))*$K$128/12</f>
        <v>0</v>
      </c>
      <c r="BK137" s="71">
        <f>($K$125-SUM($R138:BJ138))*$K$128/12</f>
        <v>0</v>
      </c>
      <c r="BL137" s="71">
        <f>($K$125-SUM($R138:BK138))*$K$128/12</f>
        <v>0</v>
      </c>
      <c r="BM137" s="71">
        <f>($K$125-SUM($R138:BL138))*$K$128/12</f>
        <v>0</v>
      </c>
      <c r="BN137" s="71">
        <f>($K$125-SUM($R138:BM138))*$K$128/12</f>
        <v>0</v>
      </c>
      <c r="BO137" s="71">
        <f>($K$125-SUM($R138:BN138))*$K$128/12</f>
        <v>0</v>
      </c>
      <c r="BP137" s="71">
        <f>($K$125-SUM($R138:BO138))*$K$128/12</f>
        <v>0</v>
      </c>
      <c r="BQ137" s="71">
        <f>($K$125-SUM($R138:BP138))*$K$128/12</f>
        <v>0</v>
      </c>
      <c r="BR137" s="71">
        <f>($K$125-SUM($R138:BQ138))*$K$128/12</f>
        <v>0</v>
      </c>
      <c r="BS137" s="71">
        <f>($K$125-SUM($R138:BR138))*$K$128/12</f>
        <v>0</v>
      </c>
      <c r="BT137" s="71">
        <f>($K$125-SUM($R138:BS138))*$K$128/12</f>
        <v>0</v>
      </c>
      <c r="BU137" s="71">
        <f>($K$125-SUM($R138:BT138))*$K$128/12</f>
        <v>0</v>
      </c>
      <c r="BV137" s="71">
        <f>($K$125-SUM($R138:BU138))*$K$128/12</f>
        <v>0</v>
      </c>
      <c r="BW137" s="71">
        <f>($K$125-SUM($R138:BV138))*$K$128/12</f>
        <v>0</v>
      </c>
      <c r="BX137" s="71">
        <f>($K$125-SUM($R138:BW138))*$K$128/12</f>
        <v>0</v>
      </c>
      <c r="BY137" s="71">
        <f>($K$125-SUM($R138:BX138))*$K$128/12</f>
        <v>0</v>
      </c>
      <c r="BZ137" s="71">
        <f>($K$125-SUM($R138:BY138))*$K$128/12</f>
        <v>0</v>
      </c>
      <c r="CA137" s="71">
        <f>($K$125-SUM($R138:BZ138))*$K$128/12</f>
        <v>0</v>
      </c>
      <c r="CB137" s="71">
        <f>($K$125-SUM($R138:CA138))*$K$128/12</f>
        <v>0</v>
      </c>
      <c r="CC137" s="71">
        <f>($K$125-SUM($R138:CB138))*$K$128/12</f>
        <v>0</v>
      </c>
      <c r="CD137" s="71">
        <f>($K$125-SUM($R138:CC138))*$K$128/12</f>
        <v>0</v>
      </c>
      <c r="CE137" s="71">
        <f>($K$125-SUM($R138:CD138))*$K$128/12</f>
        <v>0</v>
      </c>
      <c r="CF137" s="71">
        <f>($K$125-SUM($R138:CE138))*$K$128/12</f>
        <v>0</v>
      </c>
      <c r="CG137" s="71">
        <f>($K$125-SUM($R138:CF138))*$K$128/12</f>
        <v>0</v>
      </c>
      <c r="CH137" s="71">
        <f>($K$125-SUM($R138:CG138))*$K$128/12</f>
        <v>0</v>
      </c>
      <c r="CI137" s="71">
        <f>($K$125-SUM($R138:CH138))*$K$128/12</f>
        <v>0</v>
      </c>
      <c r="CJ137" s="71">
        <f>($K$125-SUM($R138:CI138))*$K$128/12</f>
        <v>0</v>
      </c>
      <c r="CK137" s="71">
        <f>($K$125-SUM($R138:CJ138))*$K$128/12</f>
        <v>0</v>
      </c>
      <c r="CL137" s="71">
        <f>($K$125-SUM($R138:CK138))*$K$128/12</f>
        <v>0</v>
      </c>
      <c r="CM137" s="71">
        <f>($K$125-SUM($R138:CL138))*$K$128/12</f>
        <v>0</v>
      </c>
      <c r="CN137" s="71">
        <f>($K$125-SUM($R138:CM138))*$K$128/12</f>
        <v>0</v>
      </c>
      <c r="CO137" s="71">
        <f>($K$125-SUM($R138:CN138))*$K$128/12</f>
        <v>0</v>
      </c>
      <c r="CP137" s="71">
        <f>($K$125-SUM($R138:CO138))*$K$128/12</f>
        <v>0</v>
      </c>
      <c r="CQ137" s="71">
        <f>($K$125-SUM($R138:CP138))*$K$128/12</f>
        <v>0</v>
      </c>
      <c r="CR137" s="71">
        <f>($K$125-SUM($R138:CQ138))*$K$128/12</f>
        <v>0</v>
      </c>
      <c r="CS137" s="71">
        <f>($K$125-SUM($R138:CR138))*$K$128/12</f>
        <v>0</v>
      </c>
      <c r="CT137" s="71">
        <f>($K$125-SUM($R138:CS138))*$K$128/12</f>
        <v>0</v>
      </c>
      <c r="CU137" s="71">
        <f>($K$125-SUM($R138:CT138))*$K$128/12</f>
        <v>0</v>
      </c>
      <c r="CV137" s="71">
        <f>($K$125-SUM($R138:CU138))*$K$128/12</f>
        <v>0</v>
      </c>
      <c r="CW137" s="71">
        <f>($K$125-SUM($R138:CV138))*$K$128/12</f>
        <v>0</v>
      </c>
      <c r="CX137" s="71">
        <f>($K$125-SUM($R138:CW138))*$K$128/12</f>
        <v>0</v>
      </c>
      <c r="CY137" s="71">
        <f>($K$125-SUM($R138:CX138))*$K$128/12</f>
        <v>0</v>
      </c>
      <c r="CZ137" s="71">
        <f>($K$125-SUM($R138:CY138))*$K$128/12</f>
        <v>0</v>
      </c>
      <c r="DA137" s="71">
        <f>($K$125-SUM($R138:CZ138))*$K$128/12</f>
        <v>0</v>
      </c>
      <c r="DB137" s="71">
        <f>($K$125-SUM($R138:DA138))*$K$128/12</f>
        <v>0</v>
      </c>
      <c r="DC137" s="71">
        <f>($K$125-SUM($R138:DB138))*$K$128/12</f>
        <v>0</v>
      </c>
      <c r="DD137" s="71">
        <f>($K$125-SUM($R138:DC138))*$K$128/12</f>
        <v>0</v>
      </c>
      <c r="DE137" s="71">
        <f>($K$125-SUM($R138:DD138))*$K$128/12</f>
        <v>0</v>
      </c>
      <c r="DF137" s="71">
        <f>($K$125-SUM($R138:DE138))*$K$128/12</f>
        <v>0</v>
      </c>
      <c r="DG137" s="71">
        <f>($K$125-SUM($R138:DF138))*$K$128/12</f>
        <v>0</v>
      </c>
      <c r="DH137" s="71">
        <f>($K$125-SUM($R138:DG138))*$K$128/12</f>
        <v>0</v>
      </c>
      <c r="DI137" s="71">
        <f>($K$125-SUM($R138:DH138))*$K$128/12</f>
        <v>0</v>
      </c>
      <c r="DJ137" s="71">
        <f>($K$125-SUM($R138:DI138))*$K$128/12</f>
        <v>0</v>
      </c>
      <c r="DK137" s="71">
        <f>($K$125-SUM($R138:DJ138))*$K$128/12</f>
        <v>0</v>
      </c>
      <c r="DL137" s="71">
        <f>($K$125-SUM($R138:DK138))*$K$128/12</f>
        <v>0</v>
      </c>
      <c r="DM137" s="71">
        <f>($K$125-SUM($R138:DL138))*$K$128/12</f>
        <v>0</v>
      </c>
      <c r="DN137" s="71">
        <f>($K$125-SUM($R138:DM138))*$K$128/12</f>
        <v>0</v>
      </c>
      <c r="DO137" s="71">
        <f>($K$125-SUM($R138:DN138))*$K$128/12</f>
        <v>0</v>
      </c>
      <c r="DP137" s="71">
        <f>($K$125-SUM($R138:DO138))*$K$128/12</f>
        <v>0</v>
      </c>
      <c r="DQ137" s="71">
        <f>($K$125-SUM($R138:DP138))*$K$128/12</f>
        <v>0</v>
      </c>
      <c r="DR137" s="71">
        <f>($K$125-SUM($R138:DQ138))*$K$128/12</f>
        <v>0</v>
      </c>
      <c r="DS137" s="71">
        <f>($K$125-SUM($R138:DR138))*$K$128/12</f>
        <v>0</v>
      </c>
      <c r="DT137" s="71">
        <f>($K$125-SUM($R138:DS138))*$K$128/12</f>
        <v>0</v>
      </c>
      <c r="DU137" s="71">
        <f>($K$125-SUM($R138:DT138))*$K$128/12</f>
        <v>0</v>
      </c>
      <c r="DV137" s="71">
        <f>($K$125-SUM($R138:DU138))*$K$128/12</f>
        <v>0</v>
      </c>
      <c r="DW137" s="71">
        <f>($K$125-SUM($R138:DV138))*$K$128/12</f>
        <v>0</v>
      </c>
      <c r="DX137" s="71">
        <f>($K$125-SUM($R138:DW138))*$K$128/12</f>
        <v>0</v>
      </c>
      <c r="DY137" s="71">
        <f>($K$125-SUM($R138:DX138))*$K$128/12</f>
        <v>0</v>
      </c>
      <c r="DZ137" s="71">
        <f>($K$125-SUM($R138:DY138))*$K$128/12</f>
        <v>0</v>
      </c>
      <c r="EA137" s="71">
        <f>($K$125-SUM($R138:DZ138))*$K$128/12</f>
        <v>0</v>
      </c>
      <c r="EB137" s="71">
        <f>($K$125-SUM($R138:EA138))*$K$128/12</f>
        <v>0</v>
      </c>
      <c r="EC137" s="71">
        <f>($K$125-SUM($R138:EB138))*$K$128/12</f>
        <v>0</v>
      </c>
      <c r="ED137" s="71">
        <f>($K$125-SUM($R138:EC138))*$K$128/12</f>
        <v>0</v>
      </c>
      <c r="EE137" s="71">
        <f>($K$125-SUM($R138:ED138))*$K$128/12</f>
        <v>0</v>
      </c>
      <c r="EF137" s="71">
        <f>($K$125-SUM($R138:EE138))*$K$128/12</f>
        <v>0</v>
      </c>
      <c r="EG137" s="71">
        <f>($K$125-SUM($R138:EF138))*$K$128/12</f>
        <v>0</v>
      </c>
      <c r="EH137" s="71">
        <f>($K$125-SUM($R138:EG138))*$K$128/12</f>
        <v>0</v>
      </c>
      <c r="EI137" s="71">
        <f>($K$125-SUM($R138:EH138))*$K$128/12</f>
        <v>0</v>
      </c>
      <c r="EJ137" s="71">
        <f>($K$125-SUM($R138:EI138))*$K$128/12</f>
        <v>0</v>
      </c>
      <c r="EK137" s="71">
        <f>($K$125-SUM($R138:EJ138))*$K$128/12</f>
        <v>0</v>
      </c>
      <c r="EL137" s="71">
        <f>($K$125-SUM($R138:EK138))*$K$128/12</f>
        <v>0</v>
      </c>
      <c r="EM137" s="71">
        <f>($K$125-SUM($R138:EL138))*$K$128/12</f>
        <v>0</v>
      </c>
      <c r="EN137" s="71">
        <f>($K$125-SUM($R138:EM138))*$K$128/12</f>
        <v>0</v>
      </c>
      <c r="EO137" s="71">
        <f>($K$125-SUM($R138:EN138))*$K$128/12</f>
        <v>0</v>
      </c>
      <c r="EP137" s="71">
        <f>($K$125-SUM($R138:EO138))*$K$128/12</f>
        <v>0</v>
      </c>
      <c r="EQ137" s="71">
        <f>($K$125-SUM($R138:EP138))*$K$128/12</f>
        <v>0</v>
      </c>
      <c r="ER137" s="71">
        <f>($K$125-SUM($R138:EQ138))*$K$128/12</f>
        <v>0</v>
      </c>
      <c r="ES137" s="71">
        <f>($K$125-SUM($R138:ER138))*$K$128/12</f>
        <v>0</v>
      </c>
      <c r="ET137" s="71">
        <f>($K$125-SUM($R138:ES138))*$K$128/12</f>
        <v>0</v>
      </c>
      <c r="EU137" s="71">
        <f>($K$125-SUM($R138:ET138))*$K$128/12</f>
        <v>0</v>
      </c>
      <c r="EV137" s="71">
        <f>($K$125-SUM($R138:EU138))*$K$128/12</f>
        <v>0</v>
      </c>
      <c r="EW137" s="71">
        <f>($K$125-SUM($R138:EV138))*$K$128/12</f>
        <v>0</v>
      </c>
      <c r="EX137" s="71">
        <f>($K$125-SUM($R138:EW138))*$K$128/12</f>
        <v>0</v>
      </c>
      <c r="EY137" s="71">
        <f>($K$125-SUM($R138:EX138))*$K$128/12</f>
        <v>0</v>
      </c>
      <c r="EZ137" s="71">
        <f>($K$125-SUM($R138:EY138))*$K$128/12</f>
        <v>0</v>
      </c>
      <c r="FA137" s="71">
        <f>($K$125-SUM($R138:EZ138))*$K$128/12</f>
        <v>0</v>
      </c>
      <c r="FB137" s="71">
        <f>($K$125-SUM($R138:FA138))*$K$128/12</f>
        <v>0</v>
      </c>
      <c r="FC137" s="71">
        <f>($K$125-SUM($R138:FB138))*$K$128/12</f>
        <v>0</v>
      </c>
      <c r="FD137" s="71">
        <f>($K$125-SUM($R138:FC138))*$K$128/12</f>
        <v>0</v>
      </c>
      <c r="FE137" s="71">
        <f>($K$125-SUM($R138:FD138))*$K$128/12</f>
        <v>0</v>
      </c>
      <c r="FF137" s="71">
        <f>($K$125-SUM($R138:FE138))*$K$128/12</f>
        <v>0</v>
      </c>
      <c r="FG137" s="71">
        <f>($K$125-SUM($R138:FF138))*$K$128/12</f>
        <v>0</v>
      </c>
      <c r="FH137" s="71">
        <f>($K$125-SUM($R138:FG138))*$K$128/12</f>
        <v>0</v>
      </c>
      <c r="FI137" s="71">
        <f>($K$125-SUM($R138:FH138))*$K$128/12</f>
        <v>0</v>
      </c>
      <c r="FJ137" s="71">
        <f>($K$125-SUM($R138:FI138))*$K$128/12</f>
        <v>0</v>
      </c>
      <c r="FK137" s="71">
        <f>($K$125-SUM($R138:FJ138))*$K$128/12</f>
        <v>0</v>
      </c>
      <c r="FL137" s="71">
        <f>($K$125-SUM($R138:FK138))*$K$128/12</f>
        <v>0</v>
      </c>
      <c r="FM137" s="71">
        <f>($K$125-SUM($R138:FL138))*$K$128/12</f>
        <v>0</v>
      </c>
      <c r="FN137" s="71">
        <f>($K$125-SUM($R138:FM138))*$K$128/12</f>
        <v>0</v>
      </c>
      <c r="FO137" s="71">
        <f>($K$125-SUM($R138:FN138))*$K$128/12</f>
        <v>0</v>
      </c>
      <c r="FP137" s="71">
        <f>($K$125-SUM($R138:FO138))*$K$128/12</f>
        <v>0</v>
      </c>
      <c r="FQ137" s="71">
        <f>($K$125-SUM($R138:FP138))*$K$128/12</f>
        <v>0</v>
      </c>
      <c r="FR137" s="71">
        <f>($K$125-SUM($R138:FQ138))*$K$128/12</f>
        <v>0</v>
      </c>
      <c r="FS137" s="71">
        <f>($K$125-SUM($R138:FR138))*$K$128/12</f>
        <v>0</v>
      </c>
      <c r="FT137" s="71">
        <f>($K$125-SUM($R138:FS138))*$K$128/12</f>
        <v>0</v>
      </c>
      <c r="FU137" s="71">
        <f>($K$125-SUM($R138:FT138))*$K$128/12</f>
        <v>0</v>
      </c>
      <c r="FV137" s="71">
        <f>($K$125-SUM($R138:FU138))*$K$128/12</f>
        <v>0</v>
      </c>
      <c r="FW137" s="71">
        <f>($K$125-SUM($R138:FV138))*$K$128/12</f>
        <v>0</v>
      </c>
      <c r="FX137" s="71">
        <f>($K$125-SUM($R138:FW138))*$K$128/12</f>
        <v>0</v>
      </c>
      <c r="FY137" s="71">
        <f>($K$125-SUM($R138:FX138))*$K$128/12</f>
        <v>0</v>
      </c>
      <c r="FZ137" s="71">
        <f>($K$125-SUM($R138:FY138))*$K$128/12</f>
        <v>0</v>
      </c>
      <c r="GA137" s="71">
        <f>($K$125-SUM($R138:FZ138))*$K$128/12</f>
        <v>0</v>
      </c>
      <c r="GB137" s="71">
        <f>($K$125-SUM($R138:GA138))*$K$128/12</f>
        <v>0</v>
      </c>
      <c r="GC137" s="71">
        <f>($K$125-SUM($R138:GB138))*$K$128/12</f>
        <v>0</v>
      </c>
      <c r="GD137" s="71">
        <f>($K$125-SUM($R138:GC138))*$K$128/12</f>
        <v>0</v>
      </c>
      <c r="GE137" s="71">
        <f>($K$125-SUM($R138:GD138))*$K$128/12</f>
        <v>0</v>
      </c>
      <c r="GF137" s="71">
        <f>($K$125-SUM($R138:GE138))*$K$128/12</f>
        <v>0</v>
      </c>
      <c r="GG137" s="71">
        <f>($K$125-SUM($R138:GF138))*$K$128/12</f>
        <v>0</v>
      </c>
      <c r="GH137" s="71">
        <f>($K$125-SUM($R138:GG138))*$K$128/12</f>
        <v>0</v>
      </c>
      <c r="GI137" s="71">
        <f>($K$125-SUM($R138:GH138))*$K$128/12</f>
        <v>0</v>
      </c>
      <c r="GJ137" s="71">
        <f>($K$125-SUM($R138:GI138))*$K$128/12</f>
        <v>0</v>
      </c>
      <c r="GK137" s="71">
        <f>($K$125-SUM($R138:GJ138))*$K$128/12</f>
        <v>0</v>
      </c>
      <c r="GL137" s="71">
        <f>($K$125-SUM($R138:GK138))*$K$128/12</f>
        <v>0</v>
      </c>
      <c r="GM137" s="71">
        <f>($K$125-SUM($R138:GL138))*$K$128/12</f>
        <v>0</v>
      </c>
      <c r="GN137" s="71">
        <f>($K$125-SUM($R138:GM138))*$K$128/12</f>
        <v>0</v>
      </c>
      <c r="GO137" s="71">
        <f>($K$125-SUM($R138:GN138))*$K$128/12</f>
        <v>0</v>
      </c>
      <c r="GP137" s="71">
        <f>($K$125-SUM($R138:GO138))*$K$128/12</f>
        <v>0</v>
      </c>
      <c r="GQ137" s="71">
        <f>($K$125-SUM($R138:GP138))*$K$128/12</f>
        <v>0</v>
      </c>
      <c r="GR137" s="71">
        <f>($K$125-SUM($R138:GQ138))*$K$128/12</f>
        <v>0</v>
      </c>
      <c r="GS137" s="71">
        <f>($K$125-SUM($R138:GR138))*$K$128/12</f>
        <v>0</v>
      </c>
      <c r="GT137" s="71">
        <f>($K$125-SUM($R138:GS138))*$K$128/12</f>
        <v>0</v>
      </c>
      <c r="GU137" s="71">
        <f>($K$125-SUM($R138:GT138))*$K$128/12</f>
        <v>0</v>
      </c>
      <c r="GV137" s="71">
        <f>($K$125-SUM($R138:GU138))*$K$128/12</f>
        <v>0</v>
      </c>
      <c r="GW137" s="71">
        <f>($K$125-SUM($R138:GV138))*$K$128/12</f>
        <v>0</v>
      </c>
      <c r="GX137" s="71">
        <f>($K$125-SUM($R138:GW138))*$K$128/12</f>
        <v>0</v>
      </c>
      <c r="GY137" s="71">
        <f>($K$125-SUM($R138:GX138))*$K$128/12</f>
        <v>0</v>
      </c>
      <c r="GZ137" s="71">
        <f>($K$125-SUM($R138:GY138))*$K$128/12</f>
        <v>0</v>
      </c>
      <c r="HA137" s="71">
        <f>($K$125-SUM($R138:GZ138))*$K$128/12</f>
        <v>0</v>
      </c>
      <c r="HB137" s="71">
        <f>($K$125-SUM($R138:HA138))*$K$128/12</f>
        <v>0</v>
      </c>
      <c r="HC137" s="71">
        <f>($K$125-SUM($R138:HB138))*$K$128/12</f>
        <v>0</v>
      </c>
      <c r="HD137" s="71">
        <f>($K$125-SUM($R138:HC138))*$K$128/12</f>
        <v>0</v>
      </c>
      <c r="HE137" s="71">
        <f>($K$125-SUM($R138:HD138))*$K$128/12</f>
        <v>0</v>
      </c>
      <c r="HF137" s="71">
        <f>($K$125-SUM($R138:HE138))*$K$128/12</f>
        <v>0</v>
      </c>
      <c r="HG137" s="71">
        <f>($K$125-SUM($R138:HF138))*$K$128/12</f>
        <v>0</v>
      </c>
      <c r="HH137" s="71">
        <f>($K$125-SUM($R138:HG138))*$K$128/12</f>
        <v>0</v>
      </c>
      <c r="HI137" s="71">
        <f>($K$125-SUM($R138:HH138))*$K$128/12</f>
        <v>0</v>
      </c>
      <c r="HJ137" s="71">
        <f>($K$125-SUM($R138:HI138))*$K$128/12</f>
        <v>0</v>
      </c>
      <c r="HK137" s="71">
        <f>($K$125-SUM($R138:HJ138))*$K$128/12</f>
        <v>0</v>
      </c>
      <c r="HL137" s="71">
        <f>($K$125-SUM($R138:HK138))*$K$128/12</f>
        <v>0</v>
      </c>
      <c r="HM137" s="71">
        <f>($K$125-SUM($R138:HL138))*$K$128/12</f>
        <v>0</v>
      </c>
      <c r="HN137" s="71">
        <f>($K$125-SUM($R138:HM138))*$K$128/12</f>
        <v>0</v>
      </c>
      <c r="HO137" s="71">
        <f>($K$125-SUM($R138:HN138))*$K$128/12</f>
        <v>0</v>
      </c>
      <c r="HP137" s="71">
        <f>($K$125-SUM($R138:HO138))*$K$128/12</f>
        <v>0</v>
      </c>
      <c r="HQ137" s="71">
        <f>($K$125-SUM($R138:HP138))*$K$128/12</f>
        <v>0</v>
      </c>
      <c r="HR137" s="71">
        <f>($K$125-SUM($R138:HQ138))*$K$128/12</f>
        <v>0</v>
      </c>
      <c r="HS137" s="71">
        <f>($K$125-SUM($R138:HR138))*$K$128/12</f>
        <v>0</v>
      </c>
      <c r="HT137" s="71">
        <f>($K$125-SUM($R138:HS138))*$K$128/12</f>
        <v>0</v>
      </c>
      <c r="HU137" s="71">
        <f>($K$125-SUM($R138:HT138))*$K$128/12</f>
        <v>0</v>
      </c>
      <c r="HV137" s="71">
        <f>($K$125-SUM($R138:HU138))*$K$128/12</f>
        <v>0</v>
      </c>
      <c r="HW137" s="71">
        <f>($K$125-SUM($R138:HV138))*$K$128/12</f>
        <v>0</v>
      </c>
      <c r="HX137" s="71">
        <f>($K$125-SUM($R138:HW138))*$K$128/12</f>
        <v>0</v>
      </c>
      <c r="HY137" s="71">
        <f>($K$125-SUM($R138:HX138))*$K$128/12</f>
        <v>0</v>
      </c>
      <c r="HZ137" s="71">
        <f>($K$125-SUM($R138:HY138))*$K$128/12</f>
        <v>0</v>
      </c>
      <c r="IA137" s="71">
        <f>($K$125-SUM($R138:HZ138))*$K$128/12</f>
        <v>0</v>
      </c>
      <c r="IB137" s="71">
        <f>($K$125-SUM($R138:IA138))*$K$128/12</f>
        <v>0</v>
      </c>
      <c r="IC137" s="71">
        <f>($K$125-SUM($R138:IB138))*$K$128/12</f>
        <v>0</v>
      </c>
      <c r="ID137" s="71">
        <f>($K$125-SUM($R138:IC138))*$K$128/12</f>
        <v>0</v>
      </c>
      <c r="IE137" s="71">
        <f>($K$125-SUM($R138:ID138))*$K$128/12</f>
        <v>0</v>
      </c>
      <c r="IF137" s="71">
        <f>($K$125-SUM($R138:IE138))*$K$128/12</f>
        <v>0</v>
      </c>
      <c r="IG137" s="71">
        <f>($K$125-SUM($R138:IF138))*$K$128/12</f>
        <v>0</v>
      </c>
      <c r="IH137" s="71">
        <f>($K$125-SUM($R138:IG138))*$K$128/12</f>
        <v>0</v>
      </c>
      <c r="II137" s="71">
        <f>($K$125-SUM($R138:IH138))*$K$128/12</f>
        <v>0</v>
      </c>
      <c r="IJ137" s="71">
        <f>($K$125-SUM($R138:II138))*$K$128/12</f>
        <v>0</v>
      </c>
      <c r="IK137" s="71">
        <f>($K$125-SUM($R138:IJ138))*$K$128/12</f>
        <v>0</v>
      </c>
      <c r="IL137" s="71">
        <f>($K$125-SUM($R138:IK138))*$K$128/12</f>
        <v>0</v>
      </c>
      <c r="IM137" s="71">
        <f>($K$125-SUM($R138:IL138))*$K$128/12</f>
        <v>0</v>
      </c>
      <c r="IN137" s="71">
        <f>($K$125-SUM($R138:IM138))*$K$128/12</f>
        <v>0</v>
      </c>
      <c r="IO137" s="71">
        <f>($K$125-SUM($R138:IN138))*$K$128/12</f>
        <v>0</v>
      </c>
      <c r="IP137" s="71">
        <f>($K$125-SUM($R138:IO138))*$K$128/12</f>
        <v>0</v>
      </c>
      <c r="IQ137" s="71">
        <f>($K$125-SUM($R138:IP138))*$K$128/12</f>
        <v>0</v>
      </c>
      <c r="IR137" s="71">
        <f>($K$125-SUM($R138:IQ138))*$K$128/12</f>
        <v>0</v>
      </c>
      <c r="IS137" s="71">
        <f>($K$125-SUM($R138:IR138))*$K$128/12</f>
        <v>0</v>
      </c>
      <c r="IT137" s="71">
        <f>($K$125-SUM($R138:IS138))*$K$128/12</f>
        <v>0</v>
      </c>
      <c r="IU137" s="71">
        <f>($K$125-SUM($R138:IT138))*$K$128/12</f>
        <v>0</v>
      </c>
      <c r="IV137" s="71">
        <f>($K$125-SUM($R138:IU138))*$K$128/12</f>
        <v>0</v>
      </c>
      <c r="IW137" s="71">
        <f>($K$125-SUM($R138:IV138))*$K$128/12</f>
        <v>0</v>
      </c>
      <c r="IX137" s="71">
        <f>($K$125-SUM($R138:IW138))*$K$128/12</f>
        <v>0</v>
      </c>
      <c r="IY137" s="71">
        <f>($K$125-SUM($R138:IX138))*$K$128/12</f>
        <v>0</v>
      </c>
      <c r="IZ137" s="71">
        <f>($K$125-SUM($R138:IY138))*$K$128/12</f>
        <v>0</v>
      </c>
      <c r="JA137" s="71">
        <f>($K$125-SUM($R138:IZ138))*$K$128/12</f>
        <v>0</v>
      </c>
      <c r="JB137" s="71">
        <f>($K$125-SUM($R138:JA138))*$K$128/12</f>
        <v>0</v>
      </c>
      <c r="JC137" s="71">
        <f>($K$125-SUM($R138:JB138))*$K$128/12</f>
        <v>0</v>
      </c>
      <c r="JD137" s="71">
        <f>($K$125-SUM($R138:JC138))*$K$128/12</f>
        <v>0</v>
      </c>
      <c r="JE137" s="71">
        <f>($K$125-SUM($R138:JD138))*$K$128/12</f>
        <v>0</v>
      </c>
      <c r="JF137" s="71">
        <f>($K$125-SUM($R138:JE138))*$K$128/12</f>
        <v>0</v>
      </c>
      <c r="JG137" s="71">
        <f>($K$125-SUM($R138:JF138))*$K$128/12</f>
        <v>0</v>
      </c>
      <c r="JH137" s="71">
        <f>($K$125-SUM($R138:JG138))*$K$128/12</f>
        <v>0</v>
      </c>
      <c r="JI137" s="71">
        <f>($K$125-SUM($R138:JH138))*$K$128/12</f>
        <v>0</v>
      </c>
      <c r="JJ137" s="71">
        <f>($K$125-SUM($R138:JI138))*$K$128/12</f>
        <v>0</v>
      </c>
      <c r="JK137" s="71">
        <f>($K$125-SUM($R138:JJ138))*$K$128/12</f>
        <v>0</v>
      </c>
      <c r="JL137" s="71">
        <f>($K$125-SUM($R138:JK138))*$K$128/12</f>
        <v>0</v>
      </c>
      <c r="JM137" s="71">
        <f>($K$125-SUM($R138:JL138))*$K$128/12</f>
        <v>0</v>
      </c>
      <c r="JN137" s="71">
        <f>($K$125-SUM($R138:JM138))*$K$128/12</f>
        <v>0</v>
      </c>
      <c r="JO137" s="71">
        <f>($K$125-SUM($R138:JN138))*$K$128/12</f>
        <v>0</v>
      </c>
      <c r="JP137" s="71">
        <f>($K$125-SUM($R138:JO138))*$K$128/12</f>
        <v>0</v>
      </c>
      <c r="JQ137" s="71">
        <f>($K$125-SUM($R138:JP138))*$K$128/12</f>
        <v>0</v>
      </c>
      <c r="JR137" s="71">
        <f>($K$125-SUM($R138:JQ138))*$K$128/12</f>
        <v>0</v>
      </c>
      <c r="JS137" s="71">
        <f>($K$125-SUM($R138:JR138))*$K$128/12</f>
        <v>0</v>
      </c>
      <c r="JT137" s="71">
        <f>($K$125-SUM($R138:JS138))*$K$128/12</f>
        <v>0</v>
      </c>
      <c r="JU137" s="71">
        <f>($K$125-SUM($R138:JT138))*$K$128/12</f>
        <v>0</v>
      </c>
      <c r="JV137" s="71">
        <f>($K$125-SUM($R138:JU138))*$K$128/12</f>
        <v>0</v>
      </c>
      <c r="JW137" s="71">
        <f>($K$125-SUM($R138:JV138))*$K$128/12</f>
        <v>0</v>
      </c>
      <c r="JX137" s="71">
        <f>($K$125-SUM($R138:JW138))*$K$128/12</f>
        <v>0</v>
      </c>
      <c r="JY137" s="71">
        <f>($K$125-SUM($R138:JX138))*$K$128/12</f>
        <v>0</v>
      </c>
      <c r="JZ137" s="71">
        <f>($K$125-SUM($R138:JY138))*$K$128/12</f>
        <v>0</v>
      </c>
      <c r="KA137" s="71">
        <f>($K$125-SUM($R138:JZ138))*$K$128/12</f>
        <v>0</v>
      </c>
      <c r="KB137" s="71">
        <f>($K$125-SUM($R138:KA138))*$K$128/12</f>
        <v>0</v>
      </c>
      <c r="KC137" s="71">
        <f>($K$125-SUM($R138:KB138))*$K$128/12</f>
        <v>0</v>
      </c>
      <c r="KD137" s="71">
        <f>($K$125-SUM($R138:KC138))*$K$128/12</f>
        <v>0</v>
      </c>
      <c r="KE137" s="71">
        <f>($K$125-SUM($R138:KD138))*$K$128/12</f>
        <v>0</v>
      </c>
      <c r="KF137" s="71">
        <f>($K$125-SUM($R138:KE138))*$K$128/12</f>
        <v>0</v>
      </c>
      <c r="KG137" s="71">
        <f>($K$125-SUM($R138:KF138))*$K$128/12</f>
        <v>0</v>
      </c>
      <c r="KH137" s="71">
        <f>($K$125-SUM($R138:KG138))*$K$128/12</f>
        <v>0</v>
      </c>
      <c r="KI137" s="71">
        <f>($K$125-SUM($R138:KH138))*$K$128/12</f>
        <v>0</v>
      </c>
      <c r="KJ137" s="71">
        <f>($K$125-SUM($R138:KI138))*$K$128/12</f>
        <v>0</v>
      </c>
      <c r="KK137" s="71">
        <f>($K$125-SUM($R138:KJ138))*$K$128/12</f>
        <v>0</v>
      </c>
      <c r="KL137" s="71">
        <f>($K$125-SUM($R138:KK138))*$K$128/12</f>
        <v>0</v>
      </c>
      <c r="KM137" s="71">
        <f>($K$125-SUM($R138:KL138))*$K$128/12</f>
        <v>0</v>
      </c>
      <c r="KN137" s="71">
        <f>($K$125-SUM($R138:KM138))*$K$128/12</f>
        <v>0</v>
      </c>
      <c r="KO137" s="71">
        <f>($K$125-SUM($R138:KN138))*$K$128/12</f>
        <v>0</v>
      </c>
      <c r="KP137" s="71">
        <f>($K$125-SUM($R138:KO138))*$K$128/12</f>
        <v>0</v>
      </c>
      <c r="KQ137" s="71">
        <f>($K$125-SUM($R138:KP138))*$K$128/12</f>
        <v>0</v>
      </c>
      <c r="KR137" s="71">
        <f>($K$125-SUM($R138:KQ138))*$K$128/12</f>
        <v>0</v>
      </c>
      <c r="KS137" s="71">
        <f>($K$125-SUM($R138:KR138))*$K$128/12</f>
        <v>0</v>
      </c>
      <c r="KT137" s="71">
        <f>($K$125-SUM($R138:KS138))*$K$128/12</f>
        <v>0</v>
      </c>
      <c r="KU137" s="71">
        <f>($K$125-SUM($R138:KT138))*$K$128/12</f>
        <v>0</v>
      </c>
      <c r="KV137" s="71">
        <f>($K$125-SUM($R138:KU138))*$K$128/12</f>
        <v>0</v>
      </c>
      <c r="KW137" s="71">
        <f>($K$125-SUM($R138:KV138))*$K$128/12</f>
        <v>0</v>
      </c>
      <c r="KX137" s="71">
        <f>($K$125-SUM($R138:KW138))*$K$128/12</f>
        <v>0</v>
      </c>
      <c r="KY137" s="71">
        <f>($K$125-SUM($R138:KX138))*$K$128/12</f>
        <v>0</v>
      </c>
      <c r="KZ137" s="71">
        <f>($K$125-SUM($R138:KY138))*$K$128/12</f>
        <v>0</v>
      </c>
      <c r="LA137" s="71">
        <f>($K$125-SUM($R138:KZ138))*$K$128/12</f>
        <v>0</v>
      </c>
      <c r="LB137" s="71">
        <f>($K$125-SUM($R138:LA138))*$K$128/12</f>
        <v>0</v>
      </c>
      <c r="LC137" s="71">
        <f>($K$125-SUM($R138:LB138))*$K$128/12</f>
        <v>0</v>
      </c>
      <c r="LD137" s="71">
        <f>($K$125-SUM($R138:LC138))*$K$128/12</f>
        <v>0</v>
      </c>
      <c r="LE137" s="71">
        <f>($K$125-SUM($R138:LD138))*$K$128/12</f>
        <v>0</v>
      </c>
      <c r="LF137" s="71">
        <f>($K$125-SUM($R138:LE138))*$K$128/12</f>
        <v>0</v>
      </c>
      <c r="LG137" s="71">
        <f>($K$125-SUM($R138:LF138))*$K$128/12</f>
        <v>0</v>
      </c>
      <c r="LH137" s="71">
        <f>($K$125-SUM($R138:LG138))*$K$128/12</f>
        <v>0</v>
      </c>
      <c r="LI137" s="71">
        <f>($K$125-SUM($R138:LH138))*$K$128/12</f>
        <v>0</v>
      </c>
      <c r="LJ137" s="71">
        <f>($K$125-SUM($R138:LI138))*$K$128/12</f>
        <v>0</v>
      </c>
      <c r="LK137" s="71">
        <f>($K$125-SUM($R138:LJ138))*$K$128/12</f>
        <v>0</v>
      </c>
      <c r="LL137" s="71">
        <f>($K$125-SUM($R138:LK138))*$K$128/12</f>
        <v>0</v>
      </c>
      <c r="LM137" s="71">
        <f>($K$125-SUM($R138:LL138))*$K$128/12</f>
        <v>0</v>
      </c>
      <c r="LN137" s="71">
        <f>($K$125-SUM($R138:LM138))*$K$128/12</f>
        <v>0</v>
      </c>
      <c r="LO137" s="71">
        <f>($K$125-SUM($R138:LN138))*$K$128/12</f>
        <v>0</v>
      </c>
      <c r="LP137" s="71">
        <f>($K$125-SUM($R138:LO138))*$K$128/12</f>
        <v>0</v>
      </c>
      <c r="LQ137" s="71">
        <f>($K$125-SUM($R138:LP138))*$K$128/12</f>
        <v>0</v>
      </c>
      <c r="LR137" s="71">
        <f>($K$125-SUM($R138:LQ138))*$K$128/12</f>
        <v>0</v>
      </c>
      <c r="LS137" s="71">
        <f>($K$125-SUM($R138:LR138))*$K$128/12</f>
        <v>0</v>
      </c>
      <c r="LT137" s="71">
        <f>($K$125-SUM($R138:LS138))*$K$128/12</f>
        <v>0</v>
      </c>
      <c r="LU137" s="71">
        <f>($K$125-SUM($R138:LT138))*$K$128/12</f>
        <v>0</v>
      </c>
      <c r="LV137" s="71">
        <f>($K$125-SUM($R138:LU138))*$K$128/12</f>
        <v>0</v>
      </c>
      <c r="LW137" s="71">
        <f>($K$125-SUM($R138:LV138))*$K$128/12</f>
        <v>0</v>
      </c>
      <c r="LX137" s="71">
        <f>($K$125-SUM($R138:LW138))*$K$128/12</f>
        <v>0</v>
      </c>
      <c r="LY137" s="71">
        <f>($K$125-SUM($R138:LX138))*$K$128/12</f>
        <v>0</v>
      </c>
      <c r="LZ137" s="71">
        <f>($K$125-SUM($R138:LY138))*$K$128/12</f>
        <v>0</v>
      </c>
      <c r="MA137" s="71">
        <f>($K$125-SUM($R138:LZ138))*$K$128/12</f>
        <v>0</v>
      </c>
      <c r="MB137" s="71">
        <f>($K$125-SUM($R138:MA138))*$K$128/12</f>
        <v>0</v>
      </c>
      <c r="MC137" s="71">
        <f>($K$125-SUM($R138:MB138))*$K$128/12</f>
        <v>0</v>
      </c>
      <c r="MD137" s="71">
        <f>($K$125-SUM($R138:MC138))*$K$128/12</f>
        <v>0</v>
      </c>
      <c r="ME137" s="71">
        <f>($K$125-SUM($R138:MD138))*$K$128/12</f>
        <v>0</v>
      </c>
      <c r="MF137" s="71">
        <f>($K$125-SUM($R138:ME138))*$K$128/12</f>
        <v>0</v>
      </c>
      <c r="MG137" s="71">
        <f>($K$125-SUM($R138:MF138))*$K$128/12</f>
        <v>0</v>
      </c>
      <c r="MH137" s="71">
        <f>($K$125-SUM($R138:MG138))*$K$128/12</f>
        <v>0</v>
      </c>
      <c r="MI137" s="71">
        <f>($K$125-SUM($R138:MH138))*$K$128/12</f>
        <v>0</v>
      </c>
      <c r="MJ137" s="71">
        <f>($K$125-SUM($R138:MI138))*$K$128/12</f>
        <v>0</v>
      </c>
      <c r="MK137" s="71">
        <f>($K$125-SUM($R138:MJ138))*$K$128/12</f>
        <v>0</v>
      </c>
      <c r="ML137" s="71">
        <f>($K$125-SUM($R138:MK138))*$K$128/12</f>
        <v>0</v>
      </c>
      <c r="MM137" s="71">
        <f>($K$125-SUM($R138:ML138))*$K$128/12</f>
        <v>0</v>
      </c>
      <c r="MN137" s="71">
        <f>($K$125-SUM($R138:MM138))*$K$128/12</f>
        <v>0</v>
      </c>
      <c r="MO137" s="71">
        <f>($K$125-SUM($R138:MN138))*$K$128/12</f>
        <v>0</v>
      </c>
      <c r="MP137" s="71">
        <f>($K$125-SUM($R138:MO138))*$K$128/12</f>
        <v>0</v>
      </c>
      <c r="MQ137" s="71">
        <f>($K$125-SUM($R138:MP138))*$K$128/12</f>
        <v>0</v>
      </c>
      <c r="MR137" s="71">
        <f>($K$125-SUM($R138:MQ138))*$K$128/12</f>
        <v>0</v>
      </c>
      <c r="MS137" s="71">
        <f>($K$125-SUM($R138:MR138))*$K$128/12</f>
        <v>0</v>
      </c>
      <c r="MT137" s="71">
        <f>($K$125-SUM($R138:MS138))*$K$128/12</f>
        <v>0</v>
      </c>
      <c r="MU137" s="71">
        <f>($K$125-SUM($R138:MT138))*$K$128/12</f>
        <v>0</v>
      </c>
      <c r="MV137" s="71">
        <f>($K$125-SUM($R138:MU138))*$K$128/12</f>
        <v>0</v>
      </c>
      <c r="MW137" s="71">
        <f>($K$125-SUM($R138:MV138))*$K$128/12</f>
        <v>0</v>
      </c>
      <c r="MX137" s="71">
        <f>($K$125-SUM($R138:MW138))*$K$128/12</f>
        <v>0</v>
      </c>
      <c r="MY137" s="71">
        <f>($K$125-SUM($R138:MX138))*$K$128/12</f>
        <v>0</v>
      </c>
      <c r="MZ137" s="71">
        <f>($K$125-SUM($R138:MY138))*$K$128/12</f>
        <v>0</v>
      </c>
      <c r="NA137" s="71">
        <f>($K$125-SUM($R138:MZ138))*$K$128/12</f>
        <v>0</v>
      </c>
      <c r="NB137" s="71">
        <f>($K$125-SUM($R138:NA138))*$K$128/12</f>
        <v>0</v>
      </c>
      <c r="NC137" s="71">
        <f>($K$125-SUM($R138:NB138))*$K$128/12</f>
        <v>0</v>
      </c>
      <c r="ND137" s="71">
        <f>($K$125-SUM($R138:NC138))*$K$128/12</f>
        <v>0</v>
      </c>
      <c r="NE137" s="71">
        <f>($K$125-SUM($R138:ND138))*$K$128/12</f>
        <v>0</v>
      </c>
      <c r="NF137" s="71">
        <f>($K$125-SUM($R138:NE138))*$K$128/12</f>
        <v>0</v>
      </c>
      <c r="NG137" s="71">
        <f>($K$125-SUM($R138:NF138))*$K$128/12</f>
        <v>0</v>
      </c>
      <c r="NH137" s="71">
        <f>($K$125-SUM($R138:NG138))*$K$128/12</f>
        <v>0</v>
      </c>
      <c r="NI137" s="71">
        <f>($K$125-SUM($R138:NH138))*$K$128/12</f>
        <v>0</v>
      </c>
      <c r="NJ137" s="71">
        <f>($K$125-SUM($R138:NI138))*$K$128/12</f>
        <v>0</v>
      </c>
      <c r="NK137" s="71">
        <f>($K$125-SUM($R138:NJ138))*$K$128/12</f>
        <v>0</v>
      </c>
      <c r="NL137" s="71">
        <f>($K$125-SUM($R138:NK138))*$K$128/12</f>
        <v>0</v>
      </c>
      <c r="NM137" s="71">
        <f>($K$125-SUM($R138:NL138))*$K$128/12</f>
        <v>0</v>
      </c>
      <c r="NN137" s="71">
        <f>($K$125-SUM($R138:NM138))*$K$128/12</f>
        <v>0</v>
      </c>
      <c r="NO137" s="66"/>
      <c r="NP137" s="66"/>
    </row>
    <row r="138" spans="1:380" s="72" customFormat="1" x14ac:dyDescent="0.25">
      <c r="A138" s="66"/>
      <c r="B138" s="66"/>
      <c r="C138" s="66"/>
      <c r="D138" s="66"/>
      <c r="E138" s="74" t="str">
        <f>структура!$E$52</f>
        <v>оплата тела кредита в разрезе допуслуг</v>
      </c>
      <c r="F138" s="66"/>
      <c r="G138" s="66"/>
      <c r="H138" s="66" t="str">
        <f>IF($E138="","",INDEX(структура!$H:$H,SUMIFS(структура!$C:$C,структура!$E:$E,$E138)))</f>
        <v>руб.</v>
      </c>
      <c r="I138" s="66"/>
      <c r="J138" s="67"/>
      <c r="K138" s="68"/>
      <c r="L138" s="69"/>
      <c r="M138" s="66"/>
      <c r="N138" s="66"/>
      <c r="O138" s="70">
        <f>SUM($R138:$NO138)</f>
        <v>0</v>
      </c>
      <c r="P138" s="66"/>
      <c r="Q138" s="66"/>
      <c r="R138" s="75"/>
      <c r="S138" s="71">
        <f>S134-S137</f>
        <v>0</v>
      </c>
      <c r="T138" s="71">
        <f>T134-T137</f>
        <v>0</v>
      </c>
      <c r="U138" s="71">
        <f t="shared" ref="U138:CF138" si="78">U134-U137</f>
        <v>0</v>
      </c>
      <c r="V138" s="71">
        <f t="shared" si="78"/>
        <v>0</v>
      </c>
      <c r="W138" s="71">
        <f t="shared" si="78"/>
        <v>0</v>
      </c>
      <c r="X138" s="71">
        <f t="shared" si="78"/>
        <v>0</v>
      </c>
      <c r="Y138" s="71">
        <f t="shared" si="78"/>
        <v>0</v>
      </c>
      <c r="Z138" s="71">
        <f t="shared" si="78"/>
        <v>0</v>
      </c>
      <c r="AA138" s="71">
        <f t="shared" si="78"/>
        <v>0</v>
      </c>
      <c r="AB138" s="71">
        <f t="shared" si="78"/>
        <v>0</v>
      </c>
      <c r="AC138" s="71">
        <f t="shared" si="78"/>
        <v>0</v>
      </c>
      <c r="AD138" s="71">
        <f t="shared" si="78"/>
        <v>0</v>
      </c>
      <c r="AE138" s="71">
        <f t="shared" si="78"/>
        <v>0</v>
      </c>
      <c r="AF138" s="71">
        <f t="shared" si="78"/>
        <v>0</v>
      </c>
      <c r="AG138" s="71">
        <f t="shared" si="78"/>
        <v>0</v>
      </c>
      <c r="AH138" s="71">
        <f t="shared" si="78"/>
        <v>0</v>
      </c>
      <c r="AI138" s="71">
        <f t="shared" si="78"/>
        <v>0</v>
      </c>
      <c r="AJ138" s="71">
        <f t="shared" si="78"/>
        <v>0</v>
      </c>
      <c r="AK138" s="71">
        <f t="shared" si="78"/>
        <v>0</v>
      </c>
      <c r="AL138" s="71">
        <f t="shared" si="78"/>
        <v>0</v>
      </c>
      <c r="AM138" s="71">
        <f t="shared" si="78"/>
        <v>0</v>
      </c>
      <c r="AN138" s="71">
        <f t="shared" si="78"/>
        <v>0</v>
      </c>
      <c r="AO138" s="71">
        <f t="shared" si="78"/>
        <v>0</v>
      </c>
      <c r="AP138" s="71">
        <f t="shared" si="78"/>
        <v>0</v>
      </c>
      <c r="AQ138" s="71">
        <f t="shared" si="78"/>
        <v>0</v>
      </c>
      <c r="AR138" s="71">
        <f t="shared" si="78"/>
        <v>0</v>
      </c>
      <c r="AS138" s="71">
        <f t="shared" si="78"/>
        <v>0</v>
      </c>
      <c r="AT138" s="71">
        <f t="shared" si="78"/>
        <v>0</v>
      </c>
      <c r="AU138" s="71">
        <f t="shared" si="78"/>
        <v>0</v>
      </c>
      <c r="AV138" s="71">
        <f t="shared" si="78"/>
        <v>0</v>
      </c>
      <c r="AW138" s="71">
        <f t="shared" si="78"/>
        <v>0</v>
      </c>
      <c r="AX138" s="71">
        <f t="shared" si="78"/>
        <v>0</v>
      </c>
      <c r="AY138" s="71">
        <f t="shared" si="78"/>
        <v>0</v>
      </c>
      <c r="AZ138" s="71">
        <f t="shared" si="78"/>
        <v>0</v>
      </c>
      <c r="BA138" s="71">
        <f t="shared" si="78"/>
        <v>0</v>
      </c>
      <c r="BB138" s="71">
        <f t="shared" si="78"/>
        <v>0</v>
      </c>
      <c r="BC138" s="71">
        <f t="shared" si="78"/>
        <v>0</v>
      </c>
      <c r="BD138" s="71">
        <f t="shared" si="78"/>
        <v>0</v>
      </c>
      <c r="BE138" s="71">
        <f t="shared" si="78"/>
        <v>0</v>
      </c>
      <c r="BF138" s="71">
        <f t="shared" si="78"/>
        <v>0</v>
      </c>
      <c r="BG138" s="71">
        <f t="shared" si="78"/>
        <v>0</v>
      </c>
      <c r="BH138" s="71">
        <f t="shared" si="78"/>
        <v>0</v>
      </c>
      <c r="BI138" s="71">
        <f t="shared" si="78"/>
        <v>0</v>
      </c>
      <c r="BJ138" s="71">
        <f t="shared" si="78"/>
        <v>0</v>
      </c>
      <c r="BK138" s="71">
        <f t="shared" si="78"/>
        <v>0</v>
      </c>
      <c r="BL138" s="71">
        <f t="shared" si="78"/>
        <v>0</v>
      </c>
      <c r="BM138" s="71">
        <f t="shared" si="78"/>
        <v>0</v>
      </c>
      <c r="BN138" s="71">
        <f t="shared" si="78"/>
        <v>0</v>
      </c>
      <c r="BO138" s="71">
        <f t="shared" si="78"/>
        <v>0</v>
      </c>
      <c r="BP138" s="71">
        <f t="shared" si="78"/>
        <v>0</v>
      </c>
      <c r="BQ138" s="71">
        <f t="shared" si="78"/>
        <v>0</v>
      </c>
      <c r="BR138" s="71">
        <f t="shared" si="78"/>
        <v>0</v>
      </c>
      <c r="BS138" s="71">
        <f t="shared" si="78"/>
        <v>0</v>
      </c>
      <c r="BT138" s="71">
        <f t="shared" si="78"/>
        <v>0</v>
      </c>
      <c r="BU138" s="71">
        <f t="shared" si="78"/>
        <v>0</v>
      </c>
      <c r="BV138" s="71">
        <f t="shared" si="78"/>
        <v>0</v>
      </c>
      <c r="BW138" s="71">
        <f t="shared" si="78"/>
        <v>0</v>
      </c>
      <c r="BX138" s="71">
        <f t="shared" si="78"/>
        <v>0</v>
      </c>
      <c r="BY138" s="71">
        <f t="shared" si="78"/>
        <v>0</v>
      </c>
      <c r="BZ138" s="71">
        <f t="shared" si="78"/>
        <v>0</v>
      </c>
      <c r="CA138" s="71">
        <f t="shared" si="78"/>
        <v>0</v>
      </c>
      <c r="CB138" s="71">
        <f t="shared" si="78"/>
        <v>0</v>
      </c>
      <c r="CC138" s="71">
        <f t="shared" si="78"/>
        <v>0</v>
      </c>
      <c r="CD138" s="71">
        <f t="shared" si="78"/>
        <v>0</v>
      </c>
      <c r="CE138" s="71">
        <f t="shared" si="78"/>
        <v>0</v>
      </c>
      <c r="CF138" s="71">
        <f t="shared" si="78"/>
        <v>0</v>
      </c>
      <c r="CG138" s="71">
        <f t="shared" ref="CG138:ER138" si="79">CG134-CG137</f>
        <v>0</v>
      </c>
      <c r="CH138" s="71">
        <f t="shared" si="79"/>
        <v>0</v>
      </c>
      <c r="CI138" s="71">
        <f t="shared" si="79"/>
        <v>0</v>
      </c>
      <c r="CJ138" s="71">
        <f t="shared" si="79"/>
        <v>0</v>
      </c>
      <c r="CK138" s="71">
        <f t="shared" si="79"/>
        <v>0</v>
      </c>
      <c r="CL138" s="71">
        <f t="shared" si="79"/>
        <v>0</v>
      </c>
      <c r="CM138" s="71">
        <f t="shared" si="79"/>
        <v>0</v>
      </c>
      <c r="CN138" s="71">
        <f t="shared" si="79"/>
        <v>0</v>
      </c>
      <c r="CO138" s="71">
        <f t="shared" si="79"/>
        <v>0</v>
      </c>
      <c r="CP138" s="71">
        <f t="shared" si="79"/>
        <v>0</v>
      </c>
      <c r="CQ138" s="71">
        <f t="shared" si="79"/>
        <v>0</v>
      </c>
      <c r="CR138" s="71">
        <f t="shared" si="79"/>
        <v>0</v>
      </c>
      <c r="CS138" s="71">
        <f t="shared" si="79"/>
        <v>0</v>
      </c>
      <c r="CT138" s="71">
        <f t="shared" si="79"/>
        <v>0</v>
      </c>
      <c r="CU138" s="71">
        <f t="shared" si="79"/>
        <v>0</v>
      </c>
      <c r="CV138" s="71">
        <f t="shared" si="79"/>
        <v>0</v>
      </c>
      <c r="CW138" s="71">
        <f t="shared" si="79"/>
        <v>0</v>
      </c>
      <c r="CX138" s="71">
        <f t="shared" si="79"/>
        <v>0</v>
      </c>
      <c r="CY138" s="71">
        <f t="shared" si="79"/>
        <v>0</v>
      </c>
      <c r="CZ138" s="71">
        <f t="shared" si="79"/>
        <v>0</v>
      </c>
      <c r="DA138" s="71">
        <f t="shared" si="79"/>
        <v>0</v>
      </c>
      <c r="DB138" s="71">
        <f t="shared" si="79"/>
        <v>0</v>
      </c>
      <c r="DC138" s="71">
        <f t="shared" si="79"/>
        <v>0</v>
      </c>
      <c r="DD138" s="71">
        <f t="shared" si="79"/>
        <v>0</v>
      </c>
      <c r="DE138" s="71">
        <f t="shared" si="79"/>
        <v>0</v>
      </c>
      <c r="DF138" s="71">
        <f t="shared" si="79"/>
        <v>0</v>
      </c>
      <c r="DG138" s="71">
        <f t="shared" si="79"/>
        <v>0</v>
      </c>
      <c r="DH138" s="71">
        <f t="shared" si="79"/>
        <v>0</v>
      </c>
      <c r="DI138" s="71">
        <f t="shared" si="79"/>
        <v>0</v>
      </c>
      <c r="DJ138" s="71">
        <f t="shared" si="79"/>
        <v>0</v>
      </c>
      <c r="DK138" s="71">
        <f t="shared" si="79"/>
        <v>0</v>
      </c>
      <c r="DL138" s="71">
        <f t="shared" si="79"/>
        <v>0</v>
      </c>
      <c r="DM138" s="71">
        <f t="shared" si="79"/>
        <v>0</v>
      </c>
      <c r="DN138" s="71">
        <f t="shared" si="79"/>
        <v>0</v>
      </c>
      <c r="DO138" s="71">
        <f t="shared" si="79"/>
        <v>0</v>
      </c>
      <c r="DP138" s="71">
        <f t="shared" si="79"/>
        <v>0</v>
      </c>
      <c r="DQ138" s="71">
        <f t="shared" si="79"/>
        <v>0</v>
      </c>
      <c r="DR138" s="71">
        <f t="shared" si="79"/>
        <v>0</v>
      </c>
      <c r="DS138" s="71">
        <f t="shared" si="79"/>
        <v>0</v>
      </c>
      <c r="DT138" s="71">
        <f t="shared" si="79"/>
        <v>0</v>
      </c>
      <c r="DU138" s="71">
        <f t="shared" si="79"/>
        <v>0</v>
      </c>
      <c r="DV138" s="71">
        <f t="shared" si="79"/>
        <v>0</v>
      </c>
      <c r="DW138" s="71">
        <f t="shared" si="79"/>
        <v>0</v>
      </c>
      <c r="DX138" s="71">
        <f t="shared" si="79"/>
        <v>0</v>
      </c>
      <c r="DY138" s="71">
        <f t="shared" si="79"/>
        <v>0</v>
      </c>
      <c r="DZ138" s="71">
        <f t="shared" si="79"/>
        <v>0</v>
      </c>
      <c r="EA138" s="71">
        <f t="shared" si="79"/>
        <v>0</v>
      </c>
      <c r="EB138" s="71">
        <f t="shared" si="79"/>
        <v>0</v>
      </c>
      <c r="EC138" s="71">
        <f t="shared" si="79"/>
        <v>0</v>
      </c>
      <c r="ED138" s="71">
        <f t="shared" si="79"/>
        <v>0</v>
      </c>
      <c r="EE138" s="71">
        <f t="shared" si="79"/>
        <v>0</v>
      </c>
      <c r="EF138" s="71">
        <f t="shared" si="79"/>
        <v>0</v>
      </c>
      <c r="EG138" s="71">
        <f t="shared" si="79"/>
        <v>0</v>
      </c>
      <c r="EH138" s="71">
        <f t="shared" si="79"/>
        <v>0</v>
      </c>
      <c r="EI138" s="71">
        <f t="shared" si="79"/>
        <v>0</v>
      </c>
      <c r="EJ138" s="71">
        <f t="shared" si="79"/>
        <v>0</v>
      </c>
      <c r="EK138" s="71">
        <f t="shared" si="79"/>
        <v>0</v>
      </c>
      <c r="EL138" s="71">
        <f t="shared" si="79"/>
        <v>0</v>
      </c>
      <c r="EM138" s="71">
        <f t="shared" si="79"/>
        <v>0</v>
      </c>
      <c r="EN138" s="71">
        <f t="shared" si="79"/>
        <v>0</v>
      </c>
      <c r="EO138" s="71">
        <f t="shared" si="79"/>
        <v>0</v>
      </c>
      <c r="EP138" s="71">
        <f t="shared" si="79"/>
        <v>0</v>
      </c>
      <c r="EQ138" s="71">
        <f t="shared" si="79"/>
        <v>0</v>
      </c>
      <c r="ER138" s="71">
        <f t="shared" si="79"/>
        <v>0</v>
      </c>
      <c r="ES138" s="71">
        <f t="shared" ref="ES138:HD138" si="80">ES134-ES137</f>
        <v>0</v>
      </c>
      <c r="ET138" s="71">
        <f t="shared" si="80"/>
        <v>0</v>
      </c>
      <c r="EU138" s="71">
        <f t="shared" si="80"/>
        <v>0</v>
      </c>
      <c r="EV138" s="71">
        <f t="shared" si="80"/>
        <v>0</v>
      </c>
      <c r="EW138" s="71">
        <f t="shared" si="80"/>
        <v>0</v>
      </c>
      <c r="EX138" s="71">
        <f t="shared" si="80"/>
        <v>0</v>
      </c>
      <c r="EY138" s="71">
        <f t="shared" si="80"/>
        <v>0</v>
      </c>
      <c r="EZ138" s="71">
        <f t="shared" si="80"/>
        <v>0</v>
      </c>
      <c r="FA138" s="71">
        <f t="shared" si="80"/>
        <v>0</v>
      </c>
      <c r="FB138" s="71">
        <f t="shared" si="80"/>
        <v>0</v>
      </c>
      <c r="FC138" s="71">
        <f t="shared" si="80"/>
        <v>0</v>
      </c>
      <c r="FD138" s="71">
        <f t="shared" si="80"/>
        <v>0</v>
      </c>
      <c r="FE138" s="71">
        <f t="shared" si="80"/>
        <v>0</v>
      </c>
      <c r="FF138" s="71">
        <f t="shared" si="80"/>
        <v>0</v>
      </c>
      <c r="FG138" s="71">
        <f t="shared" si="80"/>
        <v>0</v>
      </c>
      <c r="FH138" s="71">
        <f t="shared" si="80"/>
        <v>0</v>
      </c>
      <c r="FI138" s="71">
        <f t="shared" si="80"/>
        <v>0</v>
      </c>
      <c r="FJ138" s="71">
        <f t="shared" si="80"/>
        <v>0</v>
      </c>
      <c r="FK138" s="71">
        <f t="shared" si="80"/>
        <v>0</v>
      </c>
      <c r="FL138" s="71">
        <f t="shared" si="80"/>
        <v>0</v>
      </c>
      <c r="FM138" s="71">
        <f t="shared" si="80"/>
        <v>0</v>
      </c>
      <c r="FN138" s="71">
        <f t="shared" si="80"/>
        <v>0</v>
      </c>
      <c r="FO138" s="71">
        <f t="shared" si="80"/>
        <v>0</v>
      </c>
      <c r="FP138" s="71">
        <f t="shared" si="80"/>
        <v>0</v>
      </c>
      <c r="FQ138" s="71">
        <f t="shared" si="80"/>
        <v>0</v>
      </c>
      <c r="FR138" s="71">
        <f t="shared" si="80"/>
        <v>0</v>
      </c>
      <c r="FS138" s="71">
        <f t="shared" si="80"/>
        <v>0</v>
      </c>
      <c r="FT138" s="71">
        <f t="shared" si="80"/>
        <v>0</v>
      </c>
      <c r="FU138" s="71">
        <f t="shared" si="80"/>
        <v>0</v>
      </c>
      <c r="FV138" s="71">
        <f t="shared" si="80"/>
        <v>0</v>
      </c>
      <c r="FW138" s="71">
        <f t="shared" si="80"/>
        <v>0</v>
      </c>
      <c r="FX138" s="71">
        <f t="shared" si="80"/>
        <v>0</v>
      </c>
      <c r="FY138" s="71">
        <f t="shared" si="80"/>
        <v>0</v>
      </c>
      <c r="FZ138" s="71">
        <f t="shared" si="80"/>
        <v>0</v>
      </c>
      <c r="GA138" s="71">
        <f t="shared" si="80"/>
        <v>0</v>
      </c>
      <c r="GB138" s="71">
        <f t="shared" si="80"/>
        <v>0</v>
      </c>
      <c r="GC138" s="71">
        <f t="shared" si="80"/>
        <v>0</v>
      </c>
      <c r="GD138" s="71">
        <f t="shared" si="80"/>
        <v>0</v>
      </c>
      <c r="GE138" s="71">
        <f t="shared" si="80"/>
        <v>0</v>
      </c>
      <c r="GF138" s="71">
        <f t="shared" si="80"/>
        <v>0</v>
      </c>
      <c r="GG138" s="71">
        <f t="shared" si="80"/>
        <v>0</v>
      </c>
      <c r="GH138" s="71">
        <f t="shared" si="80"/>
        <v>0</v>
      </c>
      <c r="GI138" s="71">
        <f t="shared" si="80"/>
        <v>0</v>
      </c>
      <c r="GJ138" s="71">
        <f t="shared" si="80"/>
        <v>0</v>
      </c>
      <c r="GK138" s="71">
        <f t="shared" si="80"/>
        <v>0</v>
      </c>
      <c r="GL138" s="71">
        <f t="shared" si="80"/>
        <v>0</v>
      </c>
      <c r="GM138" s="71">
        <f t="shared" si="80"/>
        <v>0</v>
      </c>
      <c r="GN138" s="71">
        <f t="shared" si="80"/>
        <v>0</v>
      </c>
      <c r="GO138" s="71">
        <f t="shared" si="80"/>
        <v>0</v>
      </c>
      <c r="GP138" s="71">
        <f t="shared" si="80"/>
        <v>0</v>
      </c>
      <c r="GQ138" s="71">
        <f t="shared" si="80"/>
        <v>0</v>
      </c>
      <c r="GR138" s="71">
        <f t="shared" si="80"/>
        <v>0</v>
      </c>
      <c r="GS138" s="71">
        <f t="shared" si="80"/>
        <v>0</v>
      </c>
      <c r="GT138" s="71">
        <f t="shared" si="80"/>
        <v>0</v>
      </c>
      <c r="GU138" s="71">
        <f t="shared" si="80"/>
        <v>0</v>
      </c>
      <c r="GV138" s="71">
        <f t="shared" si="80"/>
        <v>0</v>
      </c>
      <c r="GW138" s="71">
        <f t="shared" si="80"/>
        <v>0</v>
      </c>
      <c r="GX138" s="71">
        <f t="shared" si="80"/>
        <v>0</v>
      </c>
      <c r="GY138" s="71">
        <f t="shared" si="80"/>
        <v>0</v>
      </c>
      <c r="GZ138" s="71">
        <f t="shared" si="80"/>
        <v>0</v>
      </c>
      <c r="HA138" s="71">
        <f t="shared" si="80"/>
        <v>0</v>
      </c>
      <c r="HB138" s="71">
        <f t="shared" si="80"/>
        <v>0</v>
      </c>
      <c r="HC138" s="71">
        <f t="shared" si="80"/>
        <v>0</v>
      </c>
      <c r="HD138" s="71">
        <f t="shared" si="80"/>
        <v>0</v>
      </c>
      <c r="HE138" s="71">
        <f t="shared" ref="HE138:JP138" si="81">HE134-HE137</f>
        <v>0</v>
      </c>
      <c r="HF138" s="71">
        <f t="shared" si="81"/>
        <v>0</v>
      </c>
      <c r="HG138" s="71">
        <f t="shared" si="81"/>
        <v>0</v>
      </c>
      <c r="HH138" s="71">
        <f t="shared" si="81"/>
        <v>0</v>
      </c>
      <c r="HI138" s="71">
        <f t="shared" si="81"/>
        <v>0</v>
      </c>
      <c r="HJ138" s="71">
        <f t="shared" si="81"/>
        <v>0</v>
      </c>
      <c r="HK138" s="71">
        <f t="shared" si="81"/>
        <v>0</v>
      </c>
      <c r="HL138" s="71">
        <f t="shared" si="81"/>
        <v>0</v>
      </c>
      <c r="HM138" s="71">
        <f t="shared" si="81"/>
        <v>0</v>
      </c>
      <c r="HN138" s="71">
        <f t="shared" si="81"/>
        <v>0</v>
      </c>
      <c r="HO138" s="71">
        <f t="shared" si="81"/>
        <v>0</v>
      </c>
      <c r="HP138" s="71">
        <f t="shared" si="81"/>
        <v>0</v>
      </c>
      <c r="HQ138" s="71">
        <f t="shared" si="81"/>
        <v>0</v>
      </c>
      <c r="HR138" s="71">
        <f t="shared" si="81"/>
        <v>0</v>
      </c>
      <c r="HS138" s="71">
        <f t="shared" si="81"/>
        <v>0</v>
      </c>
      <c r="HT138" s="71">
        <f t="shared" si="81"/>
        <v>0</v>
      </c>
      <c r="HU138" s="71">
        <f t="shared" si="81"/>
        <v>0</v>
      </c>
      <c r="HV138" s="71">
        <f t="shared" si="81"/>
        <v>0</v>
      </c>
      <c r="HW138" s="71">
        <f t="shared" si="81"/>
        <v>0</v>
      </c>
      <c r="HX138" s="71">
        <f t="shared" si="81"/>
        <v>0</v>
      </c>
      <c r="HY138" s="71">
        <f t="shared" si="81"/>
        <v>0</v>
      </c>
      <c r="HZ138" s="71">
        <f t="shared" si="81"/>
        <v>0</v>
      </c>
      <c r="IA138" s="71">
        <f t="shared" si="81"/>
        <v>0</v>
      </c>
      <c r="IB138" s="71">
        <f t="shared" si="81"/>
        <v>0</v>
      </c>
      <c r="IC138" s="71">
        <f t="shared" si="81"/>
        <v>0</v>
      </c>
      <c r="ID138" s="71">
        <f t="shared" si="81"/>
        <v>0</v>
      </c>
      <c r="IE138" s="71">
        <f t="shared" si="81"/>
        <v>0</v>
      </c>
      <c r="IF138" s="71">
        <f t="shared" si="81"/>
        <v>0</v>
      </c>
      <c r="IG138" s="71">
        <f t="shared" si="81"/>
        <v>0</v>
      </c>
      <c r="IH138" s="71">
        <f t="shared" si="81"/>
        <v>0</v>
      </c>
      <c r="II138" s="71">
        <f t="shared" si="81"/>
        <v>0</v>
      </c>
      <c r="IJ138" s="71">
        <f t="shared" si="81"/>
        <v>0</v>
      </c>
      <c r="IK138" s="71">
        <f t="shared" si="81"/>
        <v>0</v>
      </c>
      <c r="IL138" s="71">
        <f t="shared" si="81"/>
        <v>0</v>
      </c>
      <c r="IM138" s="71">
        <f t="shared" si="81"/>
        <v>0</v>
      </c>
      <c r="IN138" s="71">
        <f t="shared" si="81"/>
        <v>0</v>
      </c>
      <c r="IO138" s="71">
        <f t="shared" si="81"/>
        <v>0</v>
      </c>
      <c r="IP138" s="71">
        <f t="shared" si="81"/>
        <v>0</v>
      </c>
      <c r="IQ138" s="71">
        <f t="shared" si="81"/>
        <v>0</v>
      </c>
      <c r="IR138" s="71">
        <f t="shared" si="81"/>
        <v>0</v>
      </c>
      <c r="IS138" s="71">
        <f t="shared" si="81"/>
        <v>0</v>
      </c>
      <c r="IT138" s="71">
        <f t="shared" si="81"/>
        <v>0</v>
      </c>
      <c r="IU138" s="71">
        <f t="shared" si="81"/>
        <v>0</v>
      </c>
      <c r="IV138" s="71">
        <f t="shared" si="81"/>
        <v>0</v>
      </c>
      <c r="IW138" s="71">
        <f t="shared" si="81"/>
        <v>0</v>
      </c>
      <c r="IX138" s="71">
        <f t="shared" si="81"/>
        <v>0</v>
      </c>
      <c r="IY138" s="71">
        <f t="shared" si="81"/>
        <v>0</v>
      </c>
      <c r="IZ138" s="71">
        <f t="shared" si="81"/>
        <v>0</v>
      </c>
      <c r="JA138" s="71">
        <f t="shared" si="81"/>
        <v>0</v>
      </c>
      <c r="JB138" s="71">
        <f t="shared" si="81"/>
        <v>0</v>
      </c>
      <c r="JC138" s="71">
        <f t="shared" si="81"/>
        <v>0</v>
      </c>
      <c r="JD138" s="71">
        <f t="shared" si="81"/>
        <v>0</v>
      </c>
      <c r="JE138" s="71">
        <f t="shared" si="81"/>
        <v>0</v>
      </c>
      <c r="JF138" s="71">
        <f t="shared" si="81"/>
        <v>0</v>
      </c>
      <c r="JG138" s="71">
        <f t="shared" si="81"/>
        <v>0</v>
      </c>
      <c r="JH138" s="71">
        <f t="shared" si="81"/>
        <v>0</v>
      </c>
      <c r="JI138" s="71">
        <f t="shared" si="81"/>
        <v>0</v>
      </c>
      <c r="JJ138" s="71">
        <f t="shared" si="81"/>
        <v>0</v>
      </c>
      <c r="JK138" s="71">
        <f t="shared" si="81"/>
        <v>0</v>
      </c>
      <c r="JL138" s="71">
        <f t="shared" si="81"/>
        <v>0</v>
      </c>
      <c r="JM138" s="71">
        <f t="shared" si="81"/>
        <v>0</v>
      </c>
      <c r="JN138" s="71">
        <f t="shared" si="81"/>
        <v>0</v>
      </c>
      <c r="JO138" s="71">
        <f t="shared" si="81"/>
        <v>0</v>
      </c>
      <c r="JP138" s="71">
        <f t="shared" si="81"/>
        <v>0</v>
      </c>
      <c r="JQ138" s="71">
        <f t="shared" ref="JQ138:MB138" si="82">JQ134-JQ137</f>
        <v>0</v>
      </c>
      <c r="JR138" s="71">
        <f t="shared" si="82"/>
        <v>0</v>
      </c>
      <c r="JS138" s="71">
        <f t="shared" si="82"/>
        <v>0</v>
      </c>
      <c r="JT138" s="71">
        <f t="shared" si="82"/>
        <v>0</v>
      </c>
      <c r="JU138" s="71">
        <f t="shared" si="82"/>
        <v>0</v>
      </c>
      <c r="JV138" s="71">
        <f t="shared" si="82"/>
        <v>0</v>
      </c>
      <c r="JW138" s="71">
        <f t="shared" si="82"/>
        <v>0</v>
      </c>
      <c r="JX138" s="71">
        <f t="shared" si="82"/>
        <v>0</v>
      </c>
      <c r="JY138" s="71">
        <f t="shared" si="82"/>
        <v>0</v>
      </c>
      <c r="JZ138" s="71">
        <f t="shared" si="82"/>
        <v>0</v>
      </c>
      <c r="KA138" s="71">
        <f t="shared" si="82"/>
        <v>0</v>
      </c>
      <c r="KB138" s="71">
        <f t="shared" si="82"/>
        <v>0</v>
      </c>
      <c r="KC138" s="71">
        <f t="shared" si="82"/>
        <v>0</v>
      </c>
      <c r="KD138" s="71">
        <f t="shared" si="82"/>
        <v>0</v>
      </c>
      <c r="KE138" s="71">
        <f t="shared" si="82"/>
        <v>0</v>
      </c>
      <c r="KF138" s="71">
        <f t="shared" si="82"/>
        <v>0</v>
      </c>
      <c r="KG138" s="71">
        <f t="shared" si="82"/>
        <v>0</v>
      </c>
      <c r="KH138" s="71">
        <f t="shared" si="82"/>
        <v>0</v>
      </c>
      <c r="KI138" s="71">
        <f t="shared" si="82"/>
        <v>0</v>
      </c>
      <c r="KJ138" s="71">
        <f t="shared" si="82"/>
        <v>0</v>
      </c>
      <c r="KK138" s="71">
        <f t="shared" si="82"/>
        <v>0</v>
      </c>
      <c r="KL138" s="71">
        <f t="shared" si="82"/>
        <v>0</v>
      </c>
      <c r="KM138" s="71">
        <f t="shared" si="82"/>
        <v>0</v>
      </c>
      <c r="KN138" s="71">
        <f t="shared" si="82"/>
        <v>0</v>
      </c>
      <c r="KO138" s="71">
        <f t="shared" si="82"/>
        <v>0</v>
      </c>
      <c r="KP138" s="71">
        <f t="shared" si="82"/>
        <v>0</v>
      </c>
      <c r="KQ138" s="71">
        <f t="shared" si="82"/>
        <v>0</v>
      </c>
      <c r="KR138" s="71">
        <f t="shared" si="82"/>
        <v>0</v>
      </c>
      <c r="KS138" s="71">
        <f t="shared" si="82"/>
        <v>0</v>
      </c>
      <c r="KT138" s="71">
        <f t="shared" si="82"/>
        <v>0</v>
      </c>
      <c r="KU138" s="71">
        <f t="shared" si="82"/>
        <v>0</v>
      </c>
      <c r="KV138" s="71">
        <f t="shared" si="82"/>
        <v>0</v>
      </c>
      <c r="KW138" s="71">
        <f t="shared" si="82"/>
        <v>0</v>
      </c>
      <c r="KX138" s="71">
        <f t="shared" si="82"/>
        <v>0</v>
      </c>
      <c r="KY138" s="71">
        <f t="shared" si="82"/>
        <v>0</v>
      </c>
      <c r="KZ138" s="71">
        <f t="shared" si="82"/>
        <v>0</v>
      </c>
      <c r="LA138" s="71">
        <f t="shared" si="82"/>
        <v>0</v>
      </c>
      <c r="LB138" s="71">
        <f t="shared" si="82"/>
        <v>0</v>
      </c>
      <c r="LC138" s="71">
        <f t="shared" si="82"/>
        <v>0</v>
      </c>
      <c r="LD138" s="71">
        <f t="shared" si="82"/>
        <v>0</v>
      </c>
      <c r="LE138" s="71">
        <f t="shared" si="82"/>
        <v>0</v>
      </c>
      <c r="LF138" s="71">
        <f t="shared" si="82"/>
        <v>0</v>
      </c>
      <c r="LG138" s="71">
        <f t="shared" si="82"/>
        <v>0</v>
      </c>
      <c r="LH138" s="71">
        <f t="shared" si="82"/>
        <v>0</v>
      </c>
      <c r="LI138" s="71">
        <f t="shared" si="82"/>
        <v>0</v>
      </c>
      <c r="LJ138" s="71">
        <f t="shared" si="82"/>
        <v>0</v>
      </c>
      <c r="LK138" s="71">
        <f t="shared" si="82"/>
        <v>0</v>
      </c>
      <c r="LL138" s="71">
        <f t="shared" si="82"/>
        <v>0</v>
      </c>
      <c r="LM138" s="71">
        <f t="shared" si="82"/>
        <v>0</v>
      </c>
      <c r="LN138" s="71">
        <f t="shared" si="82"/>
        <v>0</v>
      </c>
      <c r="LO138" s="71">
        <f t="shared" si="82"/>
        <v>0</v>
      </c>
      <c r="LP138" s="71">
        <f t="shared" si="82"/>
        <v>0</v>
      </c>
      <c r="LQ138" s="71">
        <f t="shared" si="82"/>
        <v>0</v>
      </c>
      <c r="LR138" s="71">
        <f t="shared" si="82"/>
        <v>0</v>
      </c>
      <c r="LS138" s="71">
        <f t="shared" si="82"/>
        <v>0</v>
      </c>
      <c r="LT138" s="71">
        <f t="shared" si="82"/>
        <v>0</v>
      </c>
      <c r="LU138" s="71">
        <f t="shared" si="82"/>
        <v>0</v>
      </c>
      <c r="LV138" s="71">
        <f t="shared" si="82"/>
        <v>0</v>
      </c>
      <c r="LW138" s="71">
        <f t="shared" si="82"/>
        <v>0</v>
      </c>
      <c r="LX138" s="71">
        <f t="shared" si="82"/>
        <v>0</v>
      </c>
      <c r="LY138" s="71">
        <f t="shared" si="82"/>
        <v>0</v>
      </c>
      <c r="LZ138" s="71">
        <f t="shared" si="82"/>
        <v>0</v>
      </c>
      <c r="MA138" s="71">
        <f t="shared" si="82"/>
        <v>0</v>
      </c>
      <c r="MB138" s="71">
        <f t="shared" si="82"/>
        <v>0</v>
      </c>
      <c r="MC138" s="71">
        <f t="shared" ref="MC138:NN138" si="83">MC134-MC137</f>
        <v>0</v>
      </c>
      <c r="MD138" s="71">
        <f t="shared" si="83"/>
        <v>0</v>
      </c>
      <c r="ME138" s="71">
        <f t="shared" si="83"/>
        <v>0</v>
      </c>
      <c r="MF138" s="71">
        <f t="shared" si="83"/>
        <v>0</v>
      </c>
      <c r="MG138" s="71">
        <f t="shared" si="83"/>
        <v>0</v>
      </c>
      <c r="MH138" s="71">
        <f t="shared" si="83"/>
        <v>0</v>
      </c>
      <c r="MI138" s="71">
        <f t="shared" si="83"/>
        <v>0</v>
      </c>
      <c r="MJ138" s="71">
        <f t="shared" si="83"/>
        <v>0</v>
      </c>
      <c r="MK138" s="71">
        <f t="shared" si="83"/>
        <v>0</v>
      </c>
      <c r="ML138" s="71">
        <f t="shared" si="83"/>
        <v>0</v>
      </c>
      <c r="MM138" s="71">
        <f t="shared" si="83"/>
        <v>0</v>
      </c>
      <c r="MN138" s="71">
        <f t="shared" si="83"/>
        <v>0</v>
      </c>
      <c r="MO138" s="71">
        <f t="shared" si="83"/>
        <v>0</v>
      </c>
      <c r="MP138" s="71">
        <f t="shared" si="83"/>
        <v>0</v>
      </c>
      <c r="MQ138" s="71">
        <f t="shared" si="83"/>
        <v>0</v>
      </c>
      <c r="MR138" s="71">
        <f t="shared" si="83"/>
        <v>0</v>
      </c>
      <c r="MS138" s="71">
        <f t="shared" si="83"/>
        <v>0</v>
      </c>
      <c r="MT138" s="71">
        <f t="shared" si="83"/>
        <v>0</v>
      </c>
      <c r="MU138" s="71">
        <f t="shared" si="83"/>
        <v>0</v>
      </c>
      <c r="MV138" s="71">
        <f t="shared" si="83"/>
        <v>0</v>
      </c>
      <c r="MW138" s="71">
        <f t="shared" si="83"/>
        <v>0</v>
      </c>
      <c r="MX138" s="71">
        <f t="shared" si="83"/>
        <v>0</v>
      </c>
      <c r="MY138" s="71">
        <f t="shared" si="83"/>
        <v>0</v>
      </c>
      <c r="MZ138" s="71">
        <f t="shared" si="83"/>
        <v>0</v>
      </c>
      <c r="NA138" s="71">
        <f t="shared" si="83"/>
        <v>0</v>
      </c>
      <c r="NB138" s="71">
        <f t="shared" si="83"/>
        <v>0</v>
      </c>
      <c r="NC138" s="71">
        <f t="shared" si="83"/>
        <v>0</v>
      </c>
      <c r="ND138" s="71">
        <f t="shared" si="83"/>
        <v>0</v>
      </c>
      <c r="NE138" s="71">
        <f t="shared" si="83"/>
        <v>0</v>
      </c>
      <c r="NF138" s="71">
        <f t="shared" si="83"/>
        <v>0</v>
      </c>
      <c r="NG138" s="71">
        <f t="shared" si="83"/>
        <v>0</v>
      </c>
      <c r="NH138" s="71">
        <f t="shared" si="83"/>
        <v>0</v>
      </c>
      <c r="NI138" s="71">
        <f t="shared" si="83"/>
        <v>0</v>
      </c>
      <c r="NJ138" s="71">
        <f t="shared" si="83"/>
        <v>0</v>
      </c>
      <c r="NK138" s="71">
        <f t="shared" si="83"/>
        <v>0</v>
      </c>
      <c r="NL138" s="71">
        <f t="shared" si="83"/>
        <v>0</v>
      </c>
      <c r="NM138" s="71">
        <f t="shared" si="83"/>
        <v>0</v>
      </c>
      <c r="NN138" s="71">
        <f t="shared" si="83"/>
        <v>0</v>
      </c>
      <c r="NO138" s="66"/>
      <c r="NP138" s="66"/>
    </row>
    <row r="139" spans="1:380" s="83" customFormat="1" ht="10.199999999999999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7"/>
      <c r="K139" s="78" t="str">
        <f>структура!$Q$11</f>
        <v>контроль</v>
      </c>
      <c r="L139" s="77"/>
      <c r="M139" s="76"/>
      <c r="N139" s="76"/>
      <c r="O139" s="79">
        <f>O134-O137-O138</f>
        <v>0</v>
      </c>
      <c r="P139" s="76"/>
      <c r="Q139" s="76"/>
      <c r="R139" s="80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2"/>
      <c r="NO139" s="76"/>
      <c r="NP139" s="76"/>
    </row>
    <row r="140" spans="1:380" ht="8.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15"/>
      <c r="L140" s="30"/>
      <c r="M140" s="2"/>
      <c r="N140" s="2"/>
      <c r="O140" s="2"/>
      <c r="P140" s="2"/>
      <c r="Q140" s="2"/>
      <c r="R140" s="47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9"/>
      <c r="NO140" s="2"/>
      <c r="NP140" s="2"/>
    </row>
    <row r="141" spans="1:380" s="26" customFormat="1" x14ac:dyDescent="0.25">
      <c r="A141" s="23"/>
      <c r="B141" s="23"/>
      <c r="C141" s="23"/>
      <c r="D141" s="23"/>
      <c r="E141" s="23" t="str">
        <f>структура!$E$27</f>
        <v>ставка НДС</v>
      </c>
      <c r="F141" s="23"/>
      <c r="G141" s="23"/>
      <c r="H141" s="23" t="str">
        <f>IF($E141="","",INDEX(структура!$H:$H,SUMIFS(структура!$C:$C,структура!$E:$E,$E141)))</f>
        <v>%</v>
      </c>
      <c r="I141" s="23"/>
      <c r="J141" s="13" t="str">
        <f>IF($E141="","","*")</f>
        <v>*</v>
      </c>
      <c r="K141" s="45"/>
      <c r="L141" s="30"/>
      <c r="M141" s="23"/>
      <c r="N141" s="23"/>
      <c r="O141" s="23"/>
      <c r="P141" s="23"/>
      <c r="Q141" s="23"/>
      <c r="R141" s="50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W141" s="51"/>
      <c r="IX141" s="51"/>
      <c r="IY141" s="51"/>
      <c r="IZ141" s="51"/>
      <c r="JA141" s="51"/>
      <c r="JB141" s="51"/>
      <c r="JC141" s="51"/>
      <c r="JD141" s="51"/>
      <c r="JE141" s="51"/>
      <c r="JF141" s="51"/>
      <c r="JG141" s="51"/>
      <c r="JH141" s="51"/>
      <c r="JI141" s="51"/>
      <c r="JJ141" s="51"/>
      <c r="JK141" s="51"/>
      <c r="JL141" s="51"/>
      <c r="JM141" s="51"/>
      <c r="JN141" s="51"/>
      <c r="JO141" s="51"/>
      <c r="JP141" s="51"/>
      <c r="JQ141" s="51"/>
      <c r="JR141" s="51"/>
      <c r="JS141" s="51"/>
      <c r="JT141" s="51"/>
      <c r="JU141" s="51"/>
      <c r="JV141" s="51"/>
      <c r="JW141" s="51"/>
      <c r="JX141" s="51"/>
      <c r="JY141" s="51"/>
      <c r="JZ141" s="51"/>
      <c r="KA141" s="51"/>
      <c r="KB141" s="51"/>
      <c r="KC141" s="51"/>
      <c r="KD141" s="51"/>
      <c r="KE141" s="51"/>
      <c r="KF141" s="51"/>
      <c r="KG141" s="51"/>
      <c r="KH141" s="51"/>
      <c r="KI141" s="51"/>
      <c r="KJ141" s="51"/>
      <c r="KK141" s="51"/>
      <c r="KL141" s="51"/>
      <c r="KM141" s="51"/>
      <c r="KN141" s="51"/>
      <c r="KO141" s="51"/>
      <c r="KP141" s="51"/>
      <c r="KQ141" s="51"/>
      <c r="KR141" s="51"/>
      <c r="KS141" s="51"/>
      <c r="KT141" s="51"/>
      <c r="KU141" s="51"/>
      <c r="KV141" s="51"/>
      <c r="KW141" s="51"/>
      <c r="KX141" s="51"/>
      <c r="KY141" s="51"/>
      <c r="KZ141" s="51"/>
      <c r="LA141" s="51"/>
      <c r="LB141" s="51"/>
      <c r="LC141" s="51"/>
      <c r="LD141" s="51"/>
      <c r="LE141" s="51"/>
      <c r="LF141" s="51"/>
      <c r="LG141" s="51"/>
      <c r="LH141" s="51"/>
      <c r="LI141" s="51"/>
      <c r="LJ141" s="51"/>
      <c r="LK141" s="51"/>
      <c r="LL141" s="51"/>
      <c r="LM141" s="51"/>
      <c r="LN141" s="51"/>
      <c r="LO141" s="51"/>
      <c r="LP141" s="51"/>
      <c r="LQ141" s="51"/>
      <c r="LR141" s="51"/>
      <c r="LS141" s="51"/>
      <c r="LT141" s="51"/>
      <c r="LU141" s="51"/>
      <c r="LV141" s="51"/>
      <c r="LW141" s="51"/>
      <c r="LX141" s="51"/>
      <c r="LY141" s="51"/>
      <c r="LZ141" s="51"/>
      <c r="MA141" s="51"/>
      <c r="MB141" s="51"/>
      <c r="MC141" s="51"/>
      <c r="MD141" s="51"/>
      <c r="ME141" s="51"/>
      <c r="MF141" s="51"/>
      <c r="MG141" s="51"/>
      <c r="MH141" s="51"/>
      <c r="MI141" s="51"/>
      <c r="MJ141" s="51"/>
      <c r="MK141" s="51"/>
      <c r="ML141" s="51"/>
      <c r="MM141" s="51"/>
      <c r="MN141" s="51"/>
      <c r="MO141" s="51"/>
      <c r="MP141" s="51"/>
      <c r="MQ141" s="51"/>
      <c r="MR141" s="51"/>
      <c r="MS141" s="51"/>
      <c r="MT141" s="51"/>
      <c r="MU141" s="51"/>
      <c r="MV141" s="51"/>
      <c r="MW141" s="51"/>
      <c r="MX141" s="51"/>
      <c r="MY141" s="51"/>
      <c r="MZ141" s="51"/>
      <c r="NA141" s="51"/>
      <c r="NB141" s="51"/>
      <c r="NC141" s="51"/>
      <c r="ND141" s="51"/>
      <c r="NE141" s="51"/>
      <c r="NF141" s="51"/>
      <c r="NG141" s="51"/>
      <c r="NH141" s="51"/>
      <c r="NI141" s="51"/>
      <c r="NJ141" s="51"/>
      <c r="NK141" s="51"/>
      <c r="NL141" s="51"/>
      <c r="NM141" s="51"/>
      <c r="NN141" s="52"/>
      <c r="NO141" s="23"/>
      <c r="NP141" s="23"/>
    </row>
    <row r="142" spans="1:380" ht="8.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15"/>
      <c r="L142" s="30"/>
      <c r="M142" s="2"/>
      <c r="N142" s="2"/>
      <c r="O142" s="2"/>
      <c r="P142" s="2"/>
      <c r="Q142" s="2"/>
      <c r="R142" s="47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8"/>
      <c r="JO142" s="48"/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8"/>
      <c r="KK142" s="48"/>
      <c r="KL142" s="48"/>
      <c r="KM142" s="48"/>
      <c r="KN142" s="48"/>
      <c r="KO142" s="48"/>
      <c r="KP142" s="48"/>
      <c r="KQ142" s="48"/>
      <c r="KR142" s="48"/>
      <c r="KS142" s="48"/>
      <c r="KT142" s="48"/>
      <c r="KU142" s="48"/>
      <c r="KV142" s="48"/>
      <c r="KW142" s="48"/>
      <c r="KX142" s="48"/>
      <c r="KY142" s="48"/>
      <c r="KZ142" s="48"/>
      <c r="LA142" s="48"/>
      <c r="LB142" s="48"/>
      <c r="LC142" s="48"/>
      <c r="LD142" s="48"/>
      <c r="LE142" s="48"/>
      <c r="LF142" s="48"/>
      <c r="LG142" s="48"/>
      <c r="LH142" s="48"/>
      <c r="LI142" s="48"/>
      <c r="LJ142" s="48"/>
      <c r="LK142" s="48"/>
      <c r="LL142" s="48"/>
      <c r="LM142" s="48"/>
      <c r="LN142" s="48"/>
      <c r="LO142" s="48"/>
      <c r="LP142" s="48"/>
      <c r="LQ142" s="48"/>
      <c r="LR142" s="48"/>
      <c r="LS142" s="48"/>
      <c r="LT142" s="48"/>
      <c r="LU142" s="48"/>
      <c r="LV142" s="48"/>
      <c r="LW142" s="48"/>
      <c r="LX142" s="48"/>
      <c r="LY142" s="48"/>
      <c r="LZ142" s="48"/>
      <c r="MA142" s="48"/>
      <c r="MB142" s="48"/>
      <c r="MC142" s="48"/>
      <c r="MD142" s="48"/>
      <c r="ME142" s="48"/>
      <c r="MF142" s="48"/>
      <c r="MG142" s="48"/>
      <c r="MH142" s="48"/>
      <c r="MI142" s="48"/>
      <c r="MJ142" s="48"/>
      <c r="MK142" s="48"/>
      <c r="ML142" s="48"/>
      <c r="MM142" s="48"/>
      <c r="MN142" s="48"/>
      <c r="MO142" s="48"/>
      <c r="MP142" s="48"/>
      <c r="MQ142" s="48"/>
      <c r="MR142" s="48"/>
      <c r="MS142" s="48"/>
      <c r="MT142" s="48"/>
      <c r="MU142" s="48"/>
      <c r="MV142" s="48"/>
      <c r="MW142" s="48"/>
      <c r="MX142" s="48"/>
      <c r="MY142" s="48"/>
      <c r="MZ142" s="48"/>
      <c r="NA142" s="48"/>
      <c r="NB142" s="48"/>
      <c r="NC142" s="48"/>
      <c r="ND142" s="48"/>
      <c r="NE142" s="48"/>
      <c r="NF142" s="48"/>
      <c r="NG142" s="48"/>
      <c r="NH142" s="48"/>
      <c r="NI142" s="48"/>
      <c r="NJ142" s="48"/>
      <c r="NK142" s="48"/>
      <c r="NL142" s="48"/>
      <c r="NM142" s="48"/>
      <c r="NN142" s="49"/>
      <c r="NO142" s="2"/>
      <c r="NP142" s="2"/>
    </row>
    <row r="143" spans="1:380" s="26" customFormat="1" x14ac:dyDescent="0.25">
      <c r="A143" s="23"/>
      <c r="B143" s="23"/>
      <c r="C143" s="23"/>
      <c r="D143" s="23"/>
      <c r="E143" s="23" t="str">
        <f>структура!$Q$12</f>
        <v>в т.ч. НДС</v>
      </c>
      <c r="F143" s="23"/>
      <c r="G143" s="23"/>
      <c r="H143" s="23" t="str">
        <f>H134</f>
        <v>руб.</v>
      </c>
      <c r="I143" s="23"/>
      <c r="J143" s="13"/>
      <c r="K143" s="15"/>
      <c r="L143" s="30"/>
      <c r="M143" s="23"/>
      <c r="N143" s="23"/>
      <c r="O143" s="46">
        <f>SUM($R143:$NO143)</f>
        <v>0</v>
      </c>
      <c r="P143" s="23"/>
      <c r="Q143" s="23"/>
      <c r="R143" s="50"/>
      <c r="S143" s="53">
        <f t="shared" ref="S143:CD143" si="84">IF((1+$K$141)=0,0,$K$141*S134/(1+$K$141))</f>
        <v>0</v>
      </c>
      <c r="T143" s="53">
        <f t="shared" si="84"/>
        <v>0</v>
      </c>
      <c r="U143" s="53">
        <f t="shared" si="84"/>
        <v>0</v>
      </c>
      <c r="V143" s="53">
        <f t="shared" si="84"/>
        <v>0</v>
      </c>
      <c r="W143" s="53">
        <f t="shared" si="84"/>
        <v>0</v>
      </c>
      <c r="X143" s="53">
        <f t="shared" si="84"/>
        <v>0</v>
      </c>
      <c r="Y143" s="53">
        <f t="shared" si="84"/>
        <v>0</v>
      </c>
      <c r="Z143" s="53">
        <f t="shared" si="84"/>
        <v>0</v>
      </c>
      <c r="AA143" s="53">
        <f t="shared" si="84"/>
        <v>0</v>
      </c>
      <c r="AB143" s="53">
        <f t="shared" si="84"/>
        <v>0</v>
      </c>
      <c r="AC143" s="53">
        <f t="shared" si="84"/>
        <v>0</v>
      </c>
      <c r="AD143" s="53">
        <f t="shared" si="84"/>
        <v>0</v>
      </c>
      <c r="AE143" s="53">
        <f t="shared" si="84"/>
        <v>0</v>
      </c>
      <c r="AF143" s="53">
        <f t="shared" si="84"/>
        <v>0</v>
      </c>
      <c r="AG143" s="53">
        <f t="shared" si="84"/>
        <v>0</v>
      </c>
      <c r="AH143" s="53">
        <f t="shared" si="84"/>
        <v>0</v>
      </c>
      <c r="AI143" s="53">
        <f t="shared" si="84"/>
        <v>0</v>
      </c>
      <c r="AJ143" s="53">
        <f t="shared" si="84"/>
        <v>0</v>
      </c>
      <c r="AK143" s="53">
        <f t="shared" si="84"/>
        <v>0</v>
      </c>
      <c r="AL143" s="53">
        <f t="shared" si="84"/>
        <v>0</v>
      </c>
      <c r="AM143" s="53">
        <f t="shared" si="84"/>
        <v>0</v>
      </c>
      <c r="AN143" s="53">
        <f t="shared" si="84"/>
        <v>0</v>
      </c>
      <c r="AO143" s="53">
        <f t="shared" si="84"/>
        <v>0</v>
      </c>
      <c r="AP143" s="53">
        <f t="shared" si="84"/>
        <v>0</v>
      </c>
      <c r="AQ143" s="53">
        <f t="shared" si="84"/>
        <v>0</v>
      </c>
      <c r="AR143" s="53">
        <f t="shared" si="84"/>
        <v>0</v>
      </c>
      <c r="AS143" s="53">
        <f t="shared" si="84"/>
        <v>0</v>
      </c>
      <c r="AT143" s="53">
        <f t="shared" si="84"/>
        <v>0</v>
      </c>
      <c r="AU143" s="53">
        <f t="shared" si="84"/>
        <v>0</v>
      </c>
      <c r="AV143" s="53">
        <f t="shared" si="84"/>
        <v>0</v>
      </c>
      <c r="AW143" s="53">
        <f t="shared" si="84"/>
        <v>0</v>
      </c>
      <c r="AX143" s="53">
        <f t="shared" si="84"/>
        <v>0</v>
      </c>
      <c r="AY143" s="53">
        <f t="shared" si="84"/>
        <v>0</v>
      </c>
      <c r="AZ143" s="53">
        <f t="shared" si="84"/>
        <v>0</v>
      </c>
      <c r="BA143" s="53">
        <f t="shared" si="84"/>
        <v>0</v>
      </c>
      <c r="BB143" s="53">
        <f t="shared" si="84"/>
        <v>0</v>
      </c>
      <c r="BC143" s="53">
        <f t="shared" si="84"/>
        <v>0</v>
      </c>
      <c r="BD143" s="53">
        <f t="shared" si="84"/>
        <v>0</v>
      </c>
      <c r="BE143" s="53">
        <f t="shared" si="84"/>
        <v>0</v>
      </c>
      <c r="BF143" s="53">
        <f t="shared" si="84"/>
        <v>0</v>
      </c>
      <c r="BG143" s="53">
        <f t="shared" si="84"/>
        <v>0</v>
      </c>
      <c r="BH143" s="53">
        <f t="shared" si="84"/>
        <v>0</v>
      </c>
      <c r="BI143" s="53">
        <f t="shared" si="84"/>
        <v>0</v>
      </c>
      <c r="BJ143" s="53">
        <f t="shared" si="84"/>
        <v>0</v>
      </c>
      <c r="BK143" s="53">
        <f t="shared" si="84"/>
        <v>0</v>
      </c>
      <c r="BL143" s="53">
        <f t="shared" si="84"/>
        <v>0</v>
      </c>
      <c r="BM143" s="53">
        <f t="shared" si="84"/>
        <v>0</v>
      </c>
      <c r="BN143" s="53">
        <f t="shared" si="84"/>
        <v>0</v>
      </c>
      <c r="BO143" s="53">
        <f t="shared" si="84"/>
        <v>0</v>
      </c>
      <c r="BP143" s="53">
        <f t="shared" si="84"/>
        <v>0</v>
      </c>
      <c r="BQ143" s="53">
        <f t="shared" si="84"/>
        <v>0</v>
      </c>
      <c r="BR143" s="53">
        <f t="shared" si="84"/>
        <v>0</v>
      </c>
      <c r="BS143" s="53">
        <f t="shared" si="84"/>
        <v>0</v>
      </c>
      <c r="BT143" s="53">
        <f t="shared" si="84"/>
        <v>0</v>
      </c>
      <c r="BU143" s="53">
        <f t="shared" si="84"/>
        <v>0</v>
      </c>
      <c r="BV143" s="53">
        <f t="shared" si="84"/>
        <v>0</v>
      </c>
      <c r="BW143" s="53">
        <f t="shared" si="84"/>
        <v>0</v>
      </c>
      <c r="BX143" s="53">
        <f t="shared" si="84"/>
        <v>0</v>
      </c>
      <c r="BY143" s="53">
        <f t="shared" si="84"/>
        <v>0</v>
      </c>
      <c r="BZ143" s="53">
        <f t="shared" si="84"/>
        <v>0</v>
      </c>
      <c r="CA143" s="53">
        <f t="shared" si="84"/>
        <v>0</v>
      </c>
      <c r="CB143" s="53">
        <f t="shared" si="84"/>
        <v>0</v>
      </c>
      <c r="CC143" s="53">
        <f t="shared" si="84"/>
        <v>0</v>
      </c>
      <c r="CD143" s="53">
        <f t="shared" si="84"/>
        <v>0</v>
      </c>
      <c r="CE143" s="53">
        <f t="shared" ref="CE143:EP143" si="85">IF((1+$K$141)=0,0,$K$141*CE134/(1+$K$141))</f>
        <v>0</v>
      </c>
      <c r="CF143" s="53">
        <f t="shared" si="85"/>
        <v>0</v>
      </c>
      <c r="CG143" s="53">
        <f t="shared" si="85"/>
        <v>0</v>
      </c>
      <c r="CH143" s="53">
        <f t="shared" si="85"/>
        <v>0</v>
      </c>
      <c r="CI143" s="53">
        <f t="shared" si="85"/>
        <v>0</v>
      </c>
      <c r="CJ143" s="53">
        <f t="shared" si="85"/>
        <v>0</v>
      </c>
      <c r="CK143" s="53">
        <f t="shared" si="85"/>
        <v>0</v>
      </c>
      <c r="CL143" s="53">
        <f t="shared" si="85"/>
        <v>0</v>
      </c>
      <c r="CM143" s="53">
        <f t="shared" si="85"/>
        <v>0</v>
      </c>
      <c r="CN143" s="53">
        <f t="shared" si="85"/>
        <v>0</v>
      </c>
      <c r="CO143" s="53">
        <f t="shared" si="85"/>
        <v>0</v>
      </c>
      <c r="CP143" s="53">
        <f t="shared" si="85"/>
        <v>0</v>
      </c>
      <c r="CQ143" s="53">
        <f t="shared" si="85"/>
        <v>0</v>
      </c>
      <c r="CR143" s="53">
        <f t="shared" si="85"/>
        <v>0</v>
      </c>
      <c r="CS143" s="53">
        <f t="shared" si="85"/>
        <v>0</v>
      </c>
      <c r="CT143" s="53">
        <f t="shared" si="85"/>
        <v>0</v>
      </c>
      <c r="CU143" s="53">
        <f t="shared" si="85"/>
        <v>0</v>
      </c>
      <c r="CV143" s="53">
        <f t="shared" si="85"/>
        <v>0</v>
      </c>
      <c r="CW143" s="53">
        <f t="shared" si="85"/>
        <v>0</v>
      </c>
      <c r="CX143" s="53">
        <f t="shared" si="85"/>
        <v>0</v>
      </c>
      <c r="CY143" s="53">
        <f t="shared" si="85"/>
        <v>0</v>
      </c>
      <c r="CZ143" s="53">
        <f t="shared" si="85"/>
        <v>0</v>
      </c>
      <c r="DA143" s="53">
        <f t="shared" si="85"/>
        <v>0</v>
      </c>
      <c r="DB143" s="53">
        <f t="shared" si="85"/>
        <v>0</v>
      </c>
      <c r="DC143" s="53">
        <f t="shared" si="85"/>
        <v>0</v>
      </c>
      <c r="DD143" s="53">
        <f t="shared" si="85"/>
        <v>0</v>
      </c>
      <c r="DE143" s="53">
        <f t="shared" si="85"/>
        <v>0</v>
      </c>
      <c r="DF143" s="53">
        <f t="shared" si="85"/>
        <v>0</v>
      </c>
      <c r="DG143" s="53">
        <f t="shared" si="85"/>
        <v>0</v>
      </c>
      <c r="DH143" s="53">
        <f t="shared" si="85"/>
        <v>0</v>
      </c>
      <c r="DI143" s="53">
        <f t="shared" si="85"/>
        <v>0</v>
      </c>
      <c r="DJ143" s="53">
        <f t="shared" si="85"/>
        <v>0</v>
      </c>
      <c r="DK143" s="53">
        <f t="shared" si="85"/>
        <v>0</v>
      </c>
      <c r="DL143" s="53">
        <f t="shared" si="85"/>
        <v>0</v>
      </c>
      <c r="DM143" s="53">
        <f t="shared" si="85"/>
        <v>0</v>
      </c>
      <c r="DN143" s="53">
        <f t="shared" si="85"/>
        <v>0</v>
      </c>
      <c r="DO143" s="53">
        <f t="shared" si="85"/>
        <v>0</v>
      </c>
      <c r="DP143" s="53">
        <f t="shared" si="85"/>
        <v>0</v>
      </c>
      <c r="DQ143" s="53">
        <f t="shared" si="85"/>
        <v>0</v>
      </c>
      <c r="DR143" s="53">
        <f t="shared" si="85"/>
        <v>0</v>
      </c>
      <c r="DS143" s="53">
        <f t="shared" si="85"/>
        <v>0</v>
      </c>
      <c r="DT143" s="53">
        <f t="shared" si="85"/>
        <v>0</v>
      </c>
      <c r="DU143" s="53">
        <f t="shared" si="85"/>
        <v>0</v>
      </c>
      <c r="DV143" s="53">
        <f t="shared" si="85"/>
        <v>0</v>
      </c>
      <c r="DW143" s="53">
        <f t="shared" si="85"/>
        <v>0</v>
      </c>
      <c r="DX143" s="53">
        <f t="shared" si="85"/>
        <v>0</v>
      </c>
      <c r="DY143" s="53">
        <f t="shared" si="85"/>
        <v>0</v>
      </c>
      <c r="DZ143" s="53">
        <f t="shared" si="85"/>
        <v>0</v>
      </c>
      <c r="EA143" s="53">
        <f t="shared" si="85"/>
        <v>0</v>
      </c>
      <c r="EB143" s="53">
        <f t="shared" si="85"/>
        <v>0</v>
      </c>
      <c r="EC143" s="53">
        <f t="shared" si="85"/>
        <v>0</v>
      </c>
      <c r="ED143" s="53">
        <f t="shared" si="85"/>
        <v>0</v>
      </c>
      <c r="EE143" s="53">
        <f t="shared" si="85"/>
        <v>0</v>
      </c>
      <c r="EF143" s="53">
        <f t="shared" si="85"/>
        <v>0</v>
      </c>
      <c r="EG143" s="53">
        <f t="shared" si="85"/>
        <v>0</v>
      </c>
      <c r="EH143" s="53">
        <f t="shared" si="85"/>
        <v>0</v>
      </c>
      <c r="EI143" s="53">
        <f t="shared" si="85"/>
        <v>0</v>
      </c>
      <c r="EJ143" s="53">
        <f t="shared" si="85"/>
        <v>0</v>
      </c>
      <c r="EK143" s="53">
        <f t="shared" si="85"/>
        <v>0</v>
      </c>
      <c r="EL143" s="53">
        <f t="shared" si="85"/>
        <v>0</v>
      </c>
      <c r="EM143" s="53">
        <f t="shared" si="85"/>
        <v>0</v>
      </c>
      <c r="EN143" s="53">
        <f t="shared" si="85"/>
        <v>0</v>
      </c>
      <c r="EO143" s="53">
        <f t="shared" si="85"/>
        <v>0</v>
      </c>
      <c r="EP143" s="53">
        <f t="shared" si="85"/>
        <v>0</v>
      </c>
      <c r="EQ143" s="53">
        <f t="shared" ref="EQ143:HB143" si="86">IF((1+$K$141)=0,0,$K$141*EQ134/(1+$K$141))</f>
        <v>0</v>
      </c>
      <c r="ER143" s="53">
        <f t="shared" si="86"/>
        <v>0</v>
      </c>
      <c r="ES143" s="53">
        <f t="shared" si="86"/>
        <v>0</v>
      </c>
      <c r="ET143" s="53">
        <f t="shared" si="86"/>
        <v>0</v>
      </c>
      <c r="EU143" s="53">
        <f t="shared" si="86"/>
        <v>0</v>
      </c>
      <c r="EV143" s="53">
        <f t="shared" si="86"/>
        <v>0</v>
      </c>
      <c r="EW143" s="53">
        <f t="shared" si="86"/>
        <v>0</v>
      </c>
      <c r="EX143" s="53">
        <f t="shared" si="86"/>
        <v>0</v>
      </c>
      <c r="EY143" s="53">
        <f t="shared" si="86"/>
        <v>0</v>
      </c>
      <c r="EZ143" s="53">
        <f t="shared" si="86"/>
        <v>0</v>
      </c>
      <c r="FA143" s="53">
        <f t="shared" si="86"/>
        <v>0</v>
      </c>
      <c r="FB143" s="53">
        <f t="shared" si="86"/>
        <v>0</v>
      </c>
      <c r="FC143" s="53">
        <f t="shared" si="86"/>
        <v>0</v>
      </c>
      <c r="FD143" s="53">
        <f t="shared" si="86"/>
        <v>0</v>
      </c>
      <c r="FE143" s="53">
        <f t="shared" si="86"/>
        <v>0</v>
      </c>
      <c r="FF143" s="53">
        <f t="shared" si="86"/>
        <v>0</v>
      </c>
      <c r="FG143" s="53">
        <f t="shared" si="86"/>
        <v>0</v>
      </c>
      <c r="FH143" s="53">
        <f t="shared" si="86"/>
        <v>0</v>
      </c>
      <c r="FI143" s="53">
        <f t="shared" si="86"/>
        <v>0</v>
      </c>
      <c r="FJ143" s="53">
        <f t="shared" si="86"/>
        <v>0</v>
      </c>
      <c r="FK143" s="53">
        <f t="shared" si="86"/>
        <v>0</v>
      </c>
      <c r="FL143" s="53">
        <f t="shared" si="86"/>
        <v>0</v>
      </c>
      <c r="FM143" s="53">
        <f t="shared" si="86"/>
        <v>0</v>
      </c>
      <c r="FN143" s="53">
        <f t="shared" si="86"/>
        <v>0</v>
      </c>
      <c r="FO143" s="53">
        <f t="shared" si="86"/>
        <v>0</v>
      </c>
      <c r="FP143" s="53">
        <f t="shared" si="86"/>
        <v>0</v>
      </c>
      <c r="FQ143" s="53">
        <f t="shared" si="86"/>
        <v>0</v>
      </c>
      <c r="FR143" s="53">
        <f t="shared" si="86"/>
        <v>0</v>
      </c>
      <c r="FS143" s="53">
        <f t="shared" si="86"/>
        <v>0</v>
      </c>
      <c r="FT143" s="53">
        <f t="shared" si="86"/>
        <v>0</v>
      </c>
      <c r="FU143" s="53">
        <f t="shared" si="86"/>
        <v>0</v>
      </c>
      <c r="FV143" s="53">
        <f t="shared" si="86"/>
        <v>0</v>
      </c>
      <c r="FW143" s="53">
        <f t="shared" si="86"/>
        <v>0</v>
      </c>
      <c r="FX143" s="53">
        <f t="shared" si="86"/>
        <v>0</v>
      </c>
      <c r="FY143" s="53">
        <f t="shared" si="86"/>
        <v>0</v>
      </c>
      <c r="FZ143" s="53">
        <f t="shared" si="86"/>
        <v>0</v>
      </c>
      <c r="GA143" s="53">
        <f t="shared" si="86"/>
        <v>0</v>
      </c>
      <c r="GB143" s="53">
        <f t="shared" si="86"/>
        <v>0</v>
      </c>
      <c r="GC143" s="53">
        <f t="shared" si="86"/>
        <v>0</v>
      </c>
      <c r="GD143" s="53">
        <f t="shared" si="86"/>
        <v>0</v>
      </c>
      <c r="GE143" s="53">
        <f t="shared" si="86"/>
        <v>0</v>
      </c>
      <c r="GF143" s="53">
        <f t="shared" si="86"/>
        <v>0</v>
      </c>
      <c r="GG143" s="53">
        <f t="shared" si="86"/>
        <v>0</v>
      </c>
      <c r="GH143" s="53">
        <f t="shared" si="86"/>
        <v>0</v>
      </c>
      <c r="GI143" s="53">
        <f t="shared" si="86"/>
        <v>0</v>
      </c>
      <c r="GJ143" s="53">
        <f t="shared" si="86"/>
        <v>0</v>
      </c>
      <c r="GK143" s="53">
        <f t="shared" si="86"/>
        <v>0</v>
      </c>
      <c r="GL143" s="53">
        <f t="shared" si="86"/>
        <v>0</v>
      </c>
      <c r="GM143" s="53">
        <f t="shared" si="86"/>
        <v>0</v>
      </c>
      <c r="GN143" s="53">
        <f t="shared" si="86"/>
        <v>0</v>
      </c>
      <c r="GO143" s="53">
        <f t="shared" si="86"/>
        <v>0</v>
      </c>
      <c r="GP143" s="53">
        <f t="shared" si="86"/>
        <v>0</v>
      </c>
      <c r="GQ143" s="53">
        <f t="shared" si="86"/>
        <v>0</v>
      </c>
      <c r="GR143" s="53">
        <f t="shared" si="86"/>
        <v>0</v>
      </c>
      <c r="GS143" s="53">
        <f t="shared" si="86"/>
        <v>0</v>
      </c>
      <c r="GT143" s="53">
        <f t="shared" si="86"/>
        <v>0</v>
      </c>
      <c r="GU143" s="53">
        <f t="shared" si="86"/>
        <v>0</v>
      </c>
      <c r="GV143" s="53">
        <f t="shared" si="86"/>
        <v>0</v>
      </c>
      <c r="GW143" s="53">
        <f t="shared" si="86"/>
        <v>0</v>
      </c>
      <c r="GX143" s="53">
        <f t="shared" si="86"/>
        <v>0</v>
      </c>
      <c r="GY143" s="53">
        <f t="shared" si="86"/>
        <v>0</v>
      </c>
      <c r="GZ143" s="53">
        <f t="shared" si="86"/>
        <v>0</v>
      </c>
      <c r="HA143" s="53">
        <f t="shared" si="86"/>
        <v>0</v>
      </c>
      <c r="HB143" s="53">
        <f t="shared" si="86"/>
        <v>0</v>
      </c>
      <c r="HC143" s="53">
        <f t="shared" ref="HC143:JN143" si="87">IF((1+$K$141)=0,0,$K$141*HC134/(1+$K$141))</f>
        <v>0</v>
      </c>
      <c r="HD143" s="53">
        <f t="shared" si="87"/>
        <v>0</v>
      </c>
      <c r="HE143" s="53">
        <f t="shared" si="87"/>
        <v>0</v>
      </c>
      <c r="HF143" s="53">
        <f t="shared" si="87"/>
        <v>0</v>
      </c>
      <c r="HG143" s="53">
        <f t="shared" si="87"/>
        <v>0</v>
      </c>
      <c r="HH143" s="53">
        <f t="shared" si="87"/>
        <v>0</v>
      </c>
      <c r="HI143" s="53">
        <f t="shared" si="87"/>
        <v>0</v>
      </c>
      <c r="HJ143" s="53">
        <f t="shared" si="87"/>
        <v>0</v>
      </c>
      <c r="HK143" s="53">
        <f t="shared" si="87"/>
        <v>0</v>
      </c>
      <c r="HL143" s="53">
        <f t="shared" si="87"/>
        <v>0</v>
      </c>
      <c r="HM143" s="53">
        <f t="shared" si="87"/>
        <v>0</v>
      </c>
      <c r="HN143" s="53">
        <f t="shared" si="87"/>
        <v>0</v>
      </c>
      <c r="HO143" s="53">
        <f t="shared" si="87"/>
        <v>0</v>
      </c>
      <c r="HP143" s="53">
        <f t="shared" si="87"/>
        <v>0</v>
      </c>
      <c r="HQ143" s="53">
        <f t="shared" si="87"/>
        <v>0</v>
      </c>
      <c r="HR143" s="53">
        <f t="shared" si="87"/>
        <v>0</v>
      </c>
      <c r="HS143" s="53">
        <f t="shared" si="87"/>
        <v>0</v>
      </c>
      <c r="HT143" s="53">
        <f t="shared" si="87"/>
        <v>0</v>
      </c>
      <c r="HU143" s="53">
        <f t="shared" si="87"/>
        <v>0</v>
      </c>
      <c r="HV143" s="53">
        <f t="shared" si="87"/>
        <v>0</v>
      </c>
      <c r="HW143" s="53">
        <f t="shared" si="87"/>
        <v>0</v>
      </c>
      <c r="HX143" s="53">
        <f t="shared" si="87"/>
        <v>0</v>
      </c>
      <c r="HY143" s="53">
        <f t="shared" si="87"/>
        <v>0</v>
      </c>
      <c r="HZ143" s="53">
        <f t="shared" si="87"/>
        <v>0</v>
      </c>
      <c r="IA143" s="53">
        <f t="shared" si="87"/>
        <v>0</v>
      </c>
      <c r="IB143" s="53">
        <f t="shared" si="87"/>
        <v>0</v>
      </c>
      <c r="IC143" s="53">
        <f t="shared" si="87"/>
        <v>0</v>
      </c>
      <c r="ID143" s="53">
        <f t="shared" si="87"/>
        <v>0</v>
      </c>
      <c r="IE143" s="53">
        <f t="shared" si="87"/>
        <v>0</v>
      </c>
      <c r="IF143" s="53">
        <f t="shared" si="87"/>
        <v>0</v>
      </c>
      <c r="IG143" s="53">
        <f t="shared" si="87"/>
        <v>0</v>
      </c>
      <c r="IH143" s="53">
        <f t="shared" si="87"/>
        <v>0</v>
      </c>
      <c r="II143" s="53">
        <f t="shared" si="87"/>
        <v>0</v>
      </c>
      <c r="IJ143" s="53">
        <f t="shared" si="87"/>
        <v>0</v>
      </c>
      <c r="IK143" s="53">
        <f t="shared" si="87"/>
        <v>0</v>
      </c>
      <c r="IL143" s="53">
        <f t="shared" si="87"/>
        <v>0</v>
      </c>
      <c r="IM143" s="53">
        <f t="shared" si="87"/>
        <v>0</v>
      </c>
      <c r="IN143" s="53">
        <f t="shared" si="87"/>
        <v>0</v>
      </c>
      <c r="IO143" s="53">
        <f t="shared" si="87"/>
        <v>0</v>
      </c>
      <c r="IP143" s="53">
        <f t="shared" si="87"/>
        <v>0</v>
      </c>
      <c r="IQ143" s="53">
        <f t="shared" si="87"/>
        <v>0</v>
      </c>
      <c r="IR143" s="53">
        <f t="shared" si="87"/>
        <v>0</v>
      </c>
      <c r="IS143" s="53">
        <f t="shared" si="87"/>
        <v>0</v>
      </c>
      <c r="IT143" s="53">
        <f t="shared" si="87"/>
        <v>0</v>
      </c>
      <c r="IU143" s="53">
        <f t="shared" si="87"/>
        <v>0</v>
      </c>
      <c r="IV143" s="53">
        <f t="shared" si="87"/>
        <v>0</v>
      </c>
      <c r="IW143" s="53">
        <f t="shared" si="87"/>
        <v>0</v>
      </c>
      <c r="IX143" s="53">
        <f t="shared" si="87"/>
        <v>0</v>
      </c>
      <c r="IY143" s="53">
        <f t="shared" si="87"/>
        <v>0</v>
      </c>
      <c r="IZ143" s="53">
        <f t="shared" si="87"/>
        <v>0</v>
      </c>
      <c r="JA143" s="53">
        <f t="shared" si="87"/>
        <v>0</v>
      </c>
      <c r="JB143" s="53">
        <f t="shared" si="87"/>
        <v>0</v>
      </c>
      <c r="JC143" s="53">
        <f t="shared" si="87"/>
        <v>0</v>
      </c>
      <c r="JD143" s="53">
        <f t="shared" si="87"/>
        <v>0</v>
      </c>
      <c r="JE143" s="53">
        <f t="shared" si="87"/>
        <v>0</v>
      </c>
      <c r="JF143" s="53">
        <f t="shared" si="87"/>
        <v>0</v>
      </c>
      <c r="JG143" s="53">
        <f t="shared" si="87"/>
        <v>0</v>
      </c>
      <c r="JH143" s="53">
        <f t="shared" si="87"/>
        <v>0</v>
      </c>
      <c r="JI143" s="53">
        <f t="shared" si="87"/>
        <v>0</v>
      </c>
      <c r="JJ143" s="53">
        <f t="shared" si="87"/>
        <v>0</v>
      </c>
      <c r="JK143" s="53">
        <f t="shared" si="87"/>
        <v>0</v>
      </c>
      <c r="JL143" s="53">
        <f t="shared" si="87"/>
        <v>0</v>
      </c>
      <c r="JM143" s="53">
        <f t="shared" si="87"/>
        <v>0</v>
      </c>
      <c r="JN143" s="53">
        <f t="shared" si="87"/>
        <v>0</v>
      </c>
      <c r="JO143" s="53">
        <f t="shared" ref="JO143:LZ143" si="88">IF((1+$K$141)=0,0,$K$141*JO134/(1+$K$141))</f>
        <v>0</v>
      </c>
      <c r="JP143" s="53">
        <f t="shared" si="88"/>
        <v>0</v>
      </c>
      <c r="JQ143" s="53">
        <f t="shared" si="88"/>
        <v>0</v>
      </c>
      <c r="JR143" s="53">
        <f t="shared" si="88"/>
        <v>0</v>
      </c>
      <c r="JS143" s="53">
        <f t="shared" si="88"/>
        <v>0</v>
      </c>
      <c r="JT143" s="53">
        <f t="shared" si="88"/>
        <v>0</v>
      </c>
      <c r="JU143" s="53">
        <f t="shared" si="88"/>
        <v>0</v>
      </c>
      <c r="JV143" s="53">
        <f t="shared" si="88"/>
        <v>0</v>
      </c>
      <c r="JW143" s="53">
        <f t="shared" si="88"/>
        <v>0</v>
      </c>
      <c r="JX143" s="53">
        <f t="shared" si="88"/>
        <v>0</v>
      </c>
      <c r="JY143" s="53">
        <f t="shared" si="88"/>
        <v>0</v>
      </c>
      <c r="JZ143" s="53">
        <f t="shared" si="88"/>
        <v>0</v>
      </c>
      <c r="KA143" s="53">
        <f t="shared" si="88"/>
        <v>0</v>
      </c>
      <c r="KB143" s="53">
        <f t="shared" si="88"/>
        <v>0</v>
      </c>
      <c r="KC143" s="53">
        <f t="shared" si="88"/>
        <v>0</v>
      </c>
      <c r="KD143" s="53">
        <f t="shared" si="88"/>
        <v>0</v>
      </c>
      <c r="KE143" s="53">
        <f t="shared" si="88"/>
        <v>0</v>
      </c>
      <c r="KF143" s="53">
        <f t="shared" si="88"/>
        <v>0</v>
      </c>
      <c r="KG143" s="53">
        <f t="shared" si="88"/>
        <v>0</v>
      </c>
      <c r="KH143" s="53">
        <f t="shared" si="88"/>
        <v>0</v>
      </c>
      <c r="KI143" s="53">
        <f t="shared" si="88"/>
        <v>0</v>
      </c>
      <c r="KJ143" s="53">
        <f t="shared" si="88"/>
        <v>0</v>
      </c>
      <c r="KK143" s="53">
        <f t="shared" si="88"/>
        <v>0</v>
      </c>
      <c r="KL143" s="53">
        <f t="shared" si="88"/>
        <v>0</v>
      </c>
      <c r="KM143" s="53">
        <f t="shared" si="88"/>
        <v>0</v>
      </c>
      <c r="KN143" s="53">
        <f t="shared" si="88"/>
        <v>0</v>
      </c>
      <c r="KO143" s="53">
        <f t="shared" si="88"/>
        <v>0</v>
      </c>
      <c r="KP143" s="53">
        <f t="shared" si="88"/>
        <v>0</v>
      </c>
      <c r="KQ143" s="53">
        <f t="shared" si="88"/>
        <v>0</v>
      </c>
      <c r="KR143" s="53">
        <f t="shared" si="88"/>
        <v>0</v>
      </c>
      <c r="KS143" s="53">
        <f t="shared" si="88"/>
        <v>0</v>
      </c>
      <c r="KT143" s="53">
        <f t="shared" si="88"/>
        <v>0</v>
      </c>
      <c r="KU143" s="53">
        <f t="shared" si="88"/>
        <v>0</v>
      </c>
      <c r="KV143" s="53">
        <f t="shared" si="88"/>
        <v>0</v>
      </c>
      <c r="KW143" s="53">
        <f t="shared" si="88"/>
        <v>0</v>
      </c>
      <c r="KX143" s="53">
        <f t="shared" si="88"/>
        <v>0</v>
      </c>
      <c r="KY143" s="53">
        <f t="shared" si="88"/>
        <v>0</v>
      </c>
      <c r="KZ143" s="53">
        <f t="shared" si="88"/>
        <v>0</v>
      </c>
      <c r="LA143" s="53">
        <f t="shared" si="88"/>
        <v>0</v>
      </c>
      <c r="LB143" s="53">
        <f t="shared" si="88"/>
        <v>0</v>
      </c>
      <c r="LC143" s="53">
        <f t="shared" si="88"/>
        <v>0</v>
      </c>
      <c r="LD143" s="53">
        <f t="shared" si="88"/>
        <v>0</v>
      </c>
      <c r="LE143" s="53">
        <f t="shared" si="88"/>
        <v>0</v>
      </c>
      <c r="LF143" s="53">
        <f t="shared" si="88"/>
        <v>0</v>
      </c>
      <c r="LG143" s="53">
        <f t="shared" si="88"/>
        <v>0</v>
      </c>
      <c r="LH143" s="53">
        <f t="shared" si="88"/>
        <v>0</v>
      </c>
      <c r="LI143" s="53">
        <f t="shared" si="88"/>
        <v>0</v>
      </c>
      <c r="LJ143" s="53">
        <f t="shared" si="88"/>
        <v>0</v>
      </c>
      <c r="LK143" s="53">
        <f t="shared" si="88"/>
        <v>0</v>
      </c>
      <c r="LL143" s="53">
        <f t="shared" si="88"/>
        <v>0</v>
      </c>
      <c r="LM143" s="53">
        <f t="shared" si="88"/>
        <v>0</v>
      </c>
      <c r="LN143" s="53">
        <f t="shared" si="88"/>
        <v>0</v>
      </c>
      <c r="LO143" s="53">
        <f t="shared" si="88"/>
        <v>0</v>
      </c>
      <c r="LP143" s="53">
        <f t="shared" si="88"/>
        <v>0</v>
      </c>
      <c r="LQ143" s="53">
        <f t="shared" si="88"/>
        <v>0</v>
      </c>
      <c r="LR143" s="53">
        <f t="shared" si="88"/>
        <v>0</v>
      </c>
      <c r="LS143" s="53">
        <f t="shared" si="88"/>
        <v>0</v>
      </c>
      <c r="LT143" s="53">
        <f t="shared" si="88"/>
        <v>0</v>
      </c>
      <c r="LU143" s="53">
        <f t="shared" si="88"/>
        <v>0</v>
      </c>
      <c r="LV143" s="53">
        <f t="shared" si="88"/>
        <v>0</v>
      </c>
      <c r="LW143" s="53">
        <f t="shared" si="88"/>
        <v>0</v>
      </c>
      <c r="LX143" s="53">
        <f t="shared" si="88"/>
        <v>0</v>
      </c>
      <c r="LY143" s="53">
        <f t="shared" si="88"/>
        <v>0</v>
      </c>
      <c r="LZ143" s="53">
        <f t="shared" si="88"/>
        <v>0</v>
      </c>
      <c r="MA143" s="53">
        <f t="shared" ref="MA143:NN143" si="89">IF((1+$K$141)=0,0,$K$141*MA134/(1+$K$141))</f>
        <v>0</v>
      </c>
      <c r="MB143" s="53">
        <f t="shared" si="89"/>
        <v>0</v>
      </c>
      <c r="MC143" s="53">
        <f t="shared" si="89"/>
        <v>0</v>
      </c>
      <c r="MD143" s="53">
        <f t="shared" si="89"/>
        <v>0</v>
      </c>
      <c r="ME143" s="53">
        <f t="shared" si="89"/>
        <v>0</v>
      </c>
      <c r="MF143" s="53">
        <f t="shared" si="89"/>
        <v>0</v>
      </c>
      <c r="MG143" s="53">
        <f t="shared" si="89"/>
        <v>0</v>
      </c>
      <c r="MH143" s="53">
        <f t="shared" si="89"/>
        <v>0</v>
      </c>
      <c r="MI143" s="53">
        <f t="shared" si="89"/>
        <v>0</v>
      </c>
      <c r="MJ143" s="53">
        <f t="shared" si="89"/>
        <v>0</v>
      </c>
      <c r="MK143" s="53">
        <f t="shared" si="89"/>
        <v>0</v>
      </c>
      <c r="ML143" s="53">
        <f t="shared" si="89"/>
        <v>0</v>
      </c>
      <c r="MM143" s="53">
        <f t="shared" si="89"/>
        <v>0</v>
      </c>
      <c r="MN143" s="53">
        <f t="shared" si="89"/>
        <v>0</v>
      </c>
      <c r="MO143" s="53">
        <f t="shared" si="89"/>
        <v>0</v>
      </c>
      <c r="MP143" s="53">
        <f t="shared" si="89"/>
        <v>0</v>
      </c>
      <c r="MQ143" s="53">
        <f t="shared" si="89"/>
        <v>0</v>
      </c>
      <c r="MR143" s="53">
        <f t="shared" si="89"/>
        <v>0</v>
      </c>
      <c r="MS143" s="53">
        <f t="shared" si="89"/>
        <v>0</v>
      </c>
      <c r="MT143" s="53">
        <f t="shared" si="89"/>
        <v>0</v>
      </c>
      <c r="MU143" s="53">
        <f t="shared" si="89"/>
        <v>0</v>
      </c>
      <c r="MV143" s="53">
        <f t="shared" si="89"/>
        <v>0</v>
      </c>
      <c r="MW143" s="53">
        <f t="shared" si="89"/>
        <v>0</v>
      </c>
      <c r="MX143" s="53">
        <f t="shared" si="89"/>
        <v>0</v>
      </c>
      <c r="MY143" s="53">
        <f t="shared" si="89"/>
        <v>0</v>
      </c>
      <c r="MZ143" s="53">
        <f t="shared" si="89"/>
        <v>0</v>
      </c>
      <c r="NA143" s="53">
        <f t="shared" si="89"/>
        <v>0</v>
      </c>
      <c r="NB143" s="53">
        <f t="shared" si="89"/>
        <v>0</v>
      </c>
      <c r="NC143" s="53">
        <f t="shared" si="89"/>
        <v>0</v>
      </c>
      <c r="ND143" s="53">
        <f t="shared" si="89"/>
        <v>0</v>
      </c>
      <c r="NE143" s="53">
        <f t="shared" si="89"/>
        <v>0</v>
      </c>
      <c r="NF143" s="53">
        <f t="shared" si="89"/>
        <v>0</v>
      </c>
      <c r="NG143" s="53">
        <f t="shared" si="89"/>
        <v>0</v>
      </c>
      <c r="NH143" s="53">
        <f t="shared" si="89"/>
        <v>0</v>
      </c>
      <c r="NI143" s="53">
        <f t="shared" si="89"/>
        <v>0</v>
      </c>
      <c r="NJ143" s="53">
        <f t="shared" si="89"/>
        <v>0</v>
      </c>
      <c r="NK143" s="53">
        <f t="shared" si="89"/>
        <v>0</v>
      </c>
      <c r="NL143" s="53">
        <f t="shared" si="89"/>
        <v>0</v>
      </c>
      <c r="NM143" s="53">
        <f t="shared" si="89"/>
        <v>0</v>
      </c>
      <c r="NN143" s="53">
        <f t="shared" si="89"/>
        <v>0</v>
      </c>
      <c r="NO143" s="23"/>
      <c r="NP143" s="23"/>
    </row>
    <row r="144" spans="1:380" ht="3.9" customHeight="1" x14ac:dyDescent="0.25">
      <c r="A144" s="2"/>
      <c r="B144" s="2"/>
      <c r="C144" s="2"/>
      <c r="D144" s="2"/>
      <c r="E144" s="27"/>
      <c r="F144" s="2"/>
      <c r="G144" s="2"/>
      <c r="H144" s="2"/>
      <c r="I144" s="2"/>
      <c r="J144" s="13"/>
      <c r="K144" s="15"/>
      <c r="L144" s="30"/>
      <c r="M144" s="2"/>
      <c r="N144" s="2"/>
      <c r="O144" s="27"/>
      <c r="P144" s="2"/>
      <c r="Q144" s="2"/>
      <c r="R144" s="47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  <c r="IW144" s="55"/>
      <c r="IX144" s="55"/>
      <c r="IY144" s="55"/>
      <c r="IZ144" s="55"/>
      <c r="JA144" s="55"/>
      <c r="JB144" s="55"/>
      <c r="JC144" s="55"/>
      <c r="JD144" s="55"/>
      <c r="JE144" s="55"/>
      <c r="JF144" s="55"/>
      <c r="JG144" s="55"/>
      <c r="JH144" s="55"/>
      <c r="JI144" s="55"/>
      <c r="JJ144" s="55"/>
      <c r="JK144" s="55"/>
      <c r="JL144" s="55"/>
      <c r="JM144" s="55"/>
      <c r="JN144" s="55"/>
      <c r="JO144" s="55"/>
      <c r="JP144" s="55"/>
      <c r="JQ144" s="55"/>
      <c r="JR144" s="55"/>
      <c r="JS144" s="55"/>
      <c r="JT144" s="55"/>
      <c r="JU144" s="55"/>
      <c r="JV144" s="55"/>
      <c r="JW144" s="55"/>
      <c r="JX144" s="55"/>
      <c r="JY144" s="55"/>
      <c r="JZ144" s="55"/>
      <c r="KA144" s="55"/>
      <c r="KB144" s="55"/>
      <c r="KC144" s="55"/>
      <c r="KD144" s="55"/>
      <c r="KE144" s="55"/>
      <c r="KF144" s="55"/>
      <c r="KG144" s="55"/>
      <c r="KH144" s="55"/>
      <c r="KI144" s="55"/>
      <c r="KJ144" s="55"/>
      <c r="KK144" s="55"/>
      <c r="KL144" s="55"/>
      <c r="KM144" s="55"/>
      <c r="KN144" s="55"/>
      <c r="KO144" s="55"/>
      <c r="KP144" s="55"/>
      <c r="KQ144" s="55"/>
      <c r="KR144" s="55"/>
      <c r="KS144" s="55"/>
      <c r="KT144" s="55"/>
      <c r="KU144" s="55"/>
      <c r="KV144" s="55"/>
      <c r="KW144" s="55"/>
      <c r="KX144" s="55"/>
      <c r="KY144" s="55"/>
      <c r="KZ144" s="55"/>
      <c r="LA144" s="55"/>
      <c r="LB144" s="55"/>
      <c r="LC144" s="55"/>
      <c r="LD144" s="55"/>
      <c r="LE144" s="55"/>
      <c r="LF144" s="55"/>
      <c r="LG144" s="55"/>
      <c r="LH144" s="55"/>
      <c r="LI144" s="55"/>
      <c r="LJ144" s="55"/>
      <c r="LK144" s="55"/>
      <c r="LL144" s="55"/>
      <c r="LM144" s="55"/>
      <c r="LN144" s="55"/>
      <c r="LO144" s="55"/>
      <c r="LP144" s="55"/>
      <c r="LQ144" s="55"/>
      <c r="LR144" s="55"/>
      <c r="LS144" s="55"/>
      <c r="LT144" s="55"/>
      <c r="LU144" s="55"/>
      <c r="LV144" s="55"/>
      <c r="LW144" s="55"/>
      <c r="LX144" s="55"/>
      <c r="LY144" s="55"/>
      <c r="LZ144" s="55"/>
      <c r="MA144" s="55"/>
      <c r="MB144" s="55"/>
      <c r="MC144" s="55"/>
      <c r="MD144" s="55"/>
      <c r="ME144" s="55"/>
      <c r="MF144" s="55"/>
      <c r="MG144" s="55"/>
      <c r="MH144" s="55"/>
      <c r="MI144" s="55"/>
      <c r="MJ144" s="55"/>
      <c r="MK144" s="55"/>
      <c r="ML144" s="55"/>
      <c r="MM144" s="55"/>
      <c r="MN144" s="55"/>
      <c r="MO144" s="55"/>
      <c r="MP144" s="55"/>
      <c r="MQ144" s="55"/>
      <c r="MR144" s="55"/>
      <c r="MS144" s="55"/>
      <c r="MT144" s="55"/>
      <c r="MU144" s="55"/>
      <c r="MV144" s="55"/>
      <c r="MW144" s="55"/>
      <c r="MX144" s="55"/>
      <c r="MY144" s="55"/>
      <c r="MZ144" s="55"/>
      <c r="NA144" s="55"/>
      <c r="NB144" s="55"/>
      <c r="NC144" s="55"/>
      <c r="ND144" s="55"/>
      <c r="NE144" s="55"/>
      <c r="NF144" s="55"/>
      <c r="NG144" s="55"/>
      <c r="NH144" s="55"/>
      <c r="NI144" s="55"/>
      <c r="NJ144" s="55"/>
      <c r="NK144" s="55"/>
      <c r="NL144" s="55"/>
      <c r="NM144" s="55"/>
      <c r="NN144" s="56"/>
      <c r="NO144" s="2"/>
      <c r="NP144" s="2"/>
    </row>
    <row r="145" spans="1:380" s="83" customFormat="1" ht="10.199999999999999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7"/>
      <c r="K145" s="78" t="str">
        <f>структура!$Q$11</f>
        <v>контроль</v>
      </c>
      <c r="L145" s="77"/>
      <c r="M145" s="76"/>
      <c r="N145" s="76"/>
      <c r="O145" s="79">
        <f>O134*$K$141/(1+$K$141)-O143</f>
        <v>0</v>
      </c>
      <c r="P145" s="76"/>
      <c r="Q145" s="76"/>
      <c r="R145" s="80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  <c r="IW145" s="81"/>
      <c r="IX145" s="81"/>
      <c r="IY145" s="81"/>
      <c r="IZ145" s="81"/>
      <c r="JA145" s="81"/>
      <c r="JB145" s="81"/>
      <c r="JC145" s="81"/>
      <c r="JD145" s="81"/>
      <c r="JE145" s="81"/>
      <c r="JF145" s="81"/>
      <c r="JG145" s="81"/>
      <c r="JH145" s="81"/>
      <c r="JI145" s="81"/>
      <c r="JJ145" s="81"/>
      <c r="JK145" s="81"/>
      <c r="JL145" s="81"/>
      <c r="JM145" s="81"/>
      <c r="JN145" s="81"/>
      <c r="JO145" s="81"/>
      <c r="JP145" s="81"/>
      <c r="JQ145" s="81"/>
      <c r="JR145" s="81"/>
      <c r="JS145" s="81"/>
      <c r="JT145" s="81"/>
      <c r="JU145" s="81"/>
      <c r="JV145" s="81"/>
      <c r="JW145" s="81"/>
      <c r="JX145" s="81"/>
      <c r="JY145" s="81"/>
      <c r="JZ145" s="81"/>
      <c r="KA145" s="81"/>
      <c r="KB145" s="81"/>
      <c r="KC145" s="81"/>
      <c r="KD145" s="81"/>
      <c r="KE145" s="81"/>
      <c r="KF145" s="81"/>
      <c r="KG145" s="81"/>
      <c r="KH145" s="81"/>
      <c r="KI145" s="81"/>
      <c r="KJ145" s="81"/>
      <c r="KK145" s="81"/>
      <c r="KL145" s="81"/>
      <c r="KM145" s="81"/>
      <c r="KN145" s="81"/>
      <c r="KO145" s="81"/>
      <c r="KP145" s="81"/>
      <c r="KQ145" s="81"/>
      <c r="KR145" s="81"/>
      <c r="KS145" s="81"/>
      <c r="KT145" s="81"/>
      <c r="KU145" s="81"/>
      <c r="KV145" s="81"/>
      <c r="KW145" s="81"/>
      <c r="KX145" s="81"/>
      <c r="KY145" s="81"/>
      <c r="KZ145" s="81"/>
      <c r="LA145" s="81"/>
      <c r="LB145" s="81"/>
      <c r="LC145" s="81"/>
      <c r="LD145" s="81"/>
      <c r="LE145" s="81"/>
      <c r="LF145" s="81"/>
      <c r="LG145" s="81"/>
      <c r="LH145" s="81"/>
      <c r="LI145" s="81"/>
      <c r="LJ145" s="81"/>
      <c r="LK145" s="81"/>
      <c r="LL145" s="81"/>
      <c r="LM145" s="81"/>
      <c r="LN145" s="81"/>
      <c r="LO145" s="81"/>
      <c r="LP145" s="81"/>
      <c r="LQ145" s="81"/>
      <c r="LR145" s="81"/>
      <c r="LS145" s="81"/>
      <c r="LT145" s="81"/>
      <c r="LU145" s="81"/>
      <c r="LV145" s="81"/>
      <c r="LW145" s="81"/>
      <c r="LX145" s="81"/>
      <c r="LY145" s="81"/>
      <c r="LZ145" s="81"/>
      <c r="MA145" s="81"/>
      <c r="MB145" s="81"/>
      <c r="MC145" s="81"/>
      <c r="MD145" s="81"/>
      <c r="ME145" s="81"/>
      <c r="MF145" s="81"/>
      <c r="MG145" s="81"/>
      <c r="MH145" s="81"/>
      <c r="MI145" s="81"/>
      <c r="MJ145" s="81"/>
      <c r="MK145" s="81"/>
      <c r="ML145" s="81"/>
      <c r="MM145" s="81"/>
      <c r="MN145" s="81"/>
      <c r="MO145" s="81"/>
      <c r="MP145" s="81"/>
      <c r="MQ145" s="81"/>
      <c r="MR145" s="81"/>
      <c r="MS145" s="81"/>
      <c r="MT145" s="81"/>
      <c r="MU145" s="81"/>
      <c r="MV145" s="81"/>
      <c r="MW145" s="81"/>
      <c r="MX145" s="81"/>
      <c r="MY145" s="81"/>
      <c r="MZ145" s="81"/>
      <c r="NA145" s="81"/>
      <c r="NB145" s="81"/>
      <c r="NC145" s="81"/>
      <c r="ND145" s="81"/>
      <c r="NE145" s="81"/>
      <c r="NF145" s="81"/>
      <c r="NG145" s="81"/>
      <c r="NH145" s="81"/>
      <c r="NI145" s="81"/>
      <c r="NJ145" s="81"/>
      <c r="NK145" s="81"/>
      <c r="NL145" s="81"/>
      <c r="NM145" s="81"/>
      <c r="NN145" s="82"/>
      <c r="NO145" s="76"/>
      <c r="NP145" s="76"/>
    </row>
    <row r="146" spans="1:380" ht="8.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15"/>
      <c r="L146" s="30"/>
      <c r="M146" s="2"/>
      <c r="N146" s="2"/>
      <c r="O146" s="2"/>
      <c r="P146" s="2"/>
      <c r="Q146" s="2"/>
      <c r="R146" s="47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  <c r="IW146" s="48"/>
      <c r="IX146" s="48"/>
      <c r="IY146" s="48"/>
      <c r="IZ146" s="48"/>
      <c r="JA146" s="48"/>
      <c r="JB146" s="48"/>
      <c r="JC146" s="48"/>
      <c r="JD146" s="48"/>
      <c r="JE146" s="48"/>
      <c r="JF146" s="48"/>
      <c r="JG146" s="48"/>
      <c r="JH146" s="48"/>
      <c r="JI146" s="48"/>
      <c r="JJ146" s="48"/>
      <c r="JK146" s="48"/>
      <c r="JL146" s="48"/>
      <c r="JM146" s="48"/>
      <c r="JN146" s="48"/>
      <c r="JO146" s="48"/>
      <c r="JP146" s="48"/>
      <c r="JQ146" s="48"/>
      <c r="JR146" s="48"/>
      <c r="JS146" s="48"/>
      <c r="JT146" s="48"/>
      <c r="JU146" s="48"/>
      <c r="JV146" s="48"/>
      <c r="JW146" s="48"/>
      <c r="JX146" s="48"/>
      <c r="JY146" s="48"/>
      <c r="JZ146" s="48"/>
      <c r="KA146" s="48"/>
      <c r="KB146" s="48"/>
      <c r="KC146" s="48"/>
      <c r="KD146" s="48"/>
      <c r="KE146" s="48"/>
      <c r="KF146" s="48"/>
      <c r="KG146" s="48"/>
      <c r="KH146" s="48"/>
      <c r="KI146" s="48"/>
      <c r="KJ146" s="48"/>
      <c r="KK146" s="48"/>
      <c r="KL146" s="48"/>
      <c r="KM146" s="48"/>
      <c r="KN146" s="48"/>
      <c r="KO146" s="48"/>
      <c r="KP146" s="48"/>
      <c r="KQ146" s="48"/>
      <c r="KR146" s="48"/>
      <c r="KS146" s="48"/>
      <c r="KT146" s="48"/>
      <c r="KU146" s="48"/>
      <c r="KV146" s="48"/>
      <c r="KW146" s="48"/>
      <c r="KX146" s="48"/>
      <c r="KY146" s="48"/>
      <c r="KZ146" s="48"/>
      <c r="LA146" s="48"/>
      <c r="LB146" s="48"/>
      <c r="LC146" s="48"/>
      <c r="LD146" s="48"/>
      <c r="LE146" s="48"/>
      <c r="LF146" s="48"/>
      <c r="LG146" s="48"/>
      <c r="LH146" s="48"/>
      <c r="LI146" s="48"/>
      <c r="LJ146" s="48"/>
      <c r="LK146" s="48"/>
      <c r="LL146" s="48"/>
      <c r="LM146" s="48"/>
      <c r="LN146" s="48"/>
      <c r="LO146" s="48"/>
      <c r="LP146" s="48"/>
      <c r="LQ146" s="48"/>
      <c r="LR146" s="48"/>
      <c r="LS146" s="48"/>
      <c r="LT146" s="48"/>
      <c r="LU146" s="48"/>
      <c r="LV146" s="48"/>
      <c r="LW146" s="48"/>
      <c r="LX146" s="48"/>
      <c r="LY146" s="48"/>
      <c r="LZ146" s="48"/>
      <c r="MA146" s="48"/>
      <c r="MB146" s="48"/>
      <c r="MC146" s="48"/>
      <c r="MD146" s="48"/>
      <c r="ME146" s="48"/>
      <c r="MF146" s="48"/>
      <c r="MG146" s="48"/>
      <c r="MH146" s="48"/>
      <c r="MI146" s="48"/>
      <c r="MJ146" s="48"/>
      <c r="MK146" s="48"/>
      <c r="ML146" s="48"/>
      <c r="MM146" s="48"/>
      <c r="MN146" s="48"/>
      <c r="MO146" s="48"/>
      <c r="MP146" s="48"/>
      <c r="MQ146" s="48"/>
      <c r="MR146" s="48"/>
      <c r="MS146" s="48"/>
      <c r="MT146" s="48"/>
      <c r="MU146" s="48"/>
      <c r="MV146" s="48"/>
      <c r="MW146" s="48"/>
      <c r="MX146" s="48"/>
      <c r="MY146" s="48"/>
      <c r="MZ146" s="48"/>
      <c r="NA146" s="48"/>
      <c r="NB146" s="48"/>
      <c r="NC146" s="48"/>
      <c r="ND146" s="48"/>
      <c r="NE146" s="48"/>
      <c r="NF146" s="48"/>
      <c r="NG146" s="48"/>
      <c r="NH146" s="48"/>
      <c r="NI146" s="48"/>
      <c r="NJ146" s="48"/>
      <c r="NK146" s="48"/>
      <c r="NL146" s="48"/>
      <c r="NM146" s="48"/>
      <c r="NN146" s="49"/>
      <c r="NO146" s="2"/>
      <c r="NP146" s="2"/>
    </row>
    <row r="147" spans="1:380" s="26" customFormat="1" x14ac:dyDescent="0.25">
      <c r="A147" s="23"/>
      <c r="B147" s="23"/>
      <c r="C147" s="23"/>
      <c r="D147" s="23"/>
      <c r="E147" s="23" t="str">
        <f>структура!$E$53</f>
        <v>график оплат за допуслуги без НДС</v>
      </c>
      <c r="F147" s="23"/>
      <c r="G147" s="23"/>
      <c r="H147" s="23" t="str">
        <f>IF($E147="","",INDEX(структура!$H:$H,SUMIFS(структура!$C:$C,структура!$E:$E,$E147)))</f>
        <v>руб.</v>
      </c>
      <c r="I147" s="23"/>
      <c r="J147" s="13"/>
      <c r="K147" s="15"/>
      <c r="L147" s="30"/>
      <c r="M147" s="23"/>
      <c r="N147" s="23"/>
      <c r="O147" s="46">
        <f>SUM($R147:$NO147)</f>
        <v>0</v>
      </c>
      <c r="P147" s="23"/>
      <c r="Q147" s="23"/>
      <c r="R147" s="50"/>
      <c r="S147" s="53">
        <f>S134-S143</f>
        <v>0</v>
      </c>
      <c r="T147" s="53">
        <f>T134-T143</f>
        <v>0</v>
      </c>
      <c r="U147" s="53">
        <f t="shared" ref="U147:CF147" si="90">U134-U143</f>
        <v>0</v>
      </c>
      <c r="V147" s="53">
        <f t="shared" si="90"/>
        <v>0</v>
      </c>
      <c r="W147" s="53">
        <f t="shared" si="90"/>
        <v>0</v>
      </c>
      <c r="X147" s="53">
        <f t="shared" si="90"/>
        <v>0</v>
      </c>
      <c r="Y147" s="53">
        <f t="shared" si="90"/>
        <v>0</v>
      </c>
      <c r="Z147" s="53">
        <f t="shared" si="90"/>
        <v>0</v>
      </c>
      <c r="AA147" s="53">
        <f t="shared" si="90"/>
        <v>0</v>
      </c>
      <c r="AB147" s="53">
        <f t="shared" si="90"/>
        <v>0</v>
      </c>
      <c r="AC147" s="53">
        <f t="shared" si="90"/>
        <v>0</v>
      </c>
      <c r="AD147" s="53">
        <f t="shared" si="90"/>
        <v>0</v>
      </c>
      <c r="AE147" s="53">
        <f t="shared" si="90"/>
        <v>0</v>
      </c>
      <c r="AF147" s="53">
        <f t="shared" si="90"/>
        <v>0</v>
      </c>
      <c r="AG147" s="53">
        <f t="shared" si="90"/>
        <v>0</v>
      </c>
      <c r="AH147" s="53">
        <f t="shared" si="90"/>
        <v>0</v>
      </c>
      <c r="AI147" s="53">
        <f t="shared" si="90"/>
        <v>0</v>
      </c>
      <c r="AJ147" s="53">
        <f t="shared" si="90"/>
        <v>0</v>
      </c>
      <c r="AK147" s="53">
        <f t="shared" si="90"/>
        <v>0</v>
      </c>
      <c r="AL147" s="53">
        <f t="shared" si="90"/>
        <v>0</v>
      </c>
      <c r="AM147" s="53">
        <f t="shared" si="90"/>
        <v>0</v>
      </c>
      <c r="AN147" s="53">
        <f t="shared" si="90"/>
        <v>0</v>
      </c>
      <c r="AO147" s="53">
        <f t="shared" si="90"/>
        <v>0</v>
      </c>
      <c r="AP147" s="53">
        <f t="shared" si="90"/>
        <v>0</v>
      </c>
      <c r="AQ147" s="53">
        <f t="shared" si="90"/>
        <v>0</v>
      </c>
      <c r="AR147" s="53">
        <f t="shared" si="90"/>
        <v>0</v>
      </c>
      <c r="AS147" s="53">
        <f t="shared" si="90"/>
        <v>0</v>
      </c>
      <c r="AT147" s="53">
        <f t="shared" si="90"/>
        <v>0</v>
      </c>
      <c r="AU147" s="53">
        <f t="shared" si="90"/>
        <v>0</v>
      </c>
      <c r="AV147" s="53">
        <f t="shared" si="90"/>
        <v>0</v>
      </c>
      <c r="AW147" s="53">
        <f t="shared" si="90"/>
        <v>0</v>
      </c>
      <c r="AX147" s="53">
        <f t="shared" si="90"/>
        <v>0</v>
      </c>
      <c r="AY147" s="53">
        <f t="shared" si="90"/>
        <v>0</v>
      </c>
      <c r="AZ147" s="53">
        <f t="shared" si="90"/>
        <v>0</v>
      </c>
      <c r="BA147" s="53">
        <f t="shared" si="90"/>
        <v>0</v>
      </c>
      <c r="BB147" s="53">
        <f t="shared" si="90"/>
        <v>0</v>
      </c>
      <c r="BC147" s="53">
        <f t="shared" si="90"/>
        <v>0</v>
      </c>
      <c r="BD147" s="53">
        <f t="shared" si="90"/>
        <v>0</v>
      </c>
      <c r="BE147" s="53">
        <f t="shared" si="90"/>
        <v>0</v>
      </c>
      <c r="BF147" s="53">
        <f t="shared" si="90"/>
        <v>0</v>
      </c>
      <c r="BG147" s="53">
        <f t="shared" si="90"/>
        <v>0</v>
      </c>
      <c r="BH147" s="53">
        <f t="shared" si="90"/>
        <v>0</v>
      </c>
      <c r="BI147" s="53">
        <f t="shared" si="90"/>
        <v>0</v>
      </c>
      <c r="BJ147" s="53">
        <f t="shared" si="90"/>
        <v>0</v>
      </c>
      <c r="BK147" s="53">
        <f t="shared" si="90"/>
        <v>0</v>
      </c>
      <c r="BL147" s="53">
        <f t="shared" si="90"/>
        <v>0</v>
      </c>
      <c r="BM147" s="53">
        <f t="shared" si="90"/>
        <v>0</v>
      </c>
      <c r="BN147" s="53">
        <f t="shared" si="90"/>
        <v>0</v>
      </c>
      <c r="BO147" s="53">
        <f t="shared" si="90"/>
        <v>0</v>
      </c>
      <c r="BP147" s="53">
        <f t="shared" si="90"/>
        <v>0</v>
      </c>
      <c r="BQ147" s="53">
        <f t="shared" si="90"/>
        <v>0</v>
      </c>
      <c r="BR147" s="53">
        <f t="shared" si="90"/>
        <v>0</v>
      </c>
      <c r="BS147" s="53">
        <f t="shared" si="90"/>
        <v>0</v>
      </c>
      <c r="BT147" s="53">
        <f t="shared" si="90"/>
        <v>0</v>
      </c>
      <c r="BU147" s="53">
        <f t="shared" si="90"/>
        <v>0</v>
      </c>
      <c r="BV147" s="53">
        <f t="shared" si="90"/>
        <v>0</v>
      </c>
      <c r="BW147" s="53">
        <f t="shared" si="90"/>
        <v>0</v>
      </c>
      <c r="BX147" s="53">
        <f t="shared" si="90"/>
        <v>0</v>
      </c>
      <c r="BY147" s="53">
        <f t="shared" si="90"/>
        <v>0</v>
      </c>
      <c r="BZ147" s="53">
        <f t="shared" si="90"/>
        <v>0</v>
      </c>
      <c r="CA147" s="53">
        <f t="shared" si="90"/>
        <v>0</v>
      </c>
      <c r="CB147" s="53">
        <f t="shared" si="90"/>
        <v>0</v>
      </c>
      <c r="CC147" s="53">
        <f t="shared" si="90"/>
        <v>0</v>
      </c>
      <c r="CD147" s="53">
        <f t="shared" si="90"/>
        <v>0</v>
      </c>
      <c r="CE147" s="53">
        <f t="shared" si="90"/>
        <v>0</v>
      </c>
      <c r="CF147" s="53">
        <f t="shared" si="90"/>
        <v>0</v>
      </c>
      <c r="CG147" s="53">
        <f t="shared" ref="CG147:ER147" si="91">CG134-CG143</f>
        <v>0</v>
      </c>
      <c r="CH147" s="53">
        <f t="shared" si="91"/>
        <v>0</v>
      </c>
      <c r="CI147" s="53">
        <f t="shared" si="91"/>
        <v>0</v>
      </c>
      <c r="CJ147" s="53">
        <f t="shared" si="91"/>
        <v>0</v>
      </c>
      <c r="CK147" s="53">
        <f t="shared" si="91"/>
        <v>0</v>
      </c>
      <c r="CL147" s="53">
        <f t="shared" si="91"/>
        <v>0</v>
      </c>
      <c r="CM147" s="53">
        <f t="shared" si="91"/>
        <v>0</v>
      </c>
      <c r="CN147" s="53">
        <f t="shared" si="91"/>
        <v>0</v>
      </c>
      <c r="CO147" s="53">
        <f t="shared" si="91"/>
        <v>0</v>
      </c>
      <c r="CP147" s="53">
        <f t="shared" si="91"/>
        <v>0</v>
      </c>
      <c r="CQ147" s="53">
        <f t="shared" si="91"/>
        <v>0</v>
      </c>
      <c r="CR147" s="53">
        <f t="shared" si="91"/>
        <v>0</v>
      </c>
      <c r="CS147" s="53">
        <f t="shared" si="91"/>
        <v>0</v>
      </c>
      <c r="CT147" s="53">
        <f t="shared" si="91"/>
        <v>0</v>
      </c>
      <c r="CU147" s="53">
        <f t="shared" si="91"/>
        <v>0</v>
      </c>
      <c r="CV147" s="53">
        <f t="shared" si="91"/>
        <v>0</v>
      </c>
      <c r="CW147" s="53">
        <f t="shared" si="91"/>
        <v>0</v>
      </c>
      <c r="CX147" s="53">
        <f t="shared" si="91"/>
        <v>0</v>
      </c>
      <c r="CY147" s="53">
        <f t="shared" si="91"/>
        <v>0</v>
      </c>
      <c r="CZ147" s="53">
        <f t="shared" si="91"/>
        <v>0</v>
      </c>
      <c r="DA147" s="53">
        <f t="shared" si="91"/>
        <v>0</v>
      </c>
      <c r="DB147" s="53">
        <f t="shared" si="91"/>
        <v>0</v>
      </c>
      <c r="DC147" s="53">
        <f t="shared" si="91"/>
        <v>0</v>
      </c>
      <c r="DD147" s="53">
        <f t="shared" si="91"/>
        <v>0</v>
      </c>
      <c r="DE147" s="53">
        <f t="shared" si="91"/>
        <v>0</v>
      </c>
      <c r="DF147" s="53">
        <f t="shared" si="91"/>
        <v>0</v>
      </c>
      <c r="DG147" s="53">
        <f t="shared" si="91"/>
        <v>0</v>
      </c>
      <c r="DH147" s="53">
        <f t="shared" si="91"/>
        <v>0</v>
      </c>
      <c r="DI147" s="53">
        <f t="shared" si="91"/>
        <v>0</v>
      </c>
      <c r="DJ147" s="53">
        <f t="shared" si="91"/>
        <v>0</v>
      </c>
      <c r="DK147" s="53">
        <f t="shared" si="91"/>
        <v>0</v>
      </c>
      <c r="DL147" s="53">
        <f t="shared" si="91"/>
        <v>0</v>
      </c>
      <c r="DM147" s="53">
        <f t="shared" si="91"/>
        <v>0</v>
      </c>
      <c r="DN147" s="53">
        <f t="shared" si="91"/>
        <v>0</v>
      </c>
      <c r="DO147" s="53">
        <f t="shared" si="91"/>
        <v>0</v>
      </c>
      <c r="DP147" s="53">
        <f t="shared" si="91"/>
        <v>0</v>
      </c>
      <c r="DQ147" s="53">
        <f t="shared" si="91"/>
        <v>0</v>
      </c>
      <c r="DR147" s="53">
        <f t="shared" si="91"/>
        <v>0</v>
      </c>
      <c r="DS147" s="53">
        <f t="shared" si="91"/>
        <v>0</v>
      </c>
      <c r="DT147" s="53">
        <f t="shared" si="91"/>
        <v>0</v>
      </c>
      <c r="DU147" s="53">
        <f t="shared" si="91"/>
        <v>0</v>
      </c>
      <c r="DV147" s="53">
        <f t="shared" si="91"/>
        <v>0</v>
      </c>
      <c r="DW147" s="53">
        <f t="shared" si="91"/>
        <v>0</v>
      </c>
      <c r="DX147" s="53">
        <f t="shared" si="91"/>
        <v>0</v>
      </c>
      <c r="DY147" s="53">
        <f t="shared" si="91"/>
        <v>0</v>
      </c>
      <c r="DZ147" s="53">
        <f t="shared" si="91"/>
        <v>0</v>
      </c>
      <c r="EA147" s="53">
        <f t="shared" si="91"/>
        <v>0</v>
      </c>
      <c r="EB147" s="53">
        <f t="shared" si="91"/>
        <v>0</v>
      </c>
      <c r="EC147" s="53">
        <f t="shared" si="91"/>
        <v>0</v>
      </c>
      <c r="ED147" s="53">
        <f t="shared" si="91"/>
        <v>0</v>
      </c>
      <c r="EE147" s="53">
        <f t="shared" si="91"/>
        <v>0</v>
      </c>
      <c r="EF147" s="53">
        <f t="shared" si="91"/>
        <v>0</v>
      </c>
      <c r="EG147" s="53">
        <f t="shared" si="91"/>
        <v>0</v>
      </c>
      <c r="EH147" s="53">
        <f t="shared" si="91"/>
        <v>0</v>
      </c>
      <c r="EI147" s="53">
        <f t="shared" si="91"/>
        <v>0</v>
      </c>
      <c r="EJ147" s="53">
        <f t="shared" si="91"/>
        <v>0</v>
      </c>
      <c r="EK147" s="53">
        <f t="shared" si="91"/>
        <v>0</v>
      </c>
      <c r="EL147" s="53">
        <f t="shared" si="91"/>
        <v>0</v>
      </c>
      <c r="EM147" s="53">
        <f t="shared" si="91"/>
        <v>0</v>
      </c>
      <c r="EN147" s="53">
        <f t="shared" si="91"/>
        <v>0</v>
      </c>
      <c r="EO147" s="53">
        <f t="shared" si="91"/>
        <v>0</v>
      </c>
      <c r="EP147" s="53">
        <f t="shared" si="91"/>
        <v>0</v>
      </c>
      <c r="EQ147" s="53">
        <f t="shared" si="91"/>
        <v>0</v>
      </c>
      <c r="ER147" s="53">
        <f t="shared" si="91"/>
        <v>0</v>
      </c>
      <c r="ES147" s="53">
        <f t="shared" ref="ES147:HD147" si="92">ES134-ES143</f>
        <v>0</v>
      </c>
      <c r="ET147" s="53">
        <f t="shared" si="92"/>
        <v>0</v>
      </c>
      <c r="EU147" s="53">
        <f t="shared" si="92"/>
        <v>0</v>
      </c>
      <c r="EV147" s="53">
        <f t="shared" si="92"/>
        <v>0</v>
      </c>
      <c r="EW147" s="53">
        <f t="shared" si="92"/>
        <v>0</v>
      </c>
      <c r="EX147" s="53">
        <f t="shared" si="92"/>
        <v>0</v>
      </c>
      <c r="EY147" s="53">
        <f t="shared" si="92"/>
        <v>0</v>
      </c>
      <c r="EZ147" s="53">
        <f t="shared" si="92"/>
        <v>0</v>
      </c>
      <c r="FA147" s="53">
        <f t="shared" si="92"/>
        <v>0</v>
      </c>
      <c r="FB147" s="53">
        <f t="shared" si="92"/>
        <v>0</v>
      </c>
      <c r="FC147" s="53">
        <f t="shared" si="92"/>
        <v>0</v>
      </c>
      <c r="FD147" s="53">
        <f t="shared" si="92"/>
        <v>0</v>
      </c>
      <c r="FE147" s="53">
        <f t="shared" si="92"/>
        <v>0</v>
      </c>
      <c r="FF147" s="53">
        <f t="shared" si="92"/>
        <v>0</v>
      </c>
      <c r="FG147" s="53">
        <f t="shared" si="92"/>
        <v>0</v>
      </c>
      <c r="FH147" s="53">
        <f t="shared" si="92"/>
        <v>0</v>
      </c>
      <c r="FI147" s="53">
        <f t="shared" si="92"/>
        <v>0</v>
      </c>
      <c r="FJ147" s="53">
        <f t="shared" si="92"/>
        <v>0</v>
      </c>
      <c r="FK147" s="53">
        <f t="shared" si="92"/>
        <v>0</v>
      </c>
      <c r="FL147" s="53">
        <f t="shared" si="92"/>
        <v>0</v>
      </c>
      <c r="FM147" s="53">
        <f t="shared" si="92"/>
        <v>0</v>
      </c>
      <c r="FN147" s="53">
        <f t="shared" si="92"/>
        <v>0</v>
      </c>
      <c r="FO147" s="53">
        <f t="shared" si="92"/>
        <v>0</v>
      </c>
      <c r="FP147" s="53">
        <f t="shared" si="92"/>
        <v>0</v>
      </c>
      <c r="FQ147" s="53">
        <f t="shared" si="92"/>
        <v>0</v>
      </c>
      <c r="FR147" s="53">
        <f t="shared" si="92"/>
        <v>0</v>
      </c>
      <c r="FS147" s="53">
        <f t="shared" si="92"/>
        <v>0</v>
      </c>
      <c r="FT147" s="53">
        <f t="shared" si="92"/>
        <v>0</v>
      </c>
      <c r="FU147" s="53">
        <f t="shared" si="92"/>
        <v>0</v>
      </c>
      <c r="FV147" s="53">
        <f t="shared" si="92"/>
        <v>0</v>
      </c>
      <c r="FW147" s="53">
        <f t="shared" si="92"/>
        <v>0</v>
      </c>
      <c r="FX147" s="53">
        <f t="shared" si="92"/>
        <v>0</v>
      </c>
      <c r="FY147" s="53">
        <f t="shared" si="92"/>
        <v>0</v>
      </c>
      <c r="FZ147" s="53">
        <f t="shared" si="92"/>
        <v>0</v>
      </c>
      <c r="GA147" s="53">
        <f t="shared" si="92"/>
        <v>0</v>
      </c>
      <c r="GB147" s="53">
        <f t="shared" si="92"/>
        <v>0</v>
      </c>
      <c r="GC147" s="53">
        <f t="shared" si="92"/>
        <v>0</v>
      </c>
      <c r="GD147" s="53">
        <f t="shared" si="92"/>
        <v>0</v>
      </c>
      <c r="GE147" s="53">
        <f t="shared" si="92"/>
        <v>0</v>
      </c>
      <c r="GF147" s="53">
        <f t="shared" si="92"/>
        <v>0</v>
      </c>
      <c r="GG147" s="53">
        <f t="shared" si="92"/>
        <v>0</v>
      </c>
      <c r="GH147" s="53">
        <f t="shared" si="92"/>
        <v>0</v>
      </c>
      <c r="GI147" s="53">
        <f t="shared" si="92"/>
        <v>0</v>
      </c>
      <c r="GJ147" s="53">
        <f t="shared" si="92"/>
        <v>0</v>
      </c>
      <c r="GK147" s="53">
        <f t="shared" si="92"/>
        <v>0</v>
      </c>
      <c r="GL147" s="53">
        <f t="shared" si="92"/>
        <v>0</v>
      </c>
      <c r="GM147" s="53">
        <f t="shared" si="92"/>
        <v>0</v>
      </c>
      <c r="GN147" s="53">
        <f t="shared" si="92"/>
        <v>0</v>
      </c>
      <c r="GO147" s="53">
        <f t="shared" si="92"/>
        <v>0</v>
      </c>
      <c r="GP147" s="53">
        <f t="shared" si="92"/>
        <v>0</v>
      </c>
      <c r="GQ147" s="53">
        <f t="shared" si="92"/>
        <v>0</v>
      </c>
      <c r="GR147" s="53">
        <f t="shared" si="92"/>
        <v>0</v>
      </c>
      <c r="GS147" s="53">
        <f t="shared" si="92"/>
        <v>0</v>
      </c>
      <c r="GT147" s="53">
        <f t="shared" si="92"/>
        <v>0</v>
      </c>
      <c r="GU147" s="53">
        <f t="shared" si="92"/>
        <v>0</v>
      </c>
      <c r="GV147" s="53">
        <f t="shared" si="92"/>
        <v>0</v>
      </c>
      <c r="GW147" s="53">
        <f t="shared" si="92"/>
        <v>0</v>
      </c>
      <c r="GX147" s="53">
        <f t="shared" si="92"/>
        <v>0</v>
      </c>
      <c r="GY147" s="53">
        <f t="shared" si="92"/>
        <v>0</v>
      </c>
      <c r="GZ147" s="53">
        <f t="shared" si="92"/>
        <v>0</v>
      </c>
      <c r="HA147" s="53">
        <f t="shared" si="92"/>
        <v>0</v>
      </c>
      <c r="HB147" s="53">
        <f t="shared" si="92"/>
        <v>0</v>
      </c>
      <c r="HC147" s="53">
        <f t="shared" si="92"/>
        <v>0</v>
      </c>
      <c r="HD147" s="53">
        <f t="shared" si="92"/>
        <v>0</v>
      </c>
      <c r="HE147" s="53">
        <f t="shared" ref="HE147:JP147" si="93">HE134-HE143</f>
        <v>0</v>
      </c>
      <c r="HF147" s="53">
        <f t="shared" si="93"/>
        <v>0</v>
      </c>
      <c r="HG147" s="53">
        <f t="shared" si="93"/>
        <v>0</v>
      </c>
      <c r="HH147" s="53">
        <f t="shared" si="93"/>
        <v>0</v>
      </c>
      <c r="HI147" s="53">
        <f t="shared" si="93"/>
        <v>0</v>
      </c>
      <c r="HJ147" s="53">
        <f t="shared" si="93"/>
        <v>0</v>
      </c>
      <c r="HK147" s="53">
        <f t="shared" si="93"/>
        <v>0</v>
      </c>
      <c r="HL147" s="53">
        <f t="shared" si="93"/>
        <v>0</v>
      </c>
      <c r="HM147" s="53">
        <f t="shared" si="93"/>
        <v>0</v>
      </c>
      <c r="HN147" s="53">
        <f t="shared" si="93"/>
        <v>0</v>
      </c>
      <c r="HO147" s="53">
        <f t="shared" si="93"/>
        <v>0</v>
      </c>
      <c r="HP147" s="53">
        <f t="shared" si="93"/>
        <v>0</v>
      </c>
      <c r="HQ147" s="53">
        <f t="shared" si="93"/>
        <v>0</v>
      </c>
      <c r="HR147" s="53">
        <f t="shared" si="93"/>
        <v>0</v>
      </c>
      <c r="HS147" s="53">
        <f t="shared" si="93"/>
        <v>0</v>
      </c>
      <c r="HT147" s="53">
        <f t="shared" si="93"/>
        <v>0</v>
      </c>
      <c r="HU147" s="53">
        <f t="shared" si="93"/>
        <v>0</v>
      </c>
      <c r="HV147" s="53">
        <f t="shared" si="93"/>
        <v>0</v>
      </c>
      <c r="HW147" s="53">
        <f t="shared" si="93"/>
        <v>0</v>
      </c>
      <c r="HX147" s="53">
        <f t="shared" si="93"/>
        <v>0</v>
      </c>
      <c r="HY147" s="53">
        <f t="shared" si="93"/>
        <v>0</v>
      </c>
      <c r="HZ147" s="53">
        <f t="shared" si="93"/>
        <v>0</v>
      </c>
      <c r="IA147" s="53">
        <f t="shared" si="93"/>
        <v>0</v>
      </c>
      <c r="IB147" s="53">
        <f t="shared" si="93"/>
        <v>0</v>
      </c>
      <c r="IC147" s="53">
        <f t="shared" si="93"/>
        <v>0</v>
      </c>
      <c r="ID147" s="53">
        <f t="shared" si="93"/>
        <v>0</v>
      </c>
      <c r="IE147" s="53">
        <f t="shared" si="93"/>
        <v>0</v>
      </c>
      <c r="IF147" s="53">
        <f t="shared" si="93"/>
        <v>0</v>
      </c>
      <c r="IG147" s="53">
        <f t="shared" si="93"/>
        <v>0</v>
      </c>
      <c r="IH147" s="53">
        <f t="shared" si="93"/>
        <v>0</v>
      </c>
      <c r="II147" s="53">
        <f t="shared" si="93"/>
        <v>0</v>
      </c>
      <c r="IJ147" s="53">
        <f t="shared" si="93"/>
        <v>0</v>
      </c>
      <c r="IK147" s="53">
        <f t="shared" si="93"/>
        <v>0</v>
      </c>
      <c r="IL147" s="53">
        <f t="shared" si="93"/>
        <v>0</v>
      </c>
      <c r="IM147" s="53">
        <f t="shared" si="93"/>
        <v>0</v>
      </c>
      <c r="IN147" s="53">
        <f t="shared" si="93"/>
        <v>0</v>
      </c>
      <c r="IO147" s="53">
        <f t="shared" si="93"/>
        <v>0</v>
      </c>
      <c r="IP147" s="53">
        <f t="shared" si="93"/>
        <v>0</v>
      </c>
      <c r="IQ147" s="53">
        <f t="shared" si="93"/>
        <v>0</v>
      </c>
      <c r="IR147" s="53">
        <f t="shared" si="93"/>
        <v>0</v>
      </c>
      <c r="IS147" s="53">
        <f t="shared" si="93"/>
        <v>0</v>
      </c>
      <c r="IT147" s="53">
        <f t="shared" si="93"/>
        <v>0</v>
      </c>
      <c r="IU147" s="53">
        <f t="shared" si="93"/>
        <v>0</v>
      </c>
      <c r="IV147" s="53">
        <f t="shared" si="93"/>
        <v>0</v>
      </c>
      <c r="IW147" s="53">
        <f t="shared" si="93"/>
        <v>0</v>
      </c>
      <c r="IX147" s="53">
        <f t="shared" si="93"/>
        <v>0</v>
      </c>
      <c r="IY147" s="53">
        <f t="shared" si="93"/>
        <v>0</v>
      </c>
      <c r="IZ147" s="53">
        <f t="shared" si="93"/>
        <v>0</v>
      </c>
      <c r="JA147" s="53">
        <f t="shared" si="93"/>
        <v>0</v>
      </c>
      <c r="JB147" s="53">
        <f t="shared" si="93"/>
        <v>0</v>
      </c>
      <c r="JC147" s="53">
        <f t="shared" si="93"/>
        <v>0</v>
      </c>
      <c r="JD147" s="53">
        <f t="shared" si="93"/>
        <v>0</v>
      </c>
      <c r="JE147" s="53">
        <f t="shared" si="93"/>
        <v>0</v>
      </c>
      <c r="JF147" s="53">
        <f t="shared" si="93"/>
        <v>0</v>
      </c>
      <c r="JG147" s="53">
        <f t="shared" si="93"/>
        <v>0</v>
      </c>
      <c r="JH147" s="53">
        <f t="shared" si="93"/>
        <v>0</v>
      </c>
      <c r="JI147" s="53">
        <f t="shared" si="93"/>
        <v>0</v>
      </c>
      <c r="JJ147" s="53">
        <f t="shared" si="93"/>
        <v>0</v>
      </c>
      <c r="JK147" s="53">
        <f t="shared" si="93"/>
        <v>0</v>
      </c>
      <c r="JL147" s="53">
        <f t="shared" si="93"/>
        <v>0</v>
      </c>
      <c r="JM147" s="53">
        <f t="shared" si="93"/>
        <v>0</v>
      </c>
      <c r="JN147" s="53">
        <f t="shared" si="93"/>
        <v>0</v>
      </c>
      <c r="JO147" s="53">
        <f t="shared" si="93"/>
        <v>0</v>
      </c>
      <c r="JP147" s="53">
        <f t="shared" si="93"/>
        <v>0</v>
      </c>
      <c r="JQ147" s="53">
        <f t="shared" ref="JQ147:MB147" si="94">JQ134-JQ143</f>
        <v>0</v>
      </c>
      <c r="JR147" s="53">
        <f t="shared" si="94"/>
        <v>0</v>
      </c>
      <c r="JS147" s="53">
        <f t="shared" si="94"/>
        <v>0</v>
      </c>
      <c r="JT147" s="53">
        <f t="shared" si="94"/>
        <v>0</v>
      </c>
      <c r="JU147" s="53">
        <f t="shared" si="94"/>
        <v>0</v>
      </c>
      <c r="JV147" s="53">
        <f t="shared" si="94"/>
        <v>0</v>
      </c>
      <c r="JW147" s="53">
        <f t="shared" si="94"/>
        <v>0</v>
      </c>
      <c r="JX147" s="53">
        <f t="shared" si="94"/>
        <v>0</v>
      </c>
      <c r="JY147" s="53">
        <f t="shared" si="94"/>
        <v>0</v>
      </c>
      <c r="JZ147" s="53">
        <f t="shared" si="94"/>
        <v>0</v>
      </c>
      <c r="KA147" s="53">
        <f t="shared" si="94"/>
        <v>0</v>
      </c>
      <c r="KB147" s="53">
        <f t="shared" si="94"/>
        <v>0</v>
      </c>
      <c r="KC147" s="53">
        <f t="shared" si="94"/>
        <v>0</v>
      </c>
      <c r="KD147" s="53">
        <f t="shared" si="94"/>
        <v>0</v>
      </c>
      <c r="KE147" s="53">
        <f t="shared" si="94"/>
        <v>0</v>
      </c>
      <c r="KF147" s="53">
        <f t="shared" si="94"/>
        <v>0</v>
      </c>
      <c r="KG147" s="53">
        <f t="shared" si="94"/>
        <v>0</v>
      </c>
      <c r="KH147" s="53">
        <f t="shared" si="94"/>
        <v>0</v>
      </c>
      <c r="KI147" s="53">
        <f t="shared" si="94"/>
        <v>0</v>
      </c>
      <c r="KJ147" s="53">
        <f t="shared" si="94"/>
        <v>0</v>
      </c>
      <c r="KK147" s="53">
        <f t="shared" si="94"/>
        <v>0</v>
      </c>
      <c r="KL147" s="53">
        <f t="shared" si="94"/>
        <v>0</v>
      </c>
      <c r="KM147" s="53">
        <f t="shared" si="94"/>
        <v>0</v>
      </c>
      <c r="KN147" s="53">
        <f t="shared" si="94"/>
        <v>0</v>
      </c>
      <c r="KO147" s="53">
        <f t="shared" si="94"/>
        <v>0</v>
      </c>
      <c r="KP147" s="53">
        <f t="shared" si="94"/>
        <v>0</v>
      </c>
      <c r="KQ147" s="53">
        <f t="shared" si="94"/>
        <v>0</v>
      </c>
      <c r="KR147" s="53">
        <f t="shared" si="94"/>
        <v>0</v>
      </c>
      <c r="KS147" s="53">
        <f t="shared" si="94"/>
        <v>0</v>
      </c>
      <c r="KT147" s="53">
        <f t="shared" si="94"/>
        <v>0</v>
      </c>
      <c r="KU147" s="53">
        <f t="shared" si="94"/>
        <v>0</v>
      </c>
      <c r="KV147" s="53">
        <f t="shared" si="94"/>
        <v>0</v>
      </c>
      <c r="KW147" s="53">
        <f t="shared" si="94"/>
        <v>0</v>
      </c>
      <c r="KX147" s="53">
        <f t="shared" si="94"/>
        <v>0</v>
      </c>
      <c r="KY147" s="53">
        <f t="shared" si="94"/>
        <v>0</v>
      </c>
      <c r="KZ147" s="53">
        <f t="shared" si="94"/>
        <v>0</v>
      </c>
      <c r="LA147" s="53">
        <f t="shared" si="94"/>
        <v>0</v>
      </c>
      <c r="LB147" s="53">
        <f t="shared" si="94"/>
        <v>0</v>
      </c>
      <c r="LC147" s="53">
        <f t="shared" si="94"/>
        <v>0</v>
      </c>
      <c r="LD147" s="53">
        <f t="shared" si="94"/>
        <v>0</v>
      </c>
      <c r="LE147" s="53">
        <f t="shared" si="94"/>
        <v>0</v>
      </c>
      <c r="LF147" s="53">
        <f t="shared" si="94"/>
        <v>0</v>
      </c>
      <c r="LG147" s="53">
        <f t="shared" si="94"/>
        <v>0</v>
      </c>
      <c r="LH147" s="53">
        <f t="shared" si="94"/>
        <v>0</v>
      </c>
      <c r="LI147" s="53">
        <f t="shared" si="94"/>
        <v>0</v>
      </c>
      <c r="LJ147" s="53">
        <f t="shared" si="94"/>
        <v>0</v>
      </c>
      <c r="LK147" s="53">
        <f t="shared" si="94"/>
        <v>0</v>
      </c>
      <c r="LL147" s="53">
        <f t="shared" si="94"/>
        <v>0</v>
      </c>
      <c r="LM147" s="53">
        <f t="shared" si="94"/>
        <v>0</v>
      </c>
      <c r="LN147" s="53">
        <f t="shared" si="94"/>
        <v>0</v>
      </c>
      <c r="LO147" s="53">
        <f t="shared" si="94"/>
        <v>0</v>
      </c>
      <c r="LP147" s="53">
        <f t="shared" si="94"/>
        <v>0</v>
      </c>
      <c r="LQ147" s="53">
        <f t="shared" si="94"/>
        <v>0</v>
      </c>
      <c r="LR147" s="53">
        <f t="shared" si="94"/>
        <v>0</v>
      </c>
      <c r="LS147" s="53">
        <f t="shared" si="94"/>
        <v>0</v>
      </c>
      <c r="LT147" s="53">
        <f t="shared" si="94"/>
        <v>0</v>
      </c>
      <c r="LU147" s="53">
        <f t="shared" si="94"/>
        <v>0</v>
      </c>
      <c r="LV147" s="53">
        <f t="shared" si="94"/>
        <v>0</v>
      </c>
      <c r="LW147" s="53">
        <f t="shared" si="94"/>
        <v>0</v>
      </c>
      <c r="LX147" s="53">
        <f t="shared" si="94"/>
        <v>0</v>
      </c>
      <c r="LY147" s="53">
        <f t="shared" si="94"/>
        <v>0</v>
      </c>
      <c r="LZ147" s="53">
        <f t="shared" si="94"/>
        <v>0</v>
      </c>
      <c r="MA147" s="53">
        <f t="shared" si="94"/>
        <v>0</v>
      </c>
      <c r="MB147" s="53">
        <f t="shared" si="94"/>
        <v>0</v>
      </c>
      <c r="MC147" s="53">
        <f t="shared" ref="MC147:NN147" si="95">MC134-MC143</f>
        <v>0</v>
      </c>
      <c r="MD147" s="53">
        <f t="shared" si="95"/>
        <v>0</v>
      </c>
      <c r="ME147" s="53">
        <f t="shared" si="95"/>
        <v>0</v>
      </c>
      <c r="MF147" s="53">
        <f t="shared" si="95"/>
        <v>0</v>
      </c>
      <c r="MG147" s="53">
        <f t="shared" si="95"/>
        <v>0</v>
      </c>
      <c r="MH147" s="53">
        <f t="shared" si="95"/>
        <v>0</v>
      </c>
      <c r="MI147" s="53">
        <f t="shared" si="95"/>
        <v>0</v>
      </c>
      <c r="MJ147" s="53">
        <f t="shared" si="95"/>
        <v>0</v>
      </c>
      <c r="MK147" s="53">
        <f t="shared" si="95"/>
        <v>0</v>
      </c>
      <c r="ML147" s="53">
        <f t="shared" si="95"/>
        <v>0</v>
      </c>
      <c r="MM147" s="53">
        <f t="shared" si="95"/>
        <v>0</v>
      </c>
      <c r="MN147" s="53">
        <f t="shared" si="95"/>
        <v>0</v>
      </c>
      <c r="MO147" s="53">
        <f t="shared" si="95"/>
        <v>0</v>
      </c>
      <c r="MP147" s="53">
        <f t="shared" si="95"/>
        <v>0</v>
      </c>
      <c r="MQ147" s="53">
        <f t="shared" si="95"/>
        <v>0</v>
      </c>
      <c r="MR147" s="53">
        <f t="shared" si="95"/>
        <v>0</v>
      </c>
      <c r="MS147" s="53">
        <f t="shared" si="95"/>
        <v>0</v>
      </c>
      <c r="MT147" s="53">
        <f t="shared" si="95"/>
        <v>0</v>
      </c>
      <c r="MU147" s="53">
        <f t="shared" si="95"/>
        <v>0</v>
      </c>
      <c r="MV147" s="53">
        <f t="shared" si="95"/>
        <v>0</v>
      </c>
      <c r="MW147" s="53">
        <f t="shared" si="95"/>
        <v>0</v>
      </c>
      <c r="MX147" s="53">
        <f t="shared" si="95"/>
        <v>0</v>
      </c>
      <c r="MY147" s="53">
        <f t="shared" si="95"/>
        <v>0</v>
      </c>
      <c r="MZ147" s="53">
        <f t="shared" si="95"/>
        <v>0</v>
      </c>
      <c r="NA147" s="53">
        <f t="shared" si="95"/>
        <v>0</v>
      </c>
      <c r="NB147" s="53">
        <f t="shared" si="95"/>
        <v>0</v>
      </c>
      <c r="NC147" s="53">
        <f t="shared" si="95"/>
        <v>0</v>
      </c>
      <c r="ND147" s="53">
        <f t="shared" si="95"/>
        <v>0</v>
      </c>
      <c r="NE147" s="53">
        <f t="shared" si="95"/>
        <v>0</v>
      </c>
      <c r="NF147" s="53">
        <f t="shared" si="95"/>
        <v>0</v>
      </c>
      <c r="NG147" s="53">
        <f t="shared" si="95"/>
        <v>0</v>
      </c>
      <c r="NH147" s="53">
        <f t="shared" si="95"/>
        <v>0</v>
      </c>
      <c r="NI147" s="53">
        <f t="shared" si="95"/>
        <v>0</v>
      </c>
      <c r="NJ147" s="53">
        <f t="shared" si="95"/>
        <v>0</v>
      </c>
      <c r="NK147" s="53">
        <f t="shared" si="95"/>
        <v>0</v>
      </c>
      <c r="NL147" s="53">
        <f t="shared" si="95"/>
        <v>0</v>
      </c>
      <c r="NM147" s="53">
        <f t="shared" si="95"/>
        <v>0</v>
      </c>
      <c r="NN147" s="53">
        <f t="shared" si="95"/>
        <v>0</v>
      </c>
      <c r="NO147" s="23"/>
      <c r="NP147" s="23"/>
    </row>
    <row r="148" spans="1:380" ht="3.9" customHeight="1" x14ac:dyDescent="0.25">
      <c r="A148" s="2"/>
      <c r="B148" s="2"/>
      <c r="C148" s="2"/>
      <c r="D148" s="2"/>
      <c r="E148" s="27"/>
      <c r="F148" s="2"/>
      <c r="G148" s="2"/>
      <c r="H148" s="2"/>
      <c r="I148" s="2"/>
      <c r="J148" s="13"/>
      <c r="K148" s="15"/>
      <c r="L148" s="30"/>
      <c r="M148" s="2"/>
      <c r="N148" s="2"/>
      <c r="O148" s="27"/>
      <c r="P148" s="2"/>
      <c r="Q148" s="2"/>
      <c r="R148" s="47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  <c r="IW148" s="55"/>
      <c r="IX148" s="55"/>
      <c r="IY148" s="55"/>
      <c r="IZ148" s="55"/>
      <c r="JA148" s="55"/>
      <c r="JB148" s="55"/>
      <c r="JC148" s="55"/>
      <c r="JD148" s="55"/>
      <c r="JE148" s="55"/>
      <c r="JF148" s="55"/>
      <c r="JG148" s="55"/>
      <c r="JH148" s="55"/>
      <c r="JI148" s="55"/>
      <c r="JJ148" s="55"/>
      <c r="JK148" s="55"/>
      <c r="JL148" s="55"/>
      <c r="JM148" s="55"/>
      <c r="JN148" s="55"/>
      <c r="JO148" s="55"/>
      <c r="JP148" s="55"/>
      <c r="JQ148" s="55"/>
      <c r="JR148" s="55"/>
      <c r="JS148" s="55"/>
      <c r="JT148" s="55"/>
      <c r="JU148" s="55"/>
      <c r="JV148" s="55"/>
      <c r="JW148" s="55"/>
      <c r="JX148" s="55"/>
      <c r="JY148" s="55"/>
      <c r="JZ148" s="55"/>
      <c r="KA148" s="55"/>
      <c r="KB148" s="55"/>
      <c r="KC148" s="55"/>
      <c r="KD148" s="55"/>
      <c r="KE148" s="55"/>
      <c r="KF148" s="55"/>
      <c r="KG148" s="55"/>
      <c r="KH148" s="55"/>
      <c r="KI148" s="55"/>
      <c r="KJ148" s="55"/>
      <c r="KK148" s="55"/>
      <c r="KL148" s="55"/>
      <c r="KM148" s="55"/>
      <c r="KN148" s="55"/>
      <c r="KO148" s="55"/>
      <c r="KP148" s="55"/>
      <c r="KQ148" s="55"/>
      <c r="KR148" s="55"/>
      <c r="KS148" s="55"/>
      <c r="KT148" s="55"/>
      <c r="KU148" s="55"/>
      <c r="KV148" s="55"/>
      <c r="KW148" s="55"/>
      <c r="KX148" s="55"/>
      <c r="KY148" s="55"/>
      <c r="KZ148" s="55"/>
      <c r="LA148" s="55"/>
      <c r="LB148" s="55"/>
      <c r="LC148" s="55"/>
      <c r="LD148" s="55"/>
      <c r="LE148" s="55"/>
      <c r="LF148" s="55"/>
      <c r="LG148" s="55"/>
      <c r="LH148" s="55"/>
      <c r="LI148" s="55"/>
      <c r="LJ148" s="55"/>
      <c r="LK148" s="55"/>
      <c r="LL148" s="55"/>
      <c r="LM148" s="55"/>
      <c r="LN148" s="55"/>
      <c r="LO148" s="55"/>
      <c r="LP148" s="55"/>
      <c r="LQ148" s="55"/>
      <c r="LR148" s="55"/>
      <c r="LS148" s="55"/>
      <c r="LT148" s="55"/>
      <c r="LU148" s="55"/>
      <c r="LV148" s="55"/>
      <c r="LW148" s="55"/>
      <c r="LX148" s="55"/>
      <c r="LY148" s="55"/>
      <c r="LZ148" s="55"/>
      <c r="MA148" s="55"/>
      <c r="MB148" s="55"/>
      <c r="MC148" s="55"/>
      <c r="MD148" s="55"/>
      <c r="ME148" s="55"/>
      <c r="MF148" s="55"/>
      <c r="MG148" s="55"/>
      <c r="MH148" s="55"/>
      <c r="MI148" s="55"/>
      <c r="MJ148" s="55"/>
      <c r="MK148" s="55"/>
      <c r="ML148" s="55"/>
      <c r="MM148" s="55"/>
      <c r="MN148" s="55"/>
      <c r="MO148" s="55"/>
      <c r="MP148" s="55"/>
      <c r="MQ148" s="55"/>
      <c r="MR148" s="55"/>
      <c r="MS148" s="55"/>
      <c r="MT148" s="55"/>
      <c r="MU148" s="55"/>
      <c r="MV148" s="55"/>
      <c r="MW148" s="55"/>
      <c r="MX148" s="55"/>
      <c r="MY148" s="55"/>
      <c r="MZ148" s="55"/>
      <c r="NA148" s="55"/>
      <c r="NB148" s="55"/>
      <c r="NC148" s="55"/>
      <c r="ND148" s="55"/>
      <c r="NE148" s="55"/>
      <c r="NF148" s="55"/>
      <c r="NG148" s="55"/>
      <c r="NH148" s="55"/>
      <c r="NI148" s="55"/>
      <c r="NJ148" s="55"/>
      <c r="NK148" s="55"/>
      <c r="NL148" s="55"/>
      <c r="NM148" s="55"/>
      <c r="NN148" s="56"/>
      <c r="NO148" s="2"/>
      <c r="NP148" s="2"/>
    </row>
    <row r="149" spans="1:380" s="83" customFormat="1" ht="10.199999999999999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7"/>
      <c r="K149" s="78" t="str">
        <f>структура!$Q$11</f>
        <v>контроль</v>
      </c>
      <c r="L149" s="77"/>
      <c r="M149" s="76"/>
      <c r="N149" s="76"/>
      <c r="O149" s="79">
        <f>O134-O143-O147</f>
        <v>0</v>
      </c>
      <c r="P149" s="76"/>
      <c r="Q149" s="76"/>
      <c r="R149" s="80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  <c r="IW149" s="81"/>
      <c r="IX149" s="81"/>
      <c r="IY149" s="81"/>
      <c r="IZ149" s="81"/>
      <c r="JA149" s="81"/>
      <c r="JB149" s="81"/>
      <c r="JC149" s="81"/>
      <c r="JD149" s="81"/>
      <c r="JE149" s="81"/>
      <c r="JF149" s="81"/>
      <c r="JG149" s="81"/>
      <c r="JH149" s="81"/>
      <c r="JI149" s="81"/>
      <c r="JJ149" s="81"/>
      <c r="JK149" s="81"/>
      <c r="JL149" s="81"/>
      <c r="JM149" s="81"/>
      <c r="JN149" s="81"/>
      <c r="JO149" s="81"/>
      <c r="JP149" s="81"/>
      <c r="JQ149" s="81"/>
      <c r="JR149" s="81"/>
      <c r="JS149" s="81"/>
      <c r="JT149" s="81"/>
      <c r="JU149" s="81"/>
      <c r="JV149" s="81"/>
      <c r="JW149" s="81"/>
      <c r="JX149" s="81"/>
      <c r="JY149" s="81"/>
      <c r="JZ149" s="81"/>
      <c r="KA149" s="81"/>
      <c r="KB149" s="81"/>
      <c r="KC149" s="81"/>
      <c r="KD149" s="81"/>
      <c r="KE149" s="81"/>
      <c r="KF149" s="81"/>
      <c r="KG149" s="81"/>
      <c r="KH149" s="81"/>
      <c r="KI149" s="81"/>
      <c r="KJ149" s="81"/>
      <c r="KK149" s="81"/>
      <c r="KL149" s="81"/>
      <c r="KM149" s="81"/>
      <c r="KN149" s="81"/>
      <c r="KO149" s="81"/>
      <c r="KP149" s="81"/>
      <c r="KQ149" s="81"/>
      <c r="KR149" s="81"/>
      <c r="KS149" s="81"/>
      <c r="KT149" s="81"/>
      <c r="KU149" s="81"/>
      <c r="KV149" s="81"/>
      <c r="KW149" s="81"/>
      <c r="KX149" s="81"/>
      <c r="KY149" s="81"/>
      <c r="KZ149" s="81"/>
      <c r="LA149" s="81"/>
      <c r="LB149" s="81"/>
      <c r="LC149" s="81"/>
      <c r="LD149" s="81"/>
      <c r="LE149" s="81"/>
      <c r="LF149" s="81"/>
      <c r="LG149" s="81"/>
      <c r="LH149" s="81"/>
      <c r="LI149" s="81"/>
      <c r="LJ149" s="81"/>
      <c r="LK149" s="81"/>
      <c r="LL149" s="81"/>
      <c r="LM149" s="81"/>
      <c r="LN149" s="81"/>
      <c r="LO149" s="81"/>
      <c r="LP149" s="81"/>
      <c r="LQ149" s="81"/>
      <c r="LR149" s="81"/>
      <c r="LS149" s="81"/>
      <c r="LT149" s="81"/>
      <c r="LU149" s="81"/>
      <c r="LV149" s="81"/>
      <c r="LW149" s="81"/>
      <c r="LX149" s="81"/>
      <c r="LY149" s="81"/>
      <c r="LZ149" s="81"/>
      <c r="MA149" s="81"/>
      <c r="MB149" s="81"/>
      <c r="MC149" s="81"/>
      <c r="MD149" s="81"/>
      <c r="ME149" s="81"/>
      <c r="MF149" s="81"/>
      <c r="MG149" s="81"/>
      <c r="MH149" s="81"/>
      <c r="MI149" s="81"/>
      <c r="MJ149" s="81"/>
      <c r="MK149" s="81"/>
      <c r="ML149" s="81"/>
      <c r="MM149" s="81"/>
      <c r="MN149" s="81"/>
      <c r="MO149" s="81"/>
      <c r="MP149" s="81"/>
      <c r="MQ149" s="81"/>
      <c r="MR149" s="81"/>
      <c r="MS149" s="81"/>
      <c r="MT149" s="81"/>
      <c r="MU149" s="81"/>
      <c r="MV149" s="81"/>
      <c r="MW149" s="81"/>
      <c r="MX149" s="81"/>
      <c r="MY149" s="81"/>
      <c r="MZ149" s="81"/>
      <c r="NA149" s="81"/>
      <c r="NB149" s="81"/>
      <c r="NC149" s="81"/>
      <c r="ND149" s="81"/>
      <c r="NE149" s="81"/>
      <c r="NF149" s="81"/>
      <c r="NG149" s="81"/>
      <c r="NH149" s="81"/>
      <c r="NI149" s="81"/>
      <c r="NJ149" s="81"/>
      <c r="NK149" s="81"/>
      <c r="NL149" s="81"/>
      <c r="NM149" s="81"/>
      <c r="NN149" s="82"/>
      <c r="NO149" s="76"/>
      <c r="NP149" s="76"/>
    </row>
    <row r="150" spans="1:380" ht="8.1" customHeight="1" x14ac:dyDescent="0.25">
      <c r="A150" s="2"/>
      <c r="B150" s="2"/>
      <c r="C150" s="2"/>
      <c r="D150" s="2"/>
      <c r="E150" s="84"/>
      <c r="F150" s="2"/>
      <c r="G150" s="2"/>
      <c r="H150" s="2"/>
      <c r="I150" s="2"/>
      <c r="J150" s="85"/>
      <c r="K150" s="15"/>
      <c r="L150" s="86"/>
      <c r="M150" s="2"/>
      <c r="N150" s="2"/>
      <c r="O150" s="2"/>
      <c r="P150" s="2"/>
      <c r="Q150" s="2"/>
      <c r="R150" s="47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9"/>
      <c r="NO150" s="2"/>
      <c r="NP150" s="2"/>
    </row>
    <row r="151" spans="1:380" s="26" customFormat="1" x14ac:dyDescent="0.25">
      <c r="A151" s="23"/>
      <c r="B151" s="23"/>
      <c r="C151" s="23"/>
      <c r="D151" s="23"/>
      <c r="E151" s="91" t="str">
        <f>структура!$E$54</f>
        <v>Общая сумма договора с НДС (с уч. допусл. и выкупа)</v>
      </c>
      <c r="F151" s="91"/>
      <c r="G151" s="91"/>
      <c r="H151" s="91" t="str">
        <f>IF($E151="","",INDEX(структура!$H:$H,SUMIFS(структура!$C:$C,структура!$E:$E,$E151)))</f>
        <v>руб.</v>
      </c>
      <c r="I151" s="91"/>
      <c r="J151" s="92"/>
      <c r="K151" s="57"/>
      <c r="L151" s="93"/>
      <c r="M151" s="91"/>
      <c r="N151" s="91"/>
      <c r="O151" s="94">
        <f>K32+K38+O50+K73+O97+O134</f>
        <v>0</v>
      </c>
      <c r="P151" s="23"/>
      <c r="Q151" s="23"/>
      <c r="R151" s="50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W151" s="51"/>
      <c r="IX151" s="51"/>
      <c r="IY151" s="51"/>
      <c r="IZ151" s="51"/>
      <c r="JA151" s="51"/>
      <c r="JB151" s="51"/>
      <c r="JC151" s="51"/>
      <c r="JD151" s="51"/>
      <c r="JE151" s="51"/>
      <c r="JF151" s="51"/>
      <c r="JG151" s="51"/>
      <c r="JH151" s="51"/>
      <c r="JI151" s="51"/>
      <c r="JJ151" s="51"/>
      <c r="JK151" s="51"/>
      <c r="JL151" s="51"/>
      <c r="JM151" s="51"/>
      <c r="JN151" s="51"/>
      <c r="JO151" s="51"/>
      <c r="JP151" s="51"/>
      <c r="JQ151" s="51"/>
      <c r="JR151" s="51"/>
      <c r="JS151" s="51"/>
      <c r="JT151" s="51"/>
      <c r="JU151" s="51"/>
      <c r="JV151" s="51"/>
      <c r="JW151" s="51"/>
      <c r="JX151" s="51"/>
      <c r="JY151" s="51"/>
      <c r="JZ151" s="51"/>
      <c r="KA151" s="51"/>
      <c r="KB151" s="51"/>
      <c r="KC151" s="51"/>
      <c r="KD151" s="51"/>
      <c r="KE151" s="51"/>
      <c r="KF151" s="51"/>
      <c r="KG151" s="51"/>
      <c r="KH151" s="51"/>
      <c r="KI151" s="51"/>
      <c r="KJ151" s="51"/>
      <c r="KK151" s="51"/>
      <c r="KL151" s="51"/>
      <c r="KM151" s="51"/>
      <c r="KN151" s="51"/>
      <c r="KO151" s="51"/>
      <c r="KP151" s="51"/>
      <c r="KQ151" s="51"/>
      <c r="KR151" s="51"/>
      <c r="KS151" s="51"/>
      <c r="KT151" s="51"/>
      <c r="KU151" s="51"/>
      <c r="KV151" s="51"/>
      <c r="KW151" s="51"/>
      <c r="KX151" s="51"/>
      <c r="KY151" s="51"/>
      <c r="KZ151" s="51"/>
      <c r="LA151" s="51"/>
      <c r="LB151" s="51"/>
      <c r="LC151" s="51"/>
      <c r="LD151" s="51"/>
      <c r="LE151" s="51"/>
      <c r="LF151" s="51"/>
      <c r="LG151" s="51"/>
      <c r="LH151" s="51"/>
      <c r="LI151" s="51"/>
      <c r="LJ151" s="51"/>
      <c r="LK151" s="51"/>
      <c r="LL151" s="51"/>
      <c r="LM151" s="51"/>
      <c r="LN151" s="51"/>
      <c r="LO151" s="51"/>
      <c r="LP151" s="51"/>
      <c r="LQ151" s="51"/>
      <c r="LR151" s="51"/>
      <c r="LS151" s="51"/>
      <c r="LT151" s="51"/>
      <c r="LU151" s="51"/>
      <c r="LV151" s="51"/>
      <c r="LW151" s="51"/>
      <c r="LX151" s="51"/>
      <c r="LY151" s="51"/>
      <c r="LZ151" s="51"/>
      <c r="MA151" s="51"/>
      <c r="MB151" s="51"/>
      <c r="MC151" s="51"/>
      <c r="MD151" s="51"/>
      <c r="ME151" s="51"/>
      <c r="MF151" s="51"/>
      <c r="MG151" s="51"/>
      <c r="MH151" s="51"/>
      <c r="MI151" s="51"/>
      <c r="MJ151" s="51"/>
      <c r="MK151" s="51"/>
      <c r="ML151" s="51"/>
      <c r="MM151" s="51"/>
      <c r="MN151" s="51"/>
      <c r="MO151" s="51"/>
      <c r="MP151" s="51"/>
      <c r="MQ151" s="51"/>
      <c r="MR151" s="51"/>
      <c r="MS151" s="51"/>
      <c r="MT151" s="51"/>
      <c r="MU151" s="51"/>
      <c r="MV151" s="51"/>
      <c r="MW151" s="51"/>
      <c r="MX151" s="51"/>
      <c r="MY151" s="51"/>
      <c r="MZ151" s="51"/>
      <c r="NA151" s="51"/>
      <c r="NB151" s="51"/>
      <c r="NC151" s="51"/>
      <c r="ND151" s="51"/>
      <c r="NE151" s="51"/>
      <c r="NF151" s="51"/>
      <c r="NG151" s="51"/>
      <c r="NH151" s="51"/>
      <c r="NI151" s="51"/>
      <c r="NJ151" s="51"/>
      <c r="NK151" s="51"/>
      <c r="NL151" s="51"/>
      <c r="NM151" s="51"/>
      <c r="NN151" s="52"/>
      <c r="NO151" s="23"/>
      <c r="NP151" s="23"/>
    </row>
    <row r="152" spans="1:380" ht="3.9" customHeight="1" x14ac:dyDescent="0.25">
      <c r="A152" s="2"/>
      <c r="B152" s="2"/>
      <c r="C152" s="2"/>
      <c r="D152" s="2"/>
      <c r="E152" s="90"/>
      <c r="F152" s="2"/>
      <c r="G152" s="2"/>
      <c r="H152" s="2"/>
      <c r="I152" s="2"/>
      <c r="J152" s="13"/>
      <c r="K152" s="15"/>
      <c r="L152" s="30"/>
      <c r="M152" s="2"/>
      <c r="N152" s="2"/>
      <c r="O152" s="90"/>
      <c r="P152" s="2"/>
      <c r="Q152" s="2"/>
      <c r="R152" s="4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9"/>
      <c r="NO152" s="2"/>
      <c r="NP152" s="2"/>
    </row>
    <row r="153" spans="1:380" ht="8.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15"/>
      <c r="L153" s="30"/>
      <c r="M153" s="2"/>
      <c r="N153" s="2"/>
      <c r="O153" s="2"/>
      <c r="P153" s="2"/>
      <c r="Q153" s="2"/>
      <c r="R153" s="47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8"/>
      <c r="JC153" s="48"/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48"/>
      <c r="KK153" s="48"/>
      <c r="KL153" s="48"/>
      <c r="KM153" s="48"/>
      <c r="KN153" s="48"/>
      <c r="KO153" s="48"/>
      <c r="KP153" s="48"/>
      <c r="KQ153" s="48"/>
      <c r="KR153" s="48"/>
      <c r="KS153" s="48"/>
      <c r="KT153" s="48"/>
      <c r="KU153" s="48"/>
      <c r="KV153" s="48"/>
      <c r="KW153" s="48"/>
      <c r="KX153" s="48"/>
      <c r="KY153" s="48"/>
      <c r="KZ153" s="48"/>
      <c r="LA153" s="48"/>
      <c r="LB153" s="48"/>
      <c r="LC153" s="48"/>
      <c r="LD153" s="48"/>
      <c r="LE153" s="48"/>
      <c r="LF153" s="48"/>
      <c r="LG153" s="48"/>
      <c r="LH153" s="48"/>
      <c r="LI153" s="48"/>
      <c r="LJ153" s="48"/>
      <c r="LK153" s="48"/>
      <c r="LL153" s="48"/>
      <c r="LM153" s="48"/>
      <c r="LN153" s="48"/>
      <c r="LO153" s="48"/>
      <c r="LP153" s="48"/>
      <c r="LQ153" s="48"/>
      <c r="LR153" s="48"/>
      <c r="LS153" s="48"/>
      <c r="LT153" s="48"/>
      <c r="LU153" s="48"/>
      <c r="LV153" s="48"/>
      <c r="LW153" s="48"/>
      <c r="LX153" s="48"/>
      <c r="LY153" s="48"/>
      <c r="LZ153" s="48"/>
      <c r="MA153" s="48"/>
      <c r="MB153" s="48"/>
      <c r="MC153" s="48"/>
      <c r="MD153" s="48"/>
      <c r="ME153" s="48"/>
      <c r="MF153" s="48"/>
      <c r="MG153" s="48"/>
      <c r="MH153" s="48"/>
      <c r="MI153" s="48"/>
      <c r="MJ153" s="48"/>
      <c r="MK153" s="48"/>
      <c r="ML153" s="48"/>
      <c r="MM153" s="48"/>
      <c r="MN153" s="48"/>
      <c r="MO153" s="48"/>
      <c r="MP153" s="48"/>
      <c r="MQ153" s="48"/>
      <c r="MR153" s="48"/>
      <c r="MS153" s="48"/>
      <c r="MT153" s="48"/>
      <c r="MU153" s="48"/>
      <c r="MV153" s="48"/>
      <c r="MW153" s="48"/>
      <c r="MX153" s="48"/>
      <c r="MY153" s="48"/>
      <c r="MZ153" s="48"/>
      <c r="NA153" s="48"/>
      <c r="NB153" s="48"/>
      <c r="NC153" s="48"/>
      <c r="ND153" s="48"/>
      <c r="NE153" s="48"/>
      <c r="NF153" s="48"/>
      <c r="NG153" s="48"/>
      <c r="NH153" s="48"/>
      <c r="NI153" s="48"/>
      <c r="NJ153" s="48"/>
      <c r="NK153" s="48"/>
      <c r="NL153" s="48"/>
      <c r="NM153" s="48"/>
      <c r="NN153" s="49"/>
      <c r="NO153" s="2"/>
      <c r="NP153" s="2"/>
    </row>
    <row r="154" spans="1:380" s="26" customFormat="1" x14ac:dyDescent="0.25">
      <c r="A154" s="23"/>
      <c r="B154" s="23"/>
      <c r="C154" s="23"/>
      <c r="D154" s="23"/>
      <c r="E154" s="23" t="str">
        <f>структура!$E$55</f>
        <v>удорожание в год с учетом допуслуг</v>
      </c>
      <c r="F154" s="23"/>
      <c r="G154" s="23"/>
      <c r="H154" s="23" t="str">
        <f>IF($E154="","",INDEX(структура!$H:$H,SUMIFS(структура!$C:$C,структура!$E:$E,$E154)))</f>
        <v>%</v>
      </c>
      <c r="I154" s="23"/>
      <c r="J154" s="13"/>
      <c r="K154" s="15"/>
      <c r="L154" s="30"/>
      <c r="M154" s="23"/>
      <c r="N154" s="23"/>
      <c r="O154" s="87">
        <f>IF(OR(K14=0,K26=0),0,(O151-K26)/(K14/12)/K26)</f>
        <v>0</v>
      </c>
      <c r="P154" s="23"/>
      <c r="Q154" s="23"/>
      <c r="R154" s="50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  <c r="IW154" s="51"/>
      <c r="IX154" s="51"/>
      <c r="IY154" s="51"/>
      <c r="IZ154" s="51"/>
      <c r="JA154" s="51"/>
      <c r="JB154" s="51"/>
      <c r="JC154" s="51"/>
      <c r="JD154" s="51"/>
      <c r="JE154" s="51"/>
      <c r="JF154" s="51"/>
      <c r="JG154" s="51"/>
      <c r="JH154" s="51"/>
      <c r="JI154" s="51"/>
      <c r="JJ154" s="51"/>
      <c r="JK154" s="51"/>
      <c r="JL154" s="51"/>
      <c r="JM154" s="51"/>
      <c r="JN154" s="51"/>
      <c r="JO154" s="51"/>
      <c r="JP154" s="51"/>
      <c r="JQ154" s="51"/>
      <c r="JR154" s="51"/>
      <c r="JS154" s="51"/>
      <c r="JT154" s="51"/>
      <c r="JU154" s="51"/>
      <c r="JV154" s="51"/>
      <c r="JW154" s="51"/>
      <c r="JX154" s="51"/>
      <c r="JY154" s="51"/>
      <c r="JZ154" s="51"/>
      <c r="KA154" s="51"/>
      <c r="KB154" s="51"/>
      <c r="KC154" s="51"/>
      <c r="KD154" s="51"/>
      <c r="KE154" s="51"/>
      <c r="KF154" s="51"/>
      <c r="KG154" s="51"/>
      <c r="KH154" s="51"/>
      <c r="KI154" s="51"/>
      <c r="KJ154" s="51"/>
      <c r="KK154" s="51"/>
      <c r="KL154" s="51"/>
      <c r="KM154" s="51"/>
      <c r="KN154" s="51"/>
      <c r="KO154" s="51"/>
      <c r="KP154" s="51"/>
      <c r="KQ154" s="51"/>
      <c r="KR154" s="51"/>
      <c r="KS154" s="51"/>
      <c r="KT154" s="51"/>
      <c r="KU154" s="51"/>
      <c r="KV154" s="51"/>
      <c r="KW154" s="51"/>
      <c r="KX154" s="51"/>
      <c r="KY154" s="51"/>
      <c r="KZ154" s="51"/>
      <c r="LA154" s="51"/>
      <c r="LB154" s="51"/>
      <c r="LC154" s="51"/>
      <c r="LD154" s="51"/>
      <c r="LE154" s="51"/>
      <c r="LF154" s="51"/>
      <c r="LG154" s="51"/>
      <c r="LH154" s="51"/>
      <c r="LI154" s="51"/>
      <c r="LJ154" s="51"/>
      <c r="LK154" s="51"/>
      <c r="LL154" s="51"/>
      <c r="LM154" s="51"/>
      <c r="LN154" s="51"/>
      <c r="LO154" s="51"/>
      <c r="LP154" s="51"/>
      <c r="LQ154" s="51"/>
      <c r="LR154" s="51"/>
      <c r="LS154" s="51"/>
      <c r="LT154" s="51"/>
      <c r="LU154" s="51"/>
      <c r="LV154" s="51"/>
      <c r="LW154" s="51"/>
      <c r="LX154" s="51"/>
      <c r="LY154" s="51"/>
      <c r="LZ154" s="51"/>
      <c r="MA154" s="51"/>
      <c r="MB154" s="51"/>
      <c r="MC154" s="51"/>
      <c r="MD154" s="51"/>
      <c r="ME154" s="51"/>
      <c r="MF154" s="51"/>
      <c r="MG154" s="51"/>
      <c r="MH154" s="51"/>
      <c r="MI154" s="51"/>
      <c r="MJ154" s="51"/>
      <c r="MK154" s="51"/>
      <c r="ML154" s="51"/>
      <c r="MM154" s="51"/>
      <c r="MN154" s="51"/>
      <c r="MO154" s="51"/>
      <c r="MP154" s="51"/>
      <c r="MQ154" s="51"/>
      <c r="MR154" s="51"/>
      <c r="MS154" s="51"/>
      <c r="MT154" s="51"/>
      <c r="MU154" s="51"/>
      <c r="MV154" s="51"/>
      <c r="MW154" s="51"/>
      <c r="MX154" s="51"/>
      <c r="MY154" s="51"/>
      <c r="MZ154" s="51"/>
      <c r="NA154" s="51"/>
      <c r="NB154" s="51"/>
      <c r="NC154" s="51"/>
      <c r="ND154" s="51"/>
      <c r="NE154" s="51"/>
      <c r="NF154" s="51"/>
      <c r="NG154" s="51"/>
      <c r="NH154" s="51"/>
      <c r="NI154" s="51"/>
      <c r="NJ154" s="51"/>
      <c r="NK154" s="51"/>
      <c r="NL154" s="51"/>
      <c r="NM154" s="51"/>
      <c r="NN154" s="52"/>
      <c r="NO154" s="23"/>
      <c r="NP154" s="23"/>
    </row>
    <row r="155" spans="1:380" ht="3.9" customHeight="1" x14ac:dyDescent="0.25">
      <c r="A155" s="2"/>
      <c r="B155" s="2"/>
      <c r="C155" s="2"/>
      <c r="D155" s="2"/>
      <c r="E155" s="88"/>
      <c r="F155" s="2"/>
      <c r="G155" s="2"/>
      <c r="H155" s="2"/>
      <c r="I155" s="2"/>
      <c r="J155" s="13"/>
      <c r="K155" s="15"/>
      <c r="L155" s="30"/>
      <c r="M155" s="2"/>
      <c r="N155" s="2"/>
      <c r="O155" s="88"/>
      <c r="P155" s="2"/>
      <c r="Q155" s="2"/>
      <c r="R155" s="47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9"/>
      <c r="NO155" s="2"/>
      <c r="NP155" s="2"/>
    </row>
    <row r="156" spans="1:380" ht="8.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15"/>
      <c r="L156" s="30"/>
      <c r="M156" s="2"/>
      <c r="N156" s="2"/>
      <c r="O156" s="2"/>
      <c r="P156" s="2"/>
      <c r="Q156" s="2"/>
      <c r="R156" s="47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8"/>
      <c r="JC156" s="48"/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48"/>
      <c r="KK156" s="48"/>
      <c r="KL156" s="48"/>
      <c r="KM156" s="48"/>
      <c r="KN156" s="48"/>
      <c r="KO156" s="48"/>
      <c r="KP156" s="48"/>
      <c r="KQ156" s="48"/>
      <c r="KR156" s="48"/>
      <c r="KS156" s="48"/>
      <c r="KT156" s="48"/>
      <c r="KU156" s="48"/>
      <c r="KV156" s="48"/>
      <c r="KW156" s="48"/>
      <c r="KX156" s="48"/>
      <c r="KY156" s="48"/>
      <c r="KZ156" s="48"/>
      <c r="LA156" s="48"/>
      <c r="LB156" s="48"/>
      <c r="LC156" s="48"/>
      <c r="LD156" s="48"/>
      <c r="LE156" s="48"/>
      <c r="LF156" s="48"/>
      <c r="LG156" s="48"/>
      <c r="LH156" s="48"/>
      <c r="LI156" s="48"/>
      <c r="LJ156" s="48"/>
      <c r="LK156" s="48"/>
      <c r="LL156" s="48"/>
      <c r="LM156" s="48"/>
      <c r="LN156" s="48"/>
      <c r="LO156" s="48"/>
      <c r="LP156" s="48"/>
      <c r="LQ156" s="48"/>
      <c r="LR156" s="48"/>
      <c r="LS156" s="48"/>
      <c r="LT156" s="48"/>
      <c r="LU156" s="48"/>
      <c r="LV156" s="48"/>
      <c r="LW156" s="48"/>
      <c r="LX156" s="48"/>
      <c r="LY156" s="48"/>
      <c r="LZ156" s="48"/>
      <c r="MA156" s="48"/>
      <c r="MB156" s="48"/>
      <c r="MC156" s="48"/>
      <c r="MD156" s="48"/>
      <c r="ME156" s="48"/>
      <c r="MF156" s="48"/>
      <c r="MG156" s="48"/>
      <c r="MH156" s="48"/>
      <c r="MI156" s="48"/>
      <c r="MJ156" s="48"/>
      <c r="MK156" s="48"/>
      <c r="ML156" s="48"/>
      <c r="MM156" s="48"/>
      <c r="MN156" s="48"/>
      <c r="MO156" s="48"/>
      <c r="MP156" s="48"/>
      <c r="MQ156" s="48"/>
      <c r="MR156" s="48"/>
      <c r="MS156" s="48"/>
      <c r="MT156" s="48"/>
      <c r="MU156" s="48"/>
      <c r="MV156" s="48"/>
      <c r="MW156" s="48"/>
      <c r="MX156" s="48"/>
      <c r="MY156" s="48"/>
      <c r="MZ156" s="48"/>
      <c r="NA156" s="48"/>
      <c r="NB156" s="48"/>
      <c r="NC156" s="48"/>
      <c r="ND156" s="48"/>
      <c r="NE156" s="48"/>
      <c r="NF156" s="48"/>
      <c r="NG156" s="48"/>
      <c r="NH156" s="48"/>
      <c r="NI156" s="48"/>
      <c r="NJ156" s="48"/>
      <c r="NK156" s="48"/>
      <c r="NL156" s="48"/>
      <c r="NM156" s="48"/>
      <c r="NN156" s="49"/>
      <c r="NO156" s="2"/>
      <c r="NP156" s="2"/>
    </row>
    <row r="157" spans="1:380" s="26" customFormat="1" x14ac:dyDescent="0.25">
      <c r="A157" s="23"/>
      <c r="B157" s="23"/>
      <c r="C157" s="23"/>
      <c r="D157" s="23"/>
      <c r="E157" s="96" t="s">
        <v>67</v>
      </c>
      <c r="F157" s="23"/>
      <c r="G157" s="23"/>
      <c r="H157" s="23"/>
      <c r="I157" s="23"/>
      <c r="J157" s="13"/>
      <c r="K157" s="38"/>
      <c r="L157" s="30"/>
      <c r="M157" s="23"/>
      <c r="N157" s="23"/>
      <c r="O157" s="23"/>
      <c r="P157" s="23"/>
      <c r="Q157" s="23"/>
      <c r="R157" s="50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51"/>
      <c r="JP157" s="51"/>
      <c r="JQ157" s="51"/>
      <c r="JR157" s="51"/>
      <c r="JS157" s="51"/>
      <c r="JT157" s="51"/>
      <c r="JU157" s="51"/>
      <c r="JV157" s="51"/>
      <c r="JW157" s="51"/>
      <c r="JX157" s="51"/>
      <c r="JY157" s="51"/>
      <c r="JZ157" s="51"/>
      <c r="KA157" s="51"/>
      <c r="KB157" s="51"/>
      <c r="KC157" s="51"/>
      <c r="KD157" s="51"/>
      <c r="KE157" s="51"/>
      <c r="KF157" s="51"/>
      <c r="KG157" s="51"/>
      <c r="KH157" s="51"/>
      <c r="KI157" s="51"/>
      <c r="KJ157" s="51"/>
      <c r="KK157" s="51"/>
      <c r="KL157" s="51"/>
      <c r="KM157" s="51"/>
      <c r="KN157" s="51"/>
      <c r="KO157" s="51"/>
      <c r="KP157" s="51"/>
      <c r="KQ157" s="51"/>
      <c r="KR157" s="51"/>
      <c r="KS157" s="51"/>
      <c r="KT157" s="51"/>
      <c r="KU157" s="51"/>
      <c r="KV157" s="51"/>
      <c r="KW157" s="51"/>
      <c r="KX157" s="51"/>
      <c r="KY157" s="51"/>
      <c r="KZ157" s="51"/>
      <c r="LA157" s="51"/>
      <c r="LB157" s="51"/>
      <c r="LC157" s="51"/>
      <c r="LD157" s="51"/>
      <c r="LE157" s="51"/>
      <c r="LF157" s="51"/>
      <c r="LG157" s="51"/>
      <c r="LH157" s="51"/>
      <c r="LI157" s="51"/>
      <c r="LJ157" s="51"/>
      <c r="LK157" s="51"/>
      <c r="LL157" s="51"/>
      <c r="LM157" s="51"/>
      <c r="LN157" s="51"/>
      <c r="LO157" s="51"/>
      <c r="LP157" s="51"/>
      <c r="LQ157" s="51"/>
      <c r="LR157" s="51"/>
      <c r="LS157" s="51"/>
      <c r="LT157" s="51"/>
      <c r="LU157" s="51"/>
      <c r="LV157" s="51"/>
      <c r="LW157" s="51"/>
      <c r="LX157" s="51"/>
      <c r="LY157" s="51"/>
      <c r="LZ157" s="51"/>
      <c r="MA157" s="51"/>
      <c r="MB157" s="51"/>
      <c r="MC157" s="51"/>
      <c r="MD157" s="51"/>
      <c r="ME157" s="51"/>
      <c r="MF157" s="51"/>
      <c r="MG157" s="51"/>
      <c r="MH157" s="51"/>
      <c r="MI157" s="51"/>
      <c r="MJ157" s="51"/>
      <c r="MK157" s="51"/>
      <c r="ML157" s="51"/>
      <c r="MM157" s="51"/>
      <c r="MN157" s="51"/>
      <c r="MO157" s="51"/>
      <c r="MP157" s="51"/>
      <c r="MQ157" s="51"/>
      <c r="MR157" s="51"/>
      <c r="MS157" s="51"/>
      <c r="MT157" s="51"/>
      <c r="MU157" s="51"/>
      <c r="MV157" s="51"/>
      <c r="MW157" s="51"/>
      <c r="MX157" s="51"/>
      <c r="MY157" s="51"/>
      <c r="MZ157" s="51"/>
      <c r="NA157" s="51"/>
      <c r="NB157" s="51"/>
      <c r="NC157" s="51"/>
      <c r="ND157" s="51"/>
      <c r="NE157" s="51"/>
      <c r="NF157" s="51"/>
      <c r="NG157" s="51"/>
      <c r="NH157" s="51"/>
      <c r="NI157" s="51"/>
      <c r="NJ157" s="51"/>
      <c r="NK157" s="51"/>
      <c r="NL157" s="51"/>
      <c r="NM157" s="51"/>
      <c r="NN157" s="52"/>
      <c r="NO157" s="23"/>
      <c r="NP157" s="23"/>
    </row>
    <row r="158" spans="1:380" ht="3.9" customHeight="1" x14ac:dyDescent="0.25">
      <c r="A158" s="2"/>
      <c r="B158" s="2"/>
      <c r="C158" s="2"/>
      <c r="D158" s="2"/>
      <c r="E158" s="95"/>
      <c r="F158" s="2"/>
      <c r="G158" s="2"/>
      <c r="H158" s="2"/>
      <c r="I158" s="2"/>
      <c r="J158" s="13"/>
      <c r="K158" s="15"/>
      <c r="L158" s="30"/>
      <c r="M158" s="2"/>
      <c r="N158" s="2"/>
      <c r="O158" s="2"/>
      <c r="P158" s="2"/>
      <c r="Q158" s="2"/>
      <c r="R158" s="47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8"/>
      <c r="JC158" s="48"/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8"/>
      <c r="KK158" s="48"/>
      <c r="KL158" s="48"/>
      <c r="KM158" s="48"/>
      <c r="KN158" s="48"/>
      <c r="KO158" s="48"/>
      <c r="KP158" s="48"/>
      <c r="KQ158" s="48"/>
      <c r="KR158" s="48"/>
      <c r="KS158" s="48"/>
      <c r="KT158" s="48"/>
      <c r="KU158" s="48"/>
      <c r="KV158" s="48"/>
      <c r="KW158" s="48"/>
      <c r="KX158" s="48"/>
      <c r="KY158" s="48"/>
      <c r="KZ158" s="48"/>
      <c r="LA158" s="48"/>
      <c r="LB158" s="48"/>
      <c r="LC158" s="48"/>
      <c r="LD158" s="48"/>
      <c r="LE158" s="48"/>
      <c r="LF158" s="48"/>
      <c r="LG158" s="48"/>
      <c r="LH158" s="48"/>
      <c r="LI158" s="48"/>
      <c r="LJ158" s="48"/>
      <c r="LK158" s="48"/>
      <c r="LL158" s="48"/>
      <c r="LM158" s="48"/>
      <c r="LN158" s="48"/>
      <c r="LO158" s="48"/>
      <c r="LP158" s="48"/>
      <c r="LQ158" s="48"/>
      <c r="LR158" s="48"/>
      <c r="LS158" s="48"/>
      <c r="LT158" s="48"/>
      <c r="LU158" s="48"/>
      <c r="LV158" s="48"/>
      <c r="LW158" s="48"/>
      <c r="LX158" s="48"/>
      <c r="LY158" s="48"/>
      <c r="LZ158" s="48"/>
      <c r="MA158" s="48"/>
      <c r="MB158" s="48"/>
      <c r="MC158" s="48"/>
      <c r="MD158" s="48"/>
      <c r="ME158" s="48"/>
      <c r="MF158" s="48"/>
      <c r="MG158" s="48"/>
      <c r="MH158" s="48"/>
      <c r="MI158" s="48"/>
      <c r="MJ158" s="48"/>
      <c r="MK158" s="48"/>
      <c r="ML158" s="48"/>
      <c r="MM158" s="48"/>
      <c r="MN158" s="48"/>
      <c r="MO158" s="48"/>
      <c r="MP158" s="48"/>
      <c r="MQ158" s="48"/>
      <c r="MR158" s="48"/>
      <c r="MS158" s="48"/>
      <c r="MT158" s="48"/>
      <c r="MU158" s="48"/>
      <c r="MV158" s="48"/>
      <c r="MW158" s="48"/>
      <c r="MX158" s="48"/>
      <c r="MY158" s="48"/>
      <c r="MZ158" s="48"/>
      <c r="NA158" s="48"/>
      <c r="NB158" s="48"/>
      <c r="NC158" s="48"/>
      <c r="ND158" s="48"/>
      <c r="NE158" s="48"/>
      <c r="NF158" s="48"/>
      <c r="NG158" s="48"/>
      <c r="NH158" s="48"/>
      <c r="NI158" s="48"/>
      <c r="NJ158" s="48"/>
      <c r="NK158" s="48"/>
      <c r="NL158" s="48"/>
      <c r="NM158" s="48"/>
      <c r="NN158" s="49"/>
      <c r="NO158" s="2"/>
      <c r="NP158" s="2"/>
    </row>
    <row r="159" spans="1:380" ht="8.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15"/>
      <c r="L159" s="30"/>
      <c r="M159" s="2"/>
      <c r="N159" s="2"/>
      <c r="O159" s="2"/>
      <c r="P159" s="2"/>
      <c r="Q159" s="2"/>
      <c r="R159" s="47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  <c r="LV159" s="48"/>
      <c r="LW159" s="48"/>
      <c r="LX159" s="48"/>
      <c r="LY159" s="48"/>
      <c r="LZ159" s="48"/>
      <c r="MA159" s="48"/>
      <c r="MB159" s="48"/>
      <c r="MC159" s="48"/>
      <c r="MD159" s="48"/>
      <c r="ME159" s="48"/>
      <c r="MF159" s="48"/>
      <c r="MG159" s="48"/>
      <c r="MH159" s="48"/>
      <c r="MI159" s="48"/>
      <c r="MJ159" s="48"/>
      <c r="MK159" s="48"/>
      <c r="ML159" s="48"/>
      <c r="MM159" s="48"/>
      <c r="MN159" s="48"/>
      <c r="MO159" s="48"/>
      <c r="MP159" s="48"/>
      <c r="MQ159" s="48"/>
      <c r="MR159" s="48"/>
      <c r="MS159" s="48"/>
      <c r="MT159" s="48"/>
      <c r="MU159" s="48"/>
      <c r="MV159" s="48"/>
      <c r="MW159" s="48"/>
      <c r="MX159" s="48"/>
      <c r="MY159" s="48"/>
      <c r="MZ159" s="48"/>
      <c r="NA159" s="48"/>
      <c r="NB159" s="48"/>
      <c r="NC159" s="48"/>
      <c r="ND159" s="48"/>
      <c r="NE159" s="48"/>
      <c r="NF159" s="48"/>
      <c r="NG159" s="48"/>
      <c r="NH159" s="48"/>
      <c r="NI159" s="48"/>
      <c r="NJ159" s="48"/>
      <c r="NK159" s="48"/>
      <c r="NL159" s="48"/>
      <c r="NM159" s="48"/>
      <c r="NN159" s="49"/>
      <c r="NO159" s="2"/>
      <c r="NP159" s="2"/>
    </row>
    <row r="160" spans="1:380" s="26" customFormat="1" x14ac:dyDescent="0.25">
      <c r="A160" s="23"/>
      <c r="B160" s="23"/>
      <c r="C160" s="23"/>
      <c r="D160" s="23"/>
      <c r="E160" s="23" t="str">
        <f>структура!$E$56</f>
        <v>отношение ст-ти оборуд-я к ст-ти дог-ра на кол-во лет</v>
      </c>
      <c r="F160" s="23"/>
      <c r="G160" s="23"/>
      <c r="H160" s="23" t="str">
        <f>IF($E160="","",INDEX(структура!$H:$H,SUMIFS(структура!$C:$C,структура!$E:$E,$E160)))</f>
        <v>%</v>
      </c>
      <c r="I160" s="23"/>
      <c r="J160" s="13"/>
      <c r="K160" s="15"/>
      <c r="L160" s="30"/>
      <c r="M160" s="23"/>
      <c r="N160" s="23"/>
      <c r="O160" s="87">
        <f>IF(OR(K14=0,O151=0),0,K26/O151/(K14/12))</f>
        <v>0</v>
      </c>
      <c r="P160" s="23"/>
      <c r="Q160" s="23"/>
      <c r="R160" s="50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  <c r="IW160" s="51"/>
      <c r="IX160" s="51"/>
      <c r="IY160" s="51"/>
      <c r="IZ160" s="51"/>
      <c r="JA160" s="51"/>
      <c r="JB160" s="51"/>
      <c r="JC160" s="51"/>
      <c r="JD160" s="51"/>
      <c r="JE160" s="51"/>
      <c r="JF160" s="51"/>
      <c r="JG160" s="51"/>
      <c r="JH160" s="51"/>
      <c r="JI160" s="51"/>
      <c r="JJ160" s="51"/>
      <c r="JK160" s="51"/>
      <c r="JL160" s="51"/>
      <c r="JM160" s="51"/>
      <c r="JN160" s="51"/>
      <c r="JO160" s="51"/>
      <c r="JP160" s="51"/>
      <c r="JQ160" s="51"/>
      <c r="JR160" s="51"/>
      <c r="JS160" s="51"/>
      <c r="JT160" s="51"/>
      <c r="JU160" s="51"/>
      <c r="JV160" s="51"/>
      <c r="JW160" s="51"/>
      <c r="JX160" s="51"/>
      <c r="JY160" s="51"/>
      <c r="JZ160" s="51"/>
      <c r="KA160" s="51"/>
      <c r="KB160" s="51"/>
      <c r="KC160" s="51"/>
      <c r="KD160" s="51"/>
      <c r="KE160" s="51"/>
      <c r="KF160" s="51"/>
      <c r="KG160" s="51"/>
      <c r="KH160" s="51"/>
      <c r="KI160" s="51"/>
      <c r="KJ160" s="51"/>
      <c r="KK160" s="51"/>
      <c r="KL160" s="51"/>
      <c r="KM160" s="51"/>
      <c r="KN160" s="51"/>
      <c r="KO160" s="51"/>
      <c r="KP160" s="51"/>
      <c r="KQ160" s="51"/>
      <c r="KR160" s="51"/>
      <c r="KS160" s="51"/>
      <c r="KT160" s="51"/>
      <c r="KU160" s="51"/>
      <c r="KV160" s="51"/>
      <c r="KW160" s="51"/>
      <c r="KX160" s="51"/>
      <c r="KY160" s="51"/>
      <c r="KZ160" s="51"/>
      <c r="LA160" s="51"/>
      <c r="LB160" s="51"/>
      <c r="LC160" s="51"/>
      <c r="LD160" s="51"/>
      <c r="LE160" s="51"/>
      <c r="LF160" s="51"/>
      <c r="LG160" s="51"/>
      <c r="LH160" s="51"/>
      <c r="LI160" s="51"/>
      <c r="LJ160" s="51"/>
      <c r="LK160" s="51"/>
      <c r="LL160" s="51"/>
      <c r="LM160" s="51"/>
      <c r="LN160" s="51"/>
      <c r="LO160" s="51"/>
      <c r="LP160" s="51"/>
      <c r="LQ160" s="51"/>
      <c r="LR160" s="51"/>
      <c r="LS160" s="51"/>
      <c r="LT160" s="51"/>
      <c r="LU160" s="51"/>
      <c r="LV160" s="51"/>
      <c r="LW160" s="51"/>
      <c r="LX160" s="51"/>
      <c r="LY160" s="51"/>
      <c r="LZ160" s="51"/>
      <c r="MA160" s="51"/>
      <c r="MB160" s="51"/>
      <c r="MC160" s="51"/>
      <c r="MD160" s="51"/>
      <c r="ME160" s="51"/>
      <c r="MF160" s="51"/>
      <c r="MG160" s="51"/>
      <c r="MH160" s="51"/>
      <c r="MI160" s="51"/>
      <c r="MJ160" s="51"/>
      <c r="MK160" s="51"/>
      <c r="ML160" s="51"/>
      <c r="MM160" s="51"/>
      <c r="MN160" s="51"/>
      <c r="MO160" s="51"/>
      <c r="MP160" s="51"/>
      <c r="MQ160" s="51"/>
      <c r="MR160" s="51"/>
      <c r="MS160" s="51"/>
      <c r="MT160" s="51"/>
      <c r="MU160" s="51"/>
      <c r="MV160" s="51"/>
      <c r="MW160" s="51"/>
      <c r="MX160" s="51"/>
      <c r="MY160" s="51"/>
      <c r="MZ160" s="51"/>
      <c r="NA160" s="51"/>
      <c r="NB160" s="51"/>
      <c r="NC160" s="51"/>
      <c r="ND160" s="51"/>
      <c r="NE160" s="51"/>
      <c r="NF160" s="51"/>
      <c r="NG160" s="51"/>
      <c r="NH160" s="51"/>
      <c r="NI160" s="51"/>
      <c r="NJ160" s="51"/>
      <c r="NK160" s="51"/>
      <c r="NL160" s="51"/>
      <c r="NM160" s="51"/>
      <c r="NN160" s="52"/>
      <c r="NO160" s="23"/>
      <c r="NP160" s="23"/>
    </row>
    <row r="161" spans="1:380" ht="3.9" customHeight="1" x14ac:dyDescent="0.25">
      <c r="A161" s="2"/>
      <c r="B161" s="2"/>
      <c r="C161" s="2"/>
      <c r="D161" s="2"/>
      <c r="E161" s="88"/>
      <c r="F161" s="2"/>
      <c r="G161" s="2"/>
      <c r="H161" s="2"/>
      <c r="I161" s="2"/>
      <c r="J161" s="13"/>
      <c r="K161" s="15"/>
      <c r="L161" s="30"/>
      <c r="M161" s="2"/>
      <c r="N161" s="2"/>
      <c r="O161" s="88"/>
      <c r="P161" s="2"/>
      <c r="Q161" s="2"/>
      <c r="R161" s="47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8"/>
      <c r="JC161" s="48"/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8"/>
      <c r="KK161" s="48"/>
      <c r="KL161" s="48"/>
      <c r="KM161" s="48"/>
      <c r="KN161" s="48"/>
      <c r="KO161" s="48"/>
      <c r="KP161" s="48"/>
      <c r="KQ161" s="48"/>
      <c r="KR161" s="48"/>
      <c r="KS161" s="48"/>
      <c r="KT161" s="48"/>
      <c r="KU161" s="48"/>
      <c r="KV161" s="48"/>
      <c r="KW161" s="48"/>
      <c r="KX161" s="48"/>
      <c r="KY161" s="48"/>
      <c r="KZ161" s="48"/>
      <c r="LA161" s="48"/>
      <c r="LB161" s="48"/>
      <c r="LC161" s="48"/>
      <c r="LD161" s="48"/>
      <c r="LE161" s="48"/>
      <c r="LF161" s="48"/>
      <c r="LG161" s="48"/>
      <c r="LH161" s="48"/>
      <c r="LI161" s="48"/>
      <c r="LJ161" s="48"/>
      <c r="LK161" s="48"/>
      <c r="LL161" s="48"/>
      <c r="LM161" s="48"/>
      <c r="LN161" s="48"/>
      <c r="LO161" s="48"/>
      <c r="LP161" s="48"/>
      <c r="LQ161" s="48"/>
      <c r="LR161" s="48"/>
      <c r="LS161" s="48"/>
      <c r="LT161" s="48"/>
      <c r="LU161" s="48"/>
      <c r="LV161" s="48"/>
      <c r="LW161" s="48"/>
      <c r="LX161" s="48"/>
      <c r="LY161" s="48"/>
      <c r="LZ161" s="48"/>
      <c r="MA161" s="48"/>
      <c r="MB161" s="48"/>
      <c r="MC161" s="48"/>
      <c r="MD161" s="48"/>
      <c r="ME161" s="48"/>
      <c r="MF161" s="48"/>
      <c r="MG161" s="48"/>
      <c r="MH161" s="48"/>
      <c r="MI161" s="48"/>
      <c r="MJ161" s="48"/>
      <c r="MK161" s="48"/>
      <c r="ML161" s="48"/>
      <c r="MM161" s="48"/>
      <c r="MN161" s="48"/>
      <c r="MO161" s="48"/>
      <c r="MP161" s="48"/>
      <c r="MQ161" s="48"/>
      <c r="MR161" s="48"/>
      <c r="MS161" s="48"/>
      <c r="MT161" s="48"/>
      <c r="MU161" s="48"/>
      <c r="MV161" s="48"/>
      <c r="MW161" s="48"/>
      <c r="MX161" s="48"/>
      <c r="MY161" s="48"/>
      <c r="MZ161" s="48"/>
      <c r="NA161" s="48"/>
      <c r="NB161" s="48"/>
      <c r="NC161" s="48"/>
      <c r="ND161" s="48"/>
      <c r="NE161" s="48"/>
      <c r="NF161" s="48"/>
      <c r="NG161" s="48"/>
      <c r="NH161" s="48"/>
      <c r="NI161" s="48"/>
      <c r="NJ161" s="48"/>
      <c r="NK161" s="48"/>
      <c r="NL161" s="48"/>
      <c r="NM161" s="48"/>
      <c r="NN161" s="49"/>
      <c r="NO161" s="2"/>
      <c r="NP161" s="2"/>
    </row>
    <row r="162" spans="1:380" ht="8.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15"/>
      <c r="L162" s="30"/>
      <c r="M162" s="2"/>
      <c r="N162" s="2"/>
      <c r="O162" s="2"/>
      <c r="P162" s="2"/>
      <c r="Q162" s="2"/>
      <c r="R162" s="47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8"/>
      <c r="JC162" s="48"/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8"/>
      <c r="KK162" s="48"/>
      <c r="KL162" s="48"/>
      <c r="KM162" s="48"/>
      <c r="KN162" s="48"/>
      <c r="KO162" s="48"/>
      <c r="KP162" s="48"/>
      <c r="KQ162" s="48"/>
      <c r="KR162" s="48"/>
      <c r="KS162" s="48"/>
      <c r="KT162" s="48"/>
      <c r="KU162" s="48"/>
      <c r="KV162" s="48"/>
      <c r="KW162" s="48"/>
      <c r="KX162" s="48"/>
      <c r="KY162" s="48"/>
      <c r="KZ162" s="48"/>
      <c r="LA162" s="48"/>
      <c r="LB162" s="48"/>
      <c r="LC162" s="48"/>
      <c r="LD162" s="48"/>
      <c r="LE162" s="48"/>
      <c r="LF162" s="48"/>
      <c r="LG162" s="48"/>
      <c r="LH162" s="48"/>
      <c r="LI162" s="48"/>
      <c r="LJ162" s="48"/>
      <c r="LK162" s="48"/>
      <c r="LL162" s="48"/>
      <c r="LM162" s="48"/>
      <c r="LN162" s="48"/>
      <c r="LO162" s="48"/>
      <c r="LP162" s="48"/>
      <c r="LQ162" s="48"/>
      <c r="LR162" s="48"/>
      <c r="LS162" s="48"/>
      <c r="LT162" s="48"/>
      <c r="LU162" s="48"/>
      <c r="LV162" s="48"/>
      <c r="LW162" s="48"/>
      <c r="LX162" s="48"/>
      <c r="LY162" s="48"/>
      <c r="LZ162" s="48"/>
      <c r="MA162" s="48"/>
      <c r="MB162" s="48"/>
      <c r="MC162" s="48"/>
      <c r="MD162" s="48"/>
      <c r="ME162" s="48"/>
      <c r="MF162" s="48"/>
      <c r="MG162" s="48"/>
      <c r="MH162" s="48"/>
      <c r="MI162" s="48"/>
      <c r="MJ162" s="48"/>
      <c r="MK162" s="48"/>
      <c r="ML162" s="48"/>
      <c r="MM162" s="48"/>
      <c r="MN162" s="48"/>
      <c r="MO162" s="48"/>
      <c r="MP162" s="48"/>
      <c r="MQ162" s="48"/>
      <c r="MR162" s="48"/>
      <c r="MS162" s="48"/>
      <c r="MT162" s="48"/>
      <c r="MU162" s="48"/>
      <c r="MV162" s="48"/>
      <c r="MW162" s="48"/>
      <c r="MX162" s="48"/>
      <c r="MY162" s="48"/>
      <c r="MZ162" s="48"/>
      <c r="NA162" s="48"/>
      <c r="NB162" s="48"/>
      <c r="NC162" s="48"/>
      <c r="ND162" s="48"/>
      <c r="NE162" s="48"/>
      <c r="NF162" s="48"/>
      <c r="NG162" s="48"/>
      <c r="NH162" s="48"/>
      <c r="NI162" s="48"/>
      <c r="NJ162" s="48"/>
      <c r="NK162" s="48"/>
      <c r="NL162" s="48"/>
      <c r="NM162" s="48"/>
      <c r="NN162" s="49"/>
      <c r="NO162" s="2"/>
      <c r="NP162" s="2"/>
    </row>
    <row r="163" spans="1:380" s="26" customFormat="1" x14ac:dyDescent="0.25">
      <c r="A163" s="23"/>
      <c r="B163" s="23"/>
      <c r="C163" s="23"/>
      <c r="D163" s="23"/>
      <c r="E163" s="23" t="str">
        <f>структура!$E$57</f>
        <v>отношение %-нта на ост. долга к страховке</v>
      </c>
      <c r="F163" s="23"/>
      <c r="G163" s="23"/>
      <c r="H163" s="23" t="str">
        <f>IF($E163="","",INDEX(структура!$H:$H,SUMIFS(структура!$C:$C,структура!$E:$E,$E163)))</f>
        <v>%</v>
      </c>
      <c r="I163" s="23"/>
      <c r="J163" s="13"/>
      <c r="K163" s="15"/>
      <c r="L163" s="30"/>
      <c r="M163" s="23"/>
      <c r="N163" s="23"/>
      <c r="O163" s="2"/>
      <c r="P163" s="23"/>
      <c r="Q163" s="23"/>
      <c r="R163" s="50"/>
      <c r="S163" s="97">
        <f>IF($K$88=0,0,(S53+S100+S137)/$K$88)</f>
        <v>0</v>
      </c>
      <c r="T163" s="97">
        <f t="shared" ref="T163:CE163" si="96">IF($K$88=0,0,(T53+T100+T137)/$K$88)</f>
        <v>0</v>
      </c>
      <c r="U163" s="97">
        <f t="shared" si="96"/>
        <v>0</v>
      </c>
      <c r="V163" s="97">
        <f t="shared" si="96"/>
        <v>0</v>
      </c>
      <c r="W163" s="97">
        <f t="shared" si="96"/>
        <v>0</v>
      </c>
      <c r="X163" s="97">
        <f t="shared" si="96"/>
        <v>0</v>
      </c>
      <c r="Y163" s="97">
        <f t="shared" si="96"/>
        <v>0</v>
      </c>
      <c r="Z163" s="97">
        <f t="shared" si="96"/>
        <v>0</v>
      </c>
      <c r="AA163" s="97">
        <f t="shared" si="96"/>
        <v>0</v>
      </c>
      <c r="AB163" s="97">
        <f t="shared" si="96"/>
        <v>0</v>
      </c>
      <c r="AC163" s="97">
        <f t="shared" si="96"/>
        <v>0</v>
      </c>
      <c r="AD163" s="97">
        <f t="shared" si="96"/>
        <v>0</v>
      </c>
      <c r="AE163" s="97">
        <f t="shared" si="96"/>
        <v>0</v>
      </c>
      <c r="AF163" s="97">
        <f t="shared" si="96"/>
        <v>0</v>
      </c>
      <c r="AG163" s="97">
        <f t="shared" si="96"/>
        <v>0</v>
      </c>
      <c r="AH163" s="97">
        <f t="shared" si="96"/>
        <v>0</v>
      </c>
      <c r="AI163" s="97">
        <f t="shared" si="96"/>
        <v>0</v>
      </c>
      <c r="AJ163" s="97">
        <f t="shared" si="96"/>
        <v>0</v>
      </c>
      <c r="AK163" s="97">
        <f t="shared" si="96"/>
        <v>0</v>
      </c>
      <c r="AL163" s="97">
        <f t="shared" si="96"/>
        <v>0</v>
      </c>
      <c r="AM163" s="97">
        <f t="shared" si="96"/>
        <v>0</v>
      </c>
      <c r="AN163" s="97">
        <f t="shared" si="96"/>
        <v>0</v>
      </c>
      <c r="AO163" s="97">
        <f t="shared" si="96"/>
        <v>0</v>
      </c>
      <c r="AP163" s="97">
        <f t="shared" si="96"/>
        <v>0</v>
      </c>
      <c r="AQ163" s="97">
        <f t="shared" si="96"/>
        <v>0</v>
      </c>
      <c r="AR163" s="97">
        <f t="shared" si="96"/>
        <v>0</v>
      </c>
      <c r="AS163" s="97">
        <f t="shared" si="96"/>
        <v>0</v>
      </c>
      <c r="AT163" s="97">
        <f t="shared" si="96"/>
        <v>0</v>
      </c>
      <c r="AU163" s="97">
        <f t="shared" si="96"/>
        <v>0</v>
      </c>
      <c r="AV163" s="97">
        <f t="shared" si="96"/>
        <v>0</v>
      </c>
      <c r="AW163" s="97">
        <f t="shared" si="96"/>
        <v>0</v>
      </c>
      <c r="AX163" s="97">
        <f t="shared" si="96"/>
        <v>0</v>
      </c>
      <c r="AY163" s="97">
        <f t="shared" si="96"/>
        <v>0</v>
      </c>
      <c r="AZ163" s="97">
        <f t="shared" si="96"/>
        <v>0</v>
      </c>
      <c r="BA163" s="97">
        <f t="shared" si="96"/>
        <v>0</v>
      </c>
      <c r="BB163" s="97">
        <f t="shared" si="96"/>
        <v>0</v>
      </c>
      <c r="BC163" s="97">
        <f t="shared" si="96"/>
        <v>0</v>
      </c>
      <c r="BD163" s="97">
        <f t="shared" si="96"/>
        <v>0</v>
      </c>
      <c r="BE163" s="97">
        <f t="shared" si="96"/>
        <v>0</v>
      </c>
      <c r="BF163" s="97">
        <f t="shared" si="96"/>
        <v>0</v>
      </c>
      <c r="BG163" s="97">
        <f t="shared" si="96"/>
        <v>0</v>
      </c>
      <c r="BH163" s="97">
        <f t="shared" si="96"/>
        <v>0</v>
      </c>
      <c r="BI163" s="97">
        <f t="shared" si="96"/>
        <v>0</v>
      </c>
      <c r="BJ163" s="97">
        <f t="shared" si="96"/>
        <v>0</v>
      </c>
      <c r="BK163" s="97">
        <f t="shared" si="96"/>
        <v>0</v>
      </c>
      <c r="BL163" s="97">
        <f t="shared" si="96"/>
        <v>0</v>
      </c>
      <c r="BM163" s="97">
        <f t="shared" si="96"/>
        <v>0</v>
      </c>
      <c r="BN163" s="97">
        <f t="shared" si="96"/>
        <v>0</v>
      </c>
      <c r="BO163" s="97">
        <f t="shared" si="96"/>
        <v>0</v>
      </c>
      <c r="BP163" s="97">
        <f t="shared" si="96"/>
        <v>0</v>
      </c>
      <c r="BQ163" s="97">
        <f t="shared" si="96"/>
        <v>0</v>
      </c>
      <c r="BR163" s="97">
        <f t="shared" si="96"/>
        <v>0</v>
      </c>
      <c r="BS163" s="97">
        <f t="shared" si="96"/>
        <v>0</v>
      </c>
      <c r="BT163" s="97">
        <f t="shared" si="96"/>
        <v>0</v>
      </c>
      <c r="BU163" s="97">
        <f t="shared" si="96"/>
        <v>0</v>
      </c>
      <c r="BV163" s="97">
        <f t="shared" si="96"/>
        <v>0</v>
      </c>
      <c r="BW163" s="97">
        <f t="shared" si="96"/>
        <v>0</v>
      </c>
      <c r="BX163" s="97">
        <f t="shared" si="96"/>
        <v>0</v>
      </c>
      <c r="BY163" s="97">
        <f t="shared" si="96"/>
        <v>0</v>
      </c>
      <c r="BZ163" s="97">
        <f t="shared" si="96"/>
        <v>0</v>
      </c>
      <c r="CA163" s="97">
        <f t="shared" si="96"/>
        <v>0</v>
      </c>
      <c r="CB163" s="97">
        <f t="shared" si="96"/>
        <v>0</v>
      </c>
      <c r="CC163" s="97">
        <f t="shared" si="96"/>
        <v>0</v>
      </c>
      <c r="CD163" s="97">
        <f t="shared" si="96"/>
        <v>0</v>
      </c>
      <c r="CE163" s="97">
        <f t="shared" si="96"/>
        <v>0</v>
      </c>
      <c r="CF163" s="97">
        <f t="shared" ref="CF163:EQ163" si="97">IF($K$88=0,0,(CF53+CF100+CF137)/$K$88)</f>
        <v>0</v>
      </c>
      <c r="CG163" s="97">
        <f t="shared" si="97"/>
        <v>0</v>
      </c>
      <c r="CH163" s="97">
        <f t="shared" si="97"/>
        <v>0</v>
      </c>
      <c r="CI163" s="97">
        <f t="shared" si="97"/>
        <v>0</v>
      </c>
      <c r="CJ163" s="97">
        <f t="shared" si="97"/>
        <v>0</v>
      </c>
      <c r="CK163" s="97">
        <f t="shared" si="97"/>
        <v>0</v>
      </c>
      <c r="CL163" s="97">
        <f t="shared" si="97"/>
        <v>0</v>
      </c>
      <c r="CM163" s="97">
        <f t="shared" si="97"/>
        <v>0</v>
      </c>
      <c r="CN163" s="97">
        <f t="shared" si="97"/>
        <v>0</v>
      </c>
      <c r="CO163" s="97">
        <f t="shared" si="97"/>
        <v>0</v>
      </c>
      <c r="CP163" s="97">
        <f t="shared" si="97"/>
        <v>0</v>
      </c>
      <c r="CQ163" s="97">
        <f t="shared" si="97"/>
        <v>0</v>
      </c>
      <c r="CR163" s="97">
        <f t="shared" si="97"/>
        <v>0</v>
      </c>
      <c r="CS163" s="97">
        <f t="shared" si="97"/>
        <v>0</v>
      </c>
      <c r="CT163" s="97">
        <f t="shared" si="97"/>
        <v>0</v>
      </c>
      <c r="CU163" s="97">
        <f t="shared" si="97"/>
        <v>0</v>
      </c>
      <c r="CV163" s="97">
        <f t="shared" si="97"/>
        <v>0</v>
      </c>
      <c r="CW163" s="97">
        <f t="shared" si="97"/>
        <v>0</v>
      </c>
      <c r="CX163" s="97">
        <f t="shared" si="97"/>
        <v>0</v>
      </c>
      <c r="CY163" s="97">
        <f t="shared" si="97"/>
        <v>0</v>
      </c>
      <c r="CZ163" s="97">
        <f t="shared" si="97"/>
        <v>0</v>
      </c>
      <c r="DA163" s="97">
        <f t="shared" si="97"/>
        <v>0</v>
      </c>
      <c r="DB163" s="97">
        <f t="shared" si="97"/>
        <v>0</v>
      </c>
      <c r="DC163" s="97">
        <f t="shared" si="97"/>
        <v>0</v>
      </c>
      <c r="DD163" s="97">
        <f t="shared" si="97"/>
        <v>0</v>
      </c>
      <c r="DE163" s="97">
        <f t="shared" si="97"/>
        <v>0</v>
      </c>
      <c r="DF163" s="97">
        <f t="shared" si="97"/>
        <v>0</v>
      </c>
      <c r="DG163" s="97">
        <f t="shared" si="97"/>
        <v>0</v>
      </c>
      <c r="DH163" s="97">
        <f t="shared" si="97"/>
        <v>0</v>
      </c>
      <c r="DI163" s="97">
        <f t="shared" si="97"/>
        <v>0</v>
      </c>
      <c r="DJ163" s="97">
        <f t="shared" si="97"/>
        <v>0</v>
      </c>
      <c r="DK163" s="97">
        <f t="shared" si="97"/>
        <v>0</v>
      </c>
      <c r="DL163" s="97">
        <f t="shared" si="97"/>
        <v>0</v>
      </c>
      <c r="DM163" s="97">
        <f t="shared" si="97"/>
        <v>0</v>
      </c>
      <c r="DN163" s="97">
        <f t="shared" si="97"/>
        <v>0</v>
      </c>
      <c r="DO163" s="97">
        <f t="shared" si="97"/>
        <v>0</v>
      </c>
      <c r="DP163" s="97">
        <f t="shared" si="97"/>
        <v>0</v>
      </c>
      <c r="DQ163" s="97">
        <f t="shared" si="97"/>
        <v>0</v>
      </c>
      <c r="DR163" s="97">
        <f t="shared" si="97"/>
        <v>0</v>
      </c>
      <c r="DS163" s="97">
        <f t="shared" si="97"/>
        <v>0</v>
      </c>
      <c r="DT163" s="97">
        <f t="shared" si="97"/>
        <v>0</v>
      </c>
      <c r="DU163" s="97">
        <f t="shared" si="97"/>
        <v>0</v>
      </c>
      <c r="DV163" s="97">
        <f t="shared" si="97"/>
        <v>0</v>
      </c>
      <c r="DW163" s="97">
        <f t="shared" si="97"/>
        <v>0</v>
      </c>
      <c r="DX163" s="97">
        <f t="shared" si="97"/>
        <v>0</v>
      </c>
      <c r="DY163" s="97">
        <f t="shared" si="97"/>
        <v>0</v>
      </c>
      <c r="DZ163" s="97">
        <f t="shared" si="97"/>
        <v>0</v>
      </c>
      <c r="EA163" s="97">
        <f t="shared" si="97"/>
        <v>0</v>
      </c>
      <c r="EB163" s="97">
        <f t="shared" si="97"/>
        <v>0</v>
      </c>
      <c r="EC163" s="97">
        <f t="shared" si="97"/>
        <v>0</v>
      </c>
      <c r="ED163" s="97">
        <f t="shared" si="97"/>
        <v>0</v>
      </c>
      <c r="EE163" s="97">
        <f t="shared" si="97"/>
        <v>0</v>
      </c>
      <c r="EF163" s="97">
        <f t="shared" si="97"/>
        <v>0</v>
      </c>
      <c r="EG163" s="97">
        <f t="shared" si="97"/>
        <v>0</v>
      </c>
      <c r="EH163" s="97">
        <f t="shared" si="97"/>
        <v>0</v>
      </c>
      <c r="EI163" s="97">
        <f t="shared" si="97"/>
        <v>0</v>
      </c>
      <c r="EJ163" s="97">
        <f t="shared" si="97"/>
        <v>0</v>
      </c>
      <c r="EK163" s="97">
        <f t="shared" si="97"/>
        <v>0</v>
      </c>
      <c r="EL163" s="97">
        <f t="shared" si="97"/>
        <v>0</v>
      </c>
      <c r="EM163" s="97">
        <f t="shared" si="97"/>
        <v>0</v>
      </c>
      <c r="EN163" s="97">
        <f t="shared" si="97"/>
        <v>0</v>
      </c>
      <c r="EO163" s="97">
        <f t="shared" si="97"/>
        <v>0</v>
      </c>
      <c r="EP163" s="97">
        <f t="shared" si="97"/>
        <v>0</v>
      </c>
      <c r="EQ163" s="97">
        <f t="shared" si="97"/>
        <v>0</v>
      </c>
      <c r="ER163" s="97">
        <f t="shared" ref="ER163:HC163" si="98">IF($K$88=0,0,(ER53+ER100+ER137)/$K$88)</f>
        <v>0</v>
      </c>
      <c r="ES163" s="97">
        <f t="shared" si="98"/>
        <v>0</v>
      </c>
      <c r="ET163" s="97">
        <f t="shared" si="98"/>
        <v>0</v>
      </c>
      <c r="EU163" s="97">
        <f t="shared" si="98"/>
        <v>0</v>
      </c>
      <c r="EV163" s="97">
        <f t="shared" si="98"/>
        <v>0</v>
      </c>
      <c r="EW163" s="97">
        <f t="shared" si="98"/>
        <v>0</v>
      </c>
      <c r="EX163" s="97">
        <f t="shared" si="98"/>
        <v>0</v>
      </c>
      <c r="EY163" s="97">
        <f t="shared" si="98"/>
        <v>0</v>
      </c>
      <c r="EZ163" s="97">
        <f t="shared" si="98"/>
        <v>0</v>
      </c>
      <c r="FA163" s="97">
        <f t="shared" si="98"/>
        <v>0</v>
      </c>
      <c r="FB163" s="97">
        <f t="shared" si="98"/>
        <v>0</v>
      </c>
      <c r="FC163" s="97">
        <f t="shared" si="98"/>
        <v>0</v>
      </c>
      <c r="FD163" s="97">
        <f t="shared" si="98"/>
        <v>0</v>
      </c>
      <c r="FE163" s="97">
        <f t="shared" si="98"/>
        <v>0</v>
      </c>
      <c r="FF163" s="97">
        <f t="shared" si="98"/>
        <v>0</v>
      </c>
      <c r="FG163" s="97">
        <f t="shared" si="98"/>
        <v>0</v>
      </c>
      <c r="FH163" s="97">
        <f t="shared" si="98"/>
        <v>0</v>
      </c>
      <c r="FI163" s="97">
        <f t="shared" si="98"/>
        <v>0</v>
      </c>
      <c r="FJ163" s="97">
        <f t="shared" si="98"/>
        <v>0</v>
      </c>
      <c r="FK163" s="97">
        <f t="shared" si="98"/>
        <v>0</v>
      </c>
      <c r="FL163" s="97">
        <f t="shared" si="98"/>
        <v>0</v>
      </c>
      <c r="FM163" s="97">
        <f t="shared" si="98"/>
        <v>0</v>
      </c>
      <c r="FN163" s="97">
        <f t="shared" si="98"/>
        <v>0</v>
      </c>
      <c r="FO163" s="97">
        <f t="shared" si="98"/>
        <v>0</v>
      </c>
      <c r="FP163" s="97">
        <f t="shared" si="98"/>
        <v>0</v>
      </c>
      <c r="FQ163" s="97">
        <f t="shared" si="98"/>
        <v>0</v>
      </c>
      <c r="FR163" s="97">
        <f t="shared" si="98"/>
        <v>0</v>
      </c>
      <c r="FS163" s="97">
        <f t="shared" si="98"/>
        <v>0</v>
      </c>
      <c r="FT163" s="97">
        <f t="shared" si="98"/>
        <v>0</v>
      </c>
      <c r="FU163" s="97">
        <f t="shared" si="98"/>
        <v>0</v>
      </c>
      <c r="FV163" s="97">
        <f t="shared" si="98"/>
        <v>0</v>
      </c>
      <c r="FW163" s="97">
        <f t="shared" si="98"/>
        <v>0</v>
      </c>
      <c r="FX163" s="97">
        <f t="shared" si="98"/>
        <v>0</v>
      </c>
      <c r="FY163" s="97">
        <f t="shared" si="98"/>
        <v>0</v>
      </c>
      <c r="FZ163" s="97">
        <f t="shared" si="98"/>
        <v>0</v>
      </c>
      <c r="GA163" s="97">
        <f t="shared" si="98"/>
        <v>0</v>
      </c>
      <c r="GB163" s="97">
        <f t="shared" si="98"/>
        <v>0</v>
      </c>
      <c r="GC163" s="97">
        <f t="shared" si="98"/>
        <v>0</v>
      </c>
      <c r="GD163" s="97">
        <f t="shared" si="98"/>
        <v>0</v>
      </c>
      <c r="GE163" s="97">
        <f t="shared" si="98"/>
        <v>0</v>
      </c>
      <c r="GF163" s="97">
        <f t="shared" si="98"/>
        <v>0</v>
      </c>
      <c r="GG163" s="97">
        <f t="shared" si="98"/>
        <v>0</v>
      </c>
      <c r="GH163" s="97">
        <f t="shared" si="98"/>
        <v>0</v>
      </c>
      <c r="GI163" s="97">
        <f t="shared" si="98"/>
        <v>0</v>
      </c>
      <c r="GJ163" s="97">
        <f t="shared" si="98"/>
        <v>0</v>
      </c>
      <c r="GK163" s="97">
        <f t="shared" si="98"/>
        <v>0</v>
      </c>
      <c r="GL163" s="97">
        <f t="shared" si="98"/>
        <v>0</v>
      </c>
      <c r="GM163" s="97">
        <f t="shared" si="98"/>
        <v>0</v>
      </c>
      <c r="GN163" s="97">
        <f t="shared" si="98"/>
        <v>0</v>
      </c>
      <c r="GO163" s="97">
        <f t="shared" si="98"/>
        <v>0</v>
      </c>
      <c r="GP163" s="97">
        <f t="shared" si="98"/>
        <v>0</v>
      </c>
      <c r="GQ163" s="97">
        <f t="shared" si="98"/>
        <v>0</v>
      </c>
      <c r="GR163" s="97">
        <f t="shared" si="98"/>
        <v>0</v>
      </c>
      <c r="GS163" s="97">
        <f t="shared" si="98"/>
        <v>0</v>
      </c>
      <c r="GT163" s="97">
        <f t="shared" si="98"/>
        <v>0</v>
      </c>
      <c r="GU163" s="97">
        <f t="shared" si="98"/>
        <v>0</v>
      </c>
      <c r="GV163" s="97">
        <f t="shared" si="98"/>
        <v>0</v>
      </c>
      <c r="GW163" s="97">
        <f t="shared" si="98"/>
        <v>0</v>
      </c>
      <c r="GX163" s="97">
        <f t="shared" si="98"/>
        <v>0</v>
      </c>
      <c r="GY163" s="97">
        <f t="shared" si="98"/>
        <v>0</v>
      </c>
      <c r="GZ163" s="97">
        <f t="shared" si="98"/>
        <v>0</v>
      </c>
      <c r="HA163" s="97">
        <f t="shared" si="98"/>
        <v>0</v>
      </c>
      <c r="HB163" s="97">
        <f t="shared" si="98"/>
        <v>0</v>
      </c>
      <c r="HC163" s="97">
        <f t="shared" si="98"/>
        <v>0</v>
      </c>
      <c r="HD163" s="97">
        <f t="shared" ref="HD163:JO163" si="99">IF($K$88=0,0,(HD53+HD100+HD137)/$K$88)</f>
        <v>0</v>
      </c>
      <c r="HE163" s="97">
        <f t="shared" si="99"/>
        <v>0</v>
      </c>
      <c r="HF163" s="97">
        <f t="shared" si="99"/>
        <v>0</v>
      </c>
      <c r="HG163" s="97">
        <f t="shared" si="99"/>
        <v>0</v>
      </c>
      <c r="HH163" s="97">
        <f t="shared" si="99"/>
        <v>0</v>
      </c>
      <c r="HI163" s="97">
        <f t="shared" si="99"/>
        <v>0</v>
      </c>
      <c r="HJ163" s="97">
        <f t="shared" si="99"/>
        <v>0</v>
      </c>
      <c r="HK163" s="97">
        <f t="shared" si="99"/>
        <v>0</v>
      </c>
      <c r="HL163" s="97">
        <f t="shared" si="99"/>
        <v>0</v>
      </c>
      <c r="HM163" s="97">
        <f t="shared" si="99"/>
        <v>0</v>
      </c>
      <c r="HN163" s="97">
        <f t="shared" si="99"/>
        <v>0</v>
      </c>
      <c r="HO163" s="97">
        <f t="shared" si="99"/>
        <v>0</v>
      </c>
      <c r="HP163" s="97">
        <f t="shared" si="99"/>
        <v>0</v>
      </c>
      <c r="HQ163" s="97">
        <f t="shared" si="99"/>
        <v>0</v>
      </c>
      <c r="HR163" s="97">
        <f t="shared" si="99"/>
        <v>0</v>
      </c>
      <c r="HS163" s="97">
        <f t="shared" si="99"/>
        <v>0</v>
      </c>
      <c r="HT163" s="97">
        <f t="shared" si="99"/>
        <v>0</v>
      </c>
      <c r="HU163" s="97">
        <f t="shared" si="99"/>
        <v>0</v>
      </c>
      <c r="HV163" s="97">
        <f t="shared" si="99"/>
        <v>0</v>
      </c>
      <c r="HW163" s="97">
        <f t="shared" si="99"/>
        <v>0</v>
      </c>
      <c r="HX163" s="97">
        <f t="shared" si="99"/>
        <v>0</v>
      </c>
      <c r="HY163" s="97">
        <f t="shared" si="99"/>
        <v>0</v>
      </c>
      <c r="HZ163" s="97">
        <f t="shared" si="99"/>
        <v>0</v>
      </c>
      <c r="IA163" s="97">
        <f t="shared" si="99"/>
        <v>0</v>
      </c>
      <c r="IB163" s="97">
        <f t="shared" si="99"/>
        <v>0</v>
      </c>
      <c r="IC163" s="97">
        <f t="shared" si="99"/>
        <v>0</v>
      </c>
      <c r="ID163" s="97">
        <f t="shared" si="99"/>
        <v>0</v>
      </c>
      <c r="IE163" s="97">
        <f t="shared" si="99"/>
        <v>0</v>
      </c>
      <c r="IF163" s="97">
        <f t="shared" si="99"/>
        <v>0</v>
      </c>
      <c r="IG163" s="97">
        <f t="shared" si="99"/>
        <v>0</v>
      </c>
      <c r="IH163" s="97">
        <f t="shared" si="99"/>
        <v>0</v>
      </c>
      <c r="II163" s="97">
        <f t="shared" si="99"/>
        <v>0</v>
      </c>
      <c r="IJ163" s="97">
        <f t="shared" si="99"/>
        <v>0</v>
      </c>
      <c r="IK163" s="97">
        <f t="shared" si="99"/>
        <v>0</v>
      </c>
      <c r="IL163" s="97">
        <f t="shared" si="99"/>
        <v>0</v>
      </c>
      <c r="IM163" s="97">
        <f t="shared" si="99"/>
        <v>0</v>
      </c>
      <c r="IN163" s="97">
        <f t="shared" si="99"/>
        <v>0</v>
      </c>
      <c r="IO163" s="97">
        <f t="shared" si="99"/>
        <v>0</v>
      </c>
      <c r="IP163" s="97">
        <f t="shared" si="99"/>
        <v>0</v>
      </c>
      <c r="IQ163" s="97">
        <f t="shared" si="99"/>
        <v>0</v>
      </c>
      <c r="IR163" s="97">
        <f t="shared" si="99"/>
        <v>0</v>
      </c>
      <c r="IS163" s="97">
        <f t="shared" si="99"/>
        <v>0</v>
      </c>
      <c r="IT163" s="97">
        <f t="shared" si="99"/>
        <v>0</v>
      </c>
      <c r="IU163" s="97">
        <f t="shared" si="99"/>
        <v>0</v>
      </c>
      <c r="IV163" s="97">
        <f t="shared" si="99"/>
        <v>0</v>
      </c>
      <c r="IW163" s="97">
        <f t="shared" si="99"/>
        <v>0</v>
      </c>
      <c r="IX163" s="97">
        <f t="shared" si="99"/>
        <v>0</v>
      </c>
      <c r="IY163" s="97">
        <f t="shared" si="99"/>
        <v>0</v>
      </c>
      <c r="IZ163" s="97">
        <f t="shared" si="99"/>
        <v>0</v>
      </c>
      <c r="JA163" s="97">
        <f t="shared" si="99"/>
        <v>0</v>
      </c>
      <c r="JB163" s="97">
        <f t="shared" si="99"/>
        <v>0</v>
      </c>
      <c r="JC163" s="97">
        <f t="shared" si="99"/>
        <v>0</v>
      </c>
      <c r="JD163" s="97">
        <f t="shared" si="99"/>
        <v>0</v>
      </c>
      <c r="JE163" s="97">
        <f t="shared" si="99"/>
        <v>0</v>
      </c>
      <c r="JF163" s="97">
        <f t="shared" si="99"/>
        <v>0</v>
      </c>
      <c r="JG163" s="97">
        <f t="shared" si="99"/>
        <v>0</v>
      </c>
      <c r="JH163" s="97">
        <f t="shared" si="99"/>
        <v>0</v>
      </c>
      <c r="JI163" s="97">
        <f t="shared" si="99"/>
        <v>0</v>
      </c>
      <c r="JJ163" s="97">
        <f t="shared" si="99"/>
        <v>0</v>
      </c>
      <c r="JK163" s="97">
        <f t="shared" si="99"/>
        <v>0</v>
      </c>
      <c r="JL163" s="97">
        <f t="shared" si="99"/>
        <v>0</v>
      </c>
      <c r="JM163" s="97">
        <f t="shared" si="99"/>
        <v>0</v>
      </c>
      <c r="JN163" s="97">
        <f t="shared" si="99"/>
        <v>0</v>
      </c>
      <c r="JO163" s="97">
        <f t="shared" si="99"/>
        <v>0</v>
      </c>
      <c r="JP163" s="97">
        <f t="shared" ref="JP163:MA163" si="100">IF($K$88=0,0,(JP53+JP100+JP137)/$K$88)</f>
        <v>0</v>
      </c>
      <c r="JQ163" s="97">
        <f t="shared" si="100"/>
        <v>0</v>
      </c>
      <c r="JR163" s="97">
        <f t="shared" si="100"/>
        <v>0</v>
      </c>
      <c r="JS163" s="97">
        <f t="shared" si="100"/>
        <v>0</v>
      </c>
      <c r="JT163" s="97">
        <f t="shared" si="100"/>
        <v>0</v>
      </c>
      <c r="JU163" s="97">
        <f t="shared" si="100"/>
        <v>0</v>
      </c>
      <c r="JV163" s="97">
        <f t="shared" si="100"/>
        <v>0</v>
      </c>
      <c r="JW163" s="97">
        <f t="shared" si="100"/>
        <v>0</v>
      </c>
      <c r="JX163" s="97">
        <f t="shared" si="100"/>
        <v>0</v>
      </c>
      <c r="JY163" s="97">
        <f t="shared" si="100"/>
        <v>0</v>
      </c>
      <c r="JZ163" s="97">
        <f t="shared" si="100"/>
        <v>0</v>
      </c>
      <c r="KA163" s="97">
        <f t="shared" si="100"/>
        <v>0</v>
      </c>
      <c r="KB163" s="97">
        <f t="shared" si="100"/>
        <v>0</v>
      </c>
      <c r="KC163" s="97">
        <f t="shared" si="100"/>
        <v>0</v>
      </c>
      <c r="KD163" s="97">
        <f t="shared" si="100"/>
        <v>0</v>
      </c>
      <c r="KE163" s="97">
        <f t="shared" si="100"/>
        <v>0</v>
      </c>
      <c r="KF163" s="97">
        <f t="shared" si="100"/>
        <v>0</v>
      </c>
      <c r="KG163" s="97">
        <f t="shared" si="100"/>
        <v>0</v>
      </c>
      <c r="KH163" s="97">
        <f t="shared" si="100"/>
        <v>0</v>
      </c>
      <c r="KI163" s="97">
        <f t="shared" si="100"/>
        <v>0</v>
      </c>
      <c r="KJ163" s="97">
        <f t="shared" si="100"/>
        <v>0</v>
      </c>
      <c r="KK163" s="97">
        <f t="shared" si="100"/>
        <v>0</v>
      </c>
      <c r="KL163" s="97">
        <f t="shared" si="100"/>
        <v>0</v>
      </c>
      <c r="KM163" s="97">
        <f t="shared" si="100"/>
        <v>0</v>
      </c>
      <c r="KN163" s="97">
        <f t="shared" si="100"/>
        <v>0</v>
      </c>
      <c r="KO163" s="97">
        <f t="shared" si="100"/>
        <v>0</v>
      </c>
      <c r="KP163" s="97">
        <f t="shared" si="100"/>
        <v>0</v>
      </c>
      <c r="KQ163" s="97">
        <f t="shared" si="100"/>
        <v>0</v>
      </c>
      <c r="KR163" s="97">
        <f t="shared" si="100"/>
        <v>0</v>
      </c>
      <c r="KS163" s="97">
        <f t="shared" si="100"/>
        <v>0</v>
      </c>
      <c r="KT163" s="97">
        <f t="shared" si="100"/>
        <v>0</v>
      </c>
      <c r="KU163" s="97">
        <f t="shared" si="100"/>
        <v>0</v>
      </c>
      <c r="KV163" s="97">
        <f t="shared" si="100"/>
        <v>0</v>
      </c>
      <c r="KW163" s="97">
        <f t="shared" si="100"/>
        <v>0</v>
      </c>
      <c r="KX163" s="97">
        <f t="shared" si="100"/>
        <v>0</v>
      </c>
      <c r="KY163" s="97">
        <f t="shared" si="100"/>
        <v>0</v>
      </c>
      <c r="KZ163" s="97">
        <f t="shared" si="100"/>
        <v>0</v>
      </c>
      <c r="LA163" s="97">
        <f t="shared" si="100"/>
        <v>0</v>
      </c>
      <c r="LB163" s="97">
        <f t="shared" si="100"/>
        <v>0</v>
      </c>
      <c r="LC163" s="97">
        <f t="shared" si="100"/>
        <v>0</v>
      </c>
      <c r="LD163" s="97">
        <f t="shared" si="100"/>
        <v>0</v>
      </c>
      <c r="LE163" s="97">
        <f t="shared" si="100"/>
        <v>0</v>
      </c>
      <c r="LF163" s="97">
        <f t="shared" si="100"/>
        <v>0</v>
      </c>
      <c r="LG163" s="97">
        <f t="shared" si="100"/>
        <v>0</v>
      </c>
      <c r="LH163" s="97">
        <f t="shared" si="100"/>
        <v>0</v>
      </c>
      <c r="LI163" s="97">
        <f t="shared" si="100"/>
        <v>0</v>
      </c>
      <c r="LJ163" s="97">
        <f t="shared" si="100"/>
        <v>0</v>
      </c>
      <c r="LK163" s="97">
        <f t="shared" si="100"/>
        <v>0</v>
      </c>
      <c r="LL163" s="97">
        <f t="shared" si="100"/>
        <v>0</v>
      </c>
      <c r="LM163" s="97">
        <f t="shared" si="100"/>
        <v>0</v>
      </c>
      <c r="LN163" s="97">
        <f t="shared" si="100"/>
        <v>0</v>
      </c>
      <c r="LO163" s="97">
        <f t="shared" si="100"/>
        <v>0</v>
      </c>
      <c r="LP163" s="97">
        <f t="shared" si="100"/>
        <v>0</v>
      </c>
      <c r="LQ163" s="97">
        <f t="shared" si="100"/>
        <v>0</v>
      </c>
      <c r="LR163" s="97">
        <f t="shared" si="100"/>
        <v>0</v>
      </c>
      <c r="LS163" s="97">
        <f t="shared" si="100"/>
        <v>0</v>
      </c>
      <c r="LT163" s="97">
        <f t="shared" si="100"/>
        <v>0</v>
      </c>
      <c r="LU163" s="97">
        <f t="shared" si="100"/>
        <v>0</v>
      </c>
      <c r="LV163" s="97">
        <f t="shared" si="100"/>
        <v>0</v>
      </c>
      <c r="LW163" s="97">
        <f t="shared" si="100"/>
        <v>0</v>
      </c>
      <c r="LX163" s="97">
        <f t="shared" si="100"/>
        <v>0</v>
      </c>
      <c r="LY163" s="97">
        <f t="shared" si="100"/>
        <v>0</v>
      </c>
      <c r="LZ163" s="97">
        <f t="shared" si="100"/>
        <v>0</v>
      </c>
      <c r="MA163" s="97">
        <f t="shared" si="100"/>
        <v>0</v>
      </c>
      <c r="MB163" s="97">
        <f t="shared" ref="MB163:NN163" si="101">IF($K$88=0,0,(MB53+MB100+MB137)/$K$88)</f>
        <v>0</v>
      </c>
      <c r="MC163" s="97">
        <f t="shared" si="101"/>
        <v>0</v>
      </c>
      <c r="MD163" s="97">
        <f t="shared" si="101"/>
        <v>0</v>
      </c>
      <c r="ME163" s="97">
        <f t="shared" si="101"/>
        <v>0</v>
      </c>
      <c r="MF163" s="97">
        <f t="shared" si="101"/>
        <v>0</v>
      </c>
      <c r="MG163" s="97">
        <f t="shared" si="101"/>
        <v>0</v>
      </c>
      <c r="MH163" s="97">
        <f t="shared" si="101"/>
        <v>0</v>
      </c>
      <c r="MI163" s="97">
        <f t="shared" si="101"/>
        <v>0</v>
      </c>
      <c r="MJ163" s="97">
        <f t="shared" si="101"/>
        <v>0</v>
      </c>
      <c r="MK163" s="97">
        <f t="shared" si="101"/>
        <v>0</v>
      </c>
      <c r="ML163" s="97">
        <f t="shared" si="101"/>
        <v>0</v>
      </c>
      <c r="MM163" s="97">
        <f t="shared" si="101"/>
        <v>0</v>
      </c>
      <c r="MN163" s="97">
        <f t="shared" si="101"/>
        <v>0</v>
      </c>
      <c r="MO163" s="97">
        <f t="shared" si="101"/>
        <v>0</v>
      </c>
      <c r="MP163" s="97">
        <f t="shared" si="101"/>
        <v>0</v>
      </c>
      <c r="MQ163" s="97">
        <f t="shared" si="101"/>
        <v>0</v>
      </c>
      <c r="MR163" s="97">
        <f t="shared" si="101"/>
        <v>0</v>
      </c>
      <c r="MS163" s="97">
        <f t="shared" si="101"/>
        <v>0</v>
      </c>
      <c r="MT163" s="97">
        <f t="shared" si="101"/>
        <v>0</v>
      </c>
      <c r="MU163" s="97">
        <f t="shared" si="101"/>
        <v>0</v>
      </c>
      <c r="MV163" s="97">
        <f t="shared" si="101"/>
        <v>0</v>
      </c>
      <c r="MW163" s="97">
        <f t="shared" si="101"/>
        <v>0</v>
      </c>
      <c r="MX163" s="97">
        <f t="shared" si="101"/>
        <v>0</v>
      </c>
      <c r="MY163" s="97">
        <f t="shared" si="101"/>
        <v>0</v>
      </c>
      <c r="MZ163" s="97">
        <f t="shared" si="101"/>
        <v>0</v>
      </c>
      <c r="NA163" s="97">
        <f t="shared" si="101"/>
        <v>0</v>
      </c>
      <c r="NB163" s="97">
        <f t="shared" si="101"/>
        <v>0</v>
      </c>
      <c r="NC163" s="97">
        <f t="shared" si="101"/>
        <v>0</v>
      </c>
      <c r="ND163" s="97">
        <f t="shared" si="101"/>
        <v>0</v>
      </c>
      <c r="NE163" s="97">
        <f t="shared" si="101"/>
        <v>0</v>
      </c>
      <c r="NF163" s="97">
        <f t="shared" si="101"/>
        <v>0</v>
      </c>
      <c r="NG163" s="97">
        <f t="shared" si="101"/>
        <v>0</v>
      </c>
      <c r="NH163" s="97">
        <f t="shared" si="101"/>
        <v>0</v>
      </c>
      <c r="NI163" s="97">
        <f t="shared" si="101"/>
        <v>0</v>
      </c>
      <c r="NJ163" s="97">
        <f t="shared" si="101"/>
        <v>0</v>
      </c>
      <c r="NK163" s="97">
        <f t="shared" si="101"/>
        <v>0</v>
      </c>
      <c r="NL163" s="97">
        <f t="shared" si="101"/>
        <v>0</v>
      </c>
      <c r="NM163" s="97">
        <f t="shared" si="101"/>
        <v>0</v>
      </c>
      <c r="NN163" s="97">
        <f t="shared" si="101"/>
        <v>0</v>
      </c>
      <c r="NO163" s="23"/>
      <c r="NP163" s="23"/>
    </row>
    <row r="164" spans="1:380" ht="3.9" customHeight="1" x14ac:dyDescent="0.25">
      <c r="A164" s="2"/>
      <c r="B164" s="2"/>
      <c r="C164" s="2"/>
      <c r="D164" s="2"/>
      <c r="E164" s="88"/>
      <c r="F164" s="2"/>
      <c r="G164" s="2"/>
      <c r="H164" s="2"/>
      <c r="I164" s="2"/>
      <c r="J164" s="13"/>
      <c r="K164" s="15"/>
      <c r="L164" s="30"/>
      <c r="M164" s="2"/>
      <c r="N164" s="2"/>
      <c r="O164" s="2"/>
      <c r="P164" s="2"/>
      <c r="Q164" s="2"/>
      <c r="R164" s="47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  <c r="IN164" s="98"/>
      <c r="IO164" s="98"/>
      <c r="IP164" s="98"/>
      <c r="IQ164" s="98"/>
      <c r="IR164" s="98"/>
      <c r="IS164" s="98"/>
      <c r="IT164" s="98"/>
      <c r="IU164" s="98"/>
      <c r="IV164" s="98"/>
      <c r="IW164" s="98"/>
      <c r="IX164" s="98"/>
      <c r="IY164" s="98"/>
      <c r="IZ164" s="98"/>
      <c r="JA164" s="98"/>
      <c r="JB164" s="98"/>
      <c r="JC164" s="98"/>
      <c r="JD164" s="98"/>
      <c r="JE164" s="98"/>
      <c r="JF164" s="98"/>
      <c r="JG164" s="98"/>
      <c r="JH164" s="98"/>
      <c r="JI164" s="98"/>
      <c r="JJ164" s="98"/>
      <c r="JK164" s="98"/>
      <c r="JL164" s="98"/>
      <c r="JM164" s="98"/>
      <c r="JN164" s="98"/>
      <c r="JO164" s="98"/>
      <c r="JP164" s="98"/>
      <c r="JQ164" s="98"/>
      <c r="JR164" s="98"/>
      <c r="JS164" s="98"/>
      <c r="JT164" s="98"/>
      <c r="JU164" s="98"/>
      <c r="JV164" s="98"/>
      <c r="JW164" s="98"/>
      <c r="JX164" s="98"/>
      <c r="JY164" s="98"/>
      <c r="JZ164" s="98"/>
      <c r="KA164" s="98"/>
      <c r="KB164" s="98"/>
      <c r="KC164" s="98"/>
      <c r="KD164" s="98"/>
      <c r="KE164" s="98"/>
      <c r="KF164" s="98"/>
      <c r="KG164" s="98"/>
      <c r="KH164" s="98"/>
      <c r="KI164" s="98"/>
      <c r="KJ164" s="98"/>
      <c r="KK164" s="98"/>
      <c r="KL164" s="98"/>
      <c r="KM164" s="98"/>
      <c r="KN164" s="98"/>
      <c r="KO164" s="98"/>
      <c r="KP164" s="98"/>
      <c r="KQ164" s="98"/>
      <c r="KR164" s="98"/>
      <c r="KS164" s="98"/>
      <c r="KT164" s="98"/>
      <c r="KU164" s="98"/>
      <c r="KV164" s="98"/>
      <c r="KW164" s="98"/>
      <c r="KX164" s="98"/>
      <c r="KY164" s="98"/>
      <c r="KZ164" s="98"/>
      <c r="LA164" s="98"/>
      <c r="LB164" s="98"/>
      <c r="LC164" s="98"/>
      <c r="LD164" s="98"/>
      <c r="LE164" s="98"/>
      <c r="LF164" s="98"/>
      <c r="LG164" s="98"/>
      <c r="LH164" s="98"/>
      <c r="LI164" s="98"/>
      <c r="LJ164" s="98"/>
      <c r="LK164" s="98"/>
      <c r="LL164" s="98"/>
      <c r="LM164" s="98"/>
      <c r="LN164" s="98"/>
      <c r="LO164" s="98"/>
      <c r="LP164" s="98"/>
      <c r="LQ164" s="98"/>
      <c r="LR164" s="98"/>
      <c r="LS164" s="98"/>
      <c r="LT164" s="98"/>
      <c r="LU164" s="98"/>
      <c r="LV164" s="98"/>
      <c r="LW164" s="98"/>
      <c r="LX164" s="98"/>
      <c r="LY164" s="98"/>
      <c r="LZ164" s="98"/>
      <c r="MA164" s="98"/>
      <c r="MB164" s="98"/>
      <c r="MC164" s="98"/>
      <c r="MD164" s="98"/>
      <c r="ME164" s="98"/>
      <c r="MF164" s="98"/>
      <c r="MG164" s="98"/>
      <c r="MH164" s="98"/>
      <c r="MI164" s="98"/>
      <c r="MJ164" s="98"/>
      <c r="MK164" s="98"/>
      <c r="ML164" s="98"/>
      <c r="MM164" s="98"/>
      <c r="MN164" s="98"/>
      <c r="MO164" s="98"/>
      <c r="MP164" s="98"/>
      <c r="MQ164" s="98"/>
      <c r="MR164" s="98"/>
      <c r="MS164" s="98"/>
      <c r="MT164" s="98"/>
      <c r="MU164" s="98"/>
      <c r="MV164" s="98"/>
      <c r="MW164" s="98"/>
      <c r="MX164" s="98"/>
      <c r="MY164" s="98"/>
      <c r="MZ164" s="98"/>
      <c r="NA164" s="98"/>
      <c r="NB164" s="98"/>
      <c r="NC164" s="98"/>
      <c r="ND164" s="98"/>
      <c r="NE164" s="98"/>
      <c r="NF164" s="98"/>
      <c r="NG164" s="98"/>
      <c r="NH164" s="98"/>
      <c r="NI164" s="98"/>
      <c r="NJ164" s="98"/>
      <c r="NK164" s="98"/>
      <c r="NL164" s="98"/>
      <c r="NM164" s="98"/>
      <c r="NN164" s="99"/>
      <c r="NO164" s="2"/>
      <c r="NP164" s="2"/>
    </row>
    <row r="165" spans="1:380" ht="8.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15"/>
      <c r="L165" s="30"/>
      <c r="M165" s="2"/>
      <c r="N165" s="2"/>
      <c r="O165" s="2"/>
      <c r="P165" s="2"/>
      <c r="Q165" s="2"/>
      <c r="R165" s="47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8"/>
      <c r="JC165" s="48"/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8"/>
      <c r="KK165" s="48"/>
      <c r="KL165" s="48"/>
      <c r="KM165" s="48"/>
      <c r="KN165" s="48"/>
      <c r="KO165" s="48"/>
      <c r="KP165" s="48"/>
      <c r="KQ165" s="48"/>
      <c r="KR165" s="48"/>
      <c r="KS165" s="48"/>
      <c r="KT165" s="48"/>
      <c r="KU165" s="48"/>
      <c r="KV165" s="48"/>
      <c r="KW165" s="48"/>
      <c r="KX165" s="48"/>
      <c r="KY165" s="48"/>
      <c r="KZ165" s="48"/>
      <c r="LA165" s="48"/>
      <c r="LB165" s="48"/>
      <c r="LC165" s="48"/>
      <c r="LD165" s="48"/>
      <c r="LE165" s="48"/>
      <c r="LF165" s="48"/>
      <c r="LG165" s="48"/>
      <c r="LH165" s="48"/>
      <c r="LI165" s="48"/>
      <c r="LJ165" s="48"/>
      <c r="LK165" s="48"/>
      <c r="LL165" s="48"/>
      <c r="LM165" s="48"/>
      <c r="LN165" s="48"/>
      <c r="LO165" s="48"/>
      <c r="LP165" s="48"/>
      <c r="LQ165" s="48"/>
      <c r="LR165" s="48"/>
      <c r="LS165" s="48"/>
      <c r="LT165" s="48"/>
      <c r="LU165" s="48"/>
      <c r="LV165" s="48"/>
      <c r="LW165" s="48"/>
      <c r="LX165" s="48"/>
      <c r="LY165" s="48"/>
      <c r="LZ165" s="48"/>
      <c r="MA165" s="48"/>
      <c r="MB165" s="48"/>
      <c r="MC165" s="48"/>
      <c r="MD165" s="48"/>
      <c r="ME165" s="48"/>
      <c r="MF165" s="48"/>
      <c r="MG165" s="48"/>
      <c r="MH165" s="48"/>
      <c r="MI165" s="48"/>
      <c r="MJ165" s="48"/>
      <c r="MK165" s="48"/>
      <c r="ML165" s="48"/>
      <c r="MM165" s="48"/>
      <c r="MN165" s="48"/>
      <c r="MO165" s="48"/>
      <c r="MP165" s="48"/>
      <c r="MQ165" s="48"/>
      <c r="MR165" s="48"/>
      <c r="MS165" s="48"/>
      <c r="MT165" s="48"/>
      <c r="MU165" s="48"/>
      <c r="MV165" s="48"/>
      <c r="MW165" s="48"/>
      <c r="MX165" s="48"/>
      <c r="MY165" s="48"/>
      <c r="MZ165" s="48"/>
      <c r="NA165" s="48"/>
      <c r="NB165" s="48"/>
      <c r="NC165" s="48"/>
      <c r="ND165" s="48"/>
      <c r="NE165" s="48"/>
      <c r="NF165" s="48"/>
      <c r="NG165" s="48"/>
      <c r="NH165" s="48"/>
      <c r="NI165" s="48"/>
      <c r="NJ165" s="48"/>
      <c r="NK165" s="48"/>
      <c r="NL165" s="48"/>
      <c r="NM165" s="48"/>
      <c r="NN165" s="49"/>
      <c r="NO165" s="2"/>
      <c r="NP165" s="2"/>
    </row>
    <row r="166" spans="1:380" s="26" customFormat="1" x14ac:dyDescent="0.25">
      <c r="A166" s="23"/>
      <c r="B166" s="23"/>
      <c r="C166" s="23"/>
      <c r="D166" s="23"/>
      <c r="E166" s="23" t="str">
        <f>структура!$E$58</f>
        <v>эффективная ставка</v>
      </c>
      <c r="F166" s="23"/>
      <c r="G166" s="23"/>
      <c r="H166" s="23" t="str">
        <f>IF($E166="","",INDEX(структура!$H:$H,SUMIFS(структура!$C:$C,структура!$E:$E,$E166)))</f>
        <v>%</v>
      </c>
      <c r="I166" s="23"/>
      <c r="J166" s="13"/>
      <c r="K166" s="15"/>
      <c r="L166" s="30"/>
      <c r="M166" s="23"/>
      <c r="N166" s="23"/>
      <c r="O166" s="87">
        <f>IFERROR(XIRR($R166:$NN166,$R2:$NN2,0),0)</f>
        <v>0</v>
      </c>
      <c r="P166" s="23"/>
      <c r="Q166" s="23"/>
      <c r="R166" s="100" t="e">
        <f>-(K26+K73)+K32</f>
        <v>#VALUE!</v>
      </c>
      <c r="S166" s="53">
        <f>IF(S$1=$K$14,$K$38,0)+S50+S97+S134</f>
        <v>0</v>
      </c>
      <c r="T166" s="53">
        <f t="shared" ref="T166:CE166" si="102">IF(T$1=$K$14,$K$38,0)+T50+T97+T134</f>
        <v>0</v>
      </c>
      <c r="U166" s="53">
        <f t="shared" si="102"/>
        <v>0</v>
      </c>
      <c r="V166" s="53">
        <f t="shared" si="102"/>
        <v>0</v>
      </c>
      <c r="W166" s="53">
        <f t="shared" si="102"/>
        <v>0</v>
      </c>
      <c r="X166" s="53">
        <f t="shared" si="102"/>
        <v>0</v>
      </c>
      <c r="Y166" s="53">
        <f t="shared" si="102"/>
        <v>0</v>
      </c>
      <c r="Z166" s="53">
        <f t="shared" si="102"/>
        <v>0</v>
      </c>
      <c r="AA166" s="53">
        <f t="shared" si="102"/>
        <v>0</v>
      </c>
      <c r="AB166" s="53">
        <f t="shared" si="102"/>
        <v>0</v>
      </c>
      <c r="AC166" s="53">
        <f t="shared" si="102"/>
        <v>0</v>
      </c>
      <c r="AD166" s="53">
        <f t="shared" si="102"/>
        <v>0</v>
      </c>
      <c r="AE166" s="53">
        <f t="shared" si="102"/>
        <v>0</v>
      </c>
      <c r="AF166" s="53">
        <f t="shared" si="102"/>
        <v>0</v>
      </c>
      <c r="AG166" s="53">
        <f t="shared" si="102"/>
        <v>0</v>
      </c>
      <c r="AH166" s="53">
        <f t="shared" si="102"/>
        <v>0</v>
      </c>
      <c r="AI166" s="53">
        <f t="shared" si="102"/>
        <v>0</v>
      </c>
      <c r="AJ166" s="53">
        <f t="shared" si="102"/>
        <v>0</v>
      </c>
      <c r="AK166" s="53">
        <f t="shared" si="102"/>
        <v>0</v>
      </c>
      <c r="AL166" s="53">
        <f t="shared" si="102"/>
        <v>0</v>
      </c>
      <c r="AM166" s="53">
        <f t="shared" si="102"/>
        <v>0</v>
      </c>
      <c r="AN166" s="53">
        <f t="shared" si="102"/>
        <v>0</v>
      </c>
      <c r="AO166" s="53">
        <f t="shared" si="102"/>
        <v>0</v>
      </c>
      <c r="AP166" s="53">
        <f t="shared" si="102"/>
        <v>0</v>
      </c>
      <c r="AQ166" s="53">
        <f t="shared" si="102"/>
        <v>0</v>
      </c>
      <c r="AR166" s="53">
        <f t="shared" si="102"/>
        <v>0</v>
      </c>
      <c r="AS166" s="53">
        <f t="shared" si="102"/>
        <v>0</v>
      </c>
      <c r="AT166" s="53">
        <f t="shared" si="102"/>
        <v>0</v>
      </c>
      <c r="AU166" s="53">
        <f t="shared" si="102"/>
        <v>0</v>
      </c>
      <c r="AV166" s="53">
        <f t="shared" si="102"/>
        <v>0</v>
      </c>
      <c r="AW166" s="53">
        <f t="shared" si="102"/>
        <v>0</v>
      </c>
      <c r="AX166" s="53">
        <f t="shared" si="102"/>
        <v>0</v>
      </c>
      <c r="AY166" s="53">
        <f t="shared" si="102"/>
        <v>0</v>
      </c>
      <c r="AZ166" s="53">
        <f t="shared" si="102"/>
        <v>0</v>
      </c>
      <c r="BA166" s="53">
        <f t="shared" si="102"/>
        <v>0</v>
      </c>
      <c r="BB166" s="53">
        <f t="shared" si="102"/>
        <v>0</v>
      </c>
      <c r="BC166" s="53">
        <f t="shared" si="102"/>
        <v>0</v>
      </c>
      <c r="BD166" s="53">
        <f t="shared" si="102"/>
        <v>0</v>
      </c>
      <c r="BE166" s="53">
        <f t="shared" si="102"/>
        <v>0</v>
      </c>
      <c r="BF166" s="53">
        <f t="shared" si="102"/>
        <v>0</v>
      </c>
      <c r="BG166" s="53">
        <f t="shared" si="102"/>
        <v>0</v>
      </c>
      <c r="BH166" s="53">
        <f t="shared" si="102"/>
        <v>0</v>
      </c>
      <c r="BI166" s="53">
        <f t="shared" si="102"/>
        <v>0</v>
      </c>
      <c r="BJ166" s="53">
        <f t="shared" si="102"/>
        <v>0</v>
      </c>
      <c r="BK166" s="53">
        <f t="shared" si="102"/>
        <v>0</v>
      </c>
      <c r="BL166" s="53">
        <f t="shared" si="102"/>
        <v>0</v>
      </c>
      <c r="BM166" s="53">
        <f t="shared" si="102"/>
        <v>0</v>
      </c>
      <c r="BN166" s="53">
        <f t="shared" si="102"/>
        <v>0</v>
      </c>
      <c r="BO166" s="53">
        <f t="shared" si="102"/>
        <v>0</v>
      </c>
      <c r="BP166" s="53">
        <f t="shared" si="102"/>
        <v>0</v>
      </c>
      <c r="BQ166" s="53">
        <f t="shared" si="102"/>
        <v>0</v>
      </c>
      <c r="BR166" s="53">
        <f t="shared" si="102"/>
        <v>0</v>
      </c>
      <c r="BS166" s="53">
        <f t="shared" si="102"/>
        <v>0</v>
      </c>
      <c r="BT166" s="53">
        <f t="shared" si="102"/>
        <v>0</v>
      </c>
      <c r="BU166" s="53">
        <f t="shared" si="102"/>
        <v>0</v>
      </c>
      <c r="BV166" s="53">
        <f t="shared" si="102"/>
        <v>0</v>
      </c>
      <c r="BW166" s="53">
        <f t="shared" si="102"/>
        <v>0</v>
      </c>
      <c r="BX166" s="53">
        <f t="shared" si="102"/>
        <v>0</v>
      </c>
      <c r="BY166" s="53">
        <f t="shared" si="102"/>
        <v>0</v>
      </c>
      <c r="BZ166" s="53">
        <f t="shared" si="102"/>
        <v>0</v>
      </c>
      <c r="CA166" s="53">
        <f t="shared" si="102"/>
        <v>0</v>
      </c>
      <c r="CB166" s="53">
        <f t="shared" si="102"/>
        <v>0</v>
      </c>
      <c r="CC166" s="53">
        <f t="shared" si="102"/>
        <v>0</v>
      </c>
      <c r="CD166" s="53">
        <f t="shared" si="102"/>
        <v>0</v>
      </c>
      <c r="CE166" s="53">
        <f t="shared" si="102"/>
        <v>0</v>
      </c>
      <c r="CF166" s="53">
        <f t="shared" ref="CF166:EQ166" si="103">IF(CF$1=$K$14,$K$38,0)+CF50+CF97+CF134</f>
        <v>0</v>
      </c>
      <c r="CG166" s="53">
        <f t="shared" si="103"/>
        <v>0</v>
      </c>
      <c r="CH166" s="53">
        <f t="shared" si="103"/>
        <v>0</v>
      </c>
      <c r="CI166" s="53">
        <f t="shared" si="103"/>
        <v>0</v>
      </c>
      <c r="CJ166" s="53">
        <f t="shared" si="103"/>
        <v>0</v>
      </c>
      <c r="CK166" s="53">
        <f t="shared" si="103"/>
        <v>0</v>
      </c>
      <c r="CL166" s="53">
        <f t="shared" si="103"/>
        <v>0</v>
      </c>
      <c r="CM166" s="53">
        <f t="shared" si="103"/>
        <v>0</v>
      </c>
      <c r="CN166" s="53">
        <f t="shared" si="103"/>
        <v>0</v>
      </c>
      <c r="CO166" s="53">
        <f t="shared" si="103"/>
        <v>0</v>
      </c>
      <c r="CP166" s="53">
        <f t="shared" si="103"/>
        <v>0</v>
      </c>
      <c r="CQ166" s="53">
        <f t="shared" si="103"/>
        <v>0</v>
      </c>
      <c r="CR166" s="53">
        <f t="shared" si="103"/>
        <v>0</v>
      </c>
      <c r="CS166" s="53">
        <f t="shared" si="103"/>
        <v>0</v>
      </c>
      <c r="CT166" s="53">
        <f t="shared" si="103"/>
        <v>0</v>
      </c>
      <c r="CU166" s="53">
        <f t="shared" si="103"/>
        <v>0</v>
      </c>
      <c r="CV166" s="53">
        <f t="shared" si="103"/>
        <v>0</v>
      </c>
      <c r="CW166" s="53">
        <f t="shared" si="103"/>
        <v>0</v>
      </c>
      <c r="CX166" s="53">
        <f t="shared" si="103"/>
        <v>0</v>
      </c>
      <c r="CY166" s="53">
        <f t="shared" si="103"/>
        <v>0</v>
      </c>
      <c r="CZ166" s="53">
        <f t="shared" si="103"/>
        <v>0</v>
      </c>
      <c r="DA166" s="53">
        <f t="shared" si="103"/>
        <v>0</v>
      </c>
      <c r="DB166" s="53">
        <f t="shared" si="103"/>
        <v>0</v>
      </c>
      <c r="DC166" s="53">
        <f t="shared" si="103"/>
        <v>0</v>
      </c>
      <c r="DD166" s="53">
        <f t="shared" si="103"/>
        <v>0</v>
      </c>
      <c r="DE166" s="53">
        <f t="shared" si="103"/>
        <v>0</v>
      </c>
      <c r="DF166" s="53">
        <f t="shared" si="103"/>
        <v>0</v>
      </c>
      <c r="DG166" s="53">
        <f t="shared" si="103"/>
        <v>0</v>
      </c>
      <c r="DH166" s="53">
        <f t="shared" si="103"/>
        <v>0</v>
      </c>
      <c r="DI166" s="53">
        <f t="shared" si="103"/>
        <v>0</v>
      </c>
      <c r="DJ166" s="53">
        <f t="shared" si="103"/>
        <v>0</v>
      </c>
      <c r="DK166" s="53">
        <f t="shared" si="103"/>
        <v>0</v>
      </c>
      <c r="DL166" s="53">
        <f t="shared" si="103"/>
        <v>0</v>
      </c>
      <c r="DM166" s="53">
        <f t="shared" si="103"/>
        <v>0</v>
      </c>
      <c r="DN166" s="53">
        <f t="shared" si="103"/>
        <v>0</v>
      </c>
      <c r="DO166" s="53">
        <f t="shared" si="103"/>
        <v>0</v>
      </c>
      <c r="DP166" s="53">
        <f t="shared" si="103"/>
        <v>0</v>
      </c>
      <c r="DQ166" s="53">
        <f t="shared" si="103"/>
        <v>0</v>
      </c>
      <c r="DR166" s="53">
        <f t="shared" si="103"/>
        <v>0</v>
      </c>
      <c r="DS166" s="53">
        <f t="shared" si="103"/>
        <v>0</v>
      </c>
      <c r="DT166" s="53">
        <f t="shared" si="103"/>
        <v>0</v>
      </c>
      <c r="DU166" s="53">
        <f t="shared" si="103"/>
        <v>0</v>
      </c>
      <c r="DV166" s="53">
        <f t="shared" si="103"/>
        <v>0</v>
      </c>
      <c r="DW166" s="53">
        <f t="shared" si="103"/>
        <v>0</v>
      </c>
      <c r="DX166" s="53">
        <f t="shared" si="103"/>
        <v>0</v>
      </c>
      <c r="DY166" s="53">
        <f t="shared" si="103"/>
        <v>0</v>
      </c>
      <c r="DZ166" s="53">
        <f t="shared" si="103"/>
        <v>0</v>
      </c>
      <c r="EA166" s="53">
        <f t="shared" si="103"/>
        <v>0</v>
      </c>
      <c r="EB166" s="53">
        <f t="shared" si="103"/>
        <v>0</v>
      </c>
      <c r="EC166" s="53">
        <f t="shared" si="103"/>
        <v>0</v>
      </c>
      <c r="ED166" s="53">
        <f t="shared" si="103"/>
        <v>0</v>
      </c>
      <c r="EE166" s="53">
        <f t="shared" si="103"/>
        <v>0</v>
      </c>
      <c r="EF166" s="53">
        <f t="shared" si="103"/>
        <v>0</v>
      </c>
      <c r="EG166" s="53">
        <f t="shared" si="103"/>
        <v>0</v>
      </c>
      <c r="EH166" s="53">
        <f t="shared" si="103"/>
        <v>0</v>
      </c>
      <c r="EI166" s="53">
        <f t="shared" si="103"/>
        <v>0</v>
      </c>
      <c r="EJ166" s="53">
        <f t="shared" si="103"/>
        <v>0</v>
      </c>
      <c r="EK166" s="53">
        <f t="shared" si="103"/>
        <v>0</v>
      </c>
      <c r="EL166" s="53">
        <f t="shared" si="103"/>
        <v>0</v>
      </c>
      <c r="EM166" s="53">
        <f t="shared" si="103"/>
        <v>0</v>
      </c>
      <c r="EN166" s="53">
        <f t="shared" si="103"/>
        <v>0</v>
      </c>
      <c r="EO166" s="53">
        <f t="shared" si="103"/>
        <v>0</v>
      </c>
      <c r="EP166" s="53">
        <f t="shared" si="103"/>
        <v>0</v>
      </c>
      <c r="EQ166" s="53">
        <f t="shared" si="103"/>
        <v>0</v>
      </c>
      <c r="ER166" s="53">
        <f t="shared" ref="ER166:HC166" si="104">IF(ER$1=$K$14,$K$38,0)+ER50+ER97+ER134</f>
        <v>0</v>
      </c>
      <c r="ES166" s="53">
        <f t="shared" si="104"/>
        <v>0</v>
      </c>
      <c r="ET166" s="53">
        <f t="shared" si="104"/>
        <v>0</v>
      </c>
      <c r="EU166" s="53">
        <f t="shared" si="104"/>
        <v>0</v>
      </c>
      <c r="EV166" s="53">
        <f t="shared" si="104"/>
        <v>0</v>
      </c>
      <c r="EW166" s="53">
        <f t="shared" si="104"/>
        <v>0</v>
      </c>
      <c r="EX166" s="53">
        <f t="shared" si="104"/>
        <v>0</v>
      </c>
      <c r="EY166" s="53">
        <f t="shared" si="104"/>
        <v>0</v>
      </c>
      <c r="EZ166" s="53">
        <f t="shared" si="104"/>
        <v>0</v>
      </c>
      <c r="FA166" s="53">
        <f t="shared" si="104"/>
        <v>0</v>
      </c>
      <c r="FB166" s="53">
        <f t="shared" si="104"/>
        <v>0</v>
      </c>
      <c r="FC166" s="53">
        <f t="shared" si="104"/>
        <v>0</v>
      </c>
      <c r="FD166" s="53">
        <f t="shared" si="104"/>
        <v>0</v>
      </c>
      <c r="FE166" s="53">
        <f t="shared" si="104"/>
        <v>0</v>
      </c>
      <c r="FF166" s="53">
        <f t="shared" si="104"/>
        <v>0</v>
      </c>
      <c r="FG166" s="53">
        <f t="shared" si="104"/>
        <v>0</v>
      </c>
      <c r="FH166" s="53">
        <f t="shared" si="104"/>
        <v>0</v>
      </c>
      <c r="FI166" s="53">
        <f t="shared" si="104"/>
        <v>0</v>
      </c>
      <c r="FJ166" s="53">
        <f t="shared" si="104"/>
        <v>0</v>
      </c>
      <c r="FK166" s="53">
        <f t="shared" si="104"/>
        <v>0</v>
      </c>
      <c r="FL166" s="53">
        <f t="shared" si="104"/>
        <v>0</v>
      </c>
      <c r="FM166" s="53">
        <f t="shared" si="104"/>
        <v>0</v>
      </c>
      <c r="FN166" s="53">
        <f t="shared" si="104"/>
        <v>0</v>
      </c>
      <c r="FO166" s="53">
        <f t="shared" si="104"/>
        <v>0</v>
      </c>
      <c r="FP166" s="53">
        <f t="shared" si="104"/>
        <v>0</v>
      </c>
      <c r="FQ166" s="53">
        <f t="shared" si="104"/>
        <v>0</v>
      </c>
      <c r="FR166" s="53">
        <f t="shared" si="104"/>
        <v>0</v>
      </c>
      <c r="FS166" s="53">
        <f t="shared" si="104"/>
        <v>0</v>
      </c>
      <c r="FT166" s="53">
        <f t="shared" si="104"/>
        <v>0</v>
      </c>
      <c r="FU166" s="53">
        <f t="shared" si="104"/>
        <v>0</v>
      </c>
      <c r="FV166" s="53">
        <f t="shared" si="104"/>
        <v>0</v>
      </c>
      <c r="FW166" s="53">
        <f t="shared" si="104"/>
        <v>0</v>
      </c>
      <c r="FX166" s="53">
        <f t="shared" si="104"/>
        <v>0</v>
      </c>
      <c r="FY166" s="53">
        <f t="shared" si="104"/>
        <v>0</v>
      </c>
      <c r="FZ166" s="53">
        <f t="shared" si="104"/>
        <v>0</v>
      </c>
      <c r="GA166" s="53">
        <f t="shared" si="104"/>
        <v>0</v>
      </c>
      <c r="GB166" s="53">
        <f t="shared" si="104"/>
        <v>0</v>
      </c>
      <c r="GC166" s="53">
        <f t="shared" si="104"/>
        <v>0</v>
      </c>
      <c r="GD166" s="53">
        <f t="shared" si="104"/>
        <v>0</v>
      </c>
      <c r="GE166" s="53">
        <f t="shared" si="104"/>
        <v>0</v>
      </c>
      <c r="GF166" s="53">
        <f t="shared" si="104"/>
        <v>0</v>
      </c>
      <c r="GG166" s="53">
        <f t="shared" si="104"/>
        <v>0</v>
      </c>
      <c r="GH166" s="53">
        <f t="shared" si="104"/>
        <v>0</v>
      </c>
      <c r="GI166" s="53">
        <f t="shared" si="104"/>
        <v>0</v>
      </c>
      <c r="GJ166" s="53">
        <f t="shared" si="104"/>
        <v>0</v>
      </c>
      <c r="GK166" s="53">
        <f t="shared" si="104"/>
        <v>0</v>
      </c>
      <c r="GL166" s="53">
        <f t="shared" si="104"/>
        <v>0</v>
      </c>
      <c r="GM166" s="53">
        <f t="shared" si="104"/>
        <v>0</v>
      </c>
      <c r="GN166" s="53">
        <f t="shared" si="104"/>
        <v>0</v>
      </c>
      <c r="GO166" s="53">
        <f t="shared" si="104"/>
        <v>0</v>
      </c>
      <c r="GP166" s="53">
        <f t="shared" si="104"/>
        <v>0</v>
      </c>
      <c r="GQ166" s="53">
        <f t="shared" si="104"/>
        <v>0</v>
      </c>
      <c r="GR166" s="53">
        <f t="shared" si="104"/>
        <v>0</v>
      </c>
      <c r="GS166" s="53">
        <f t="shared" si="104"/>
        <v>0</v>
      </c>
      <c r="GT166" s="53">
        <f t="shared" si="104"/>
        <v>0</v>
      </c>
      <c r="GU166" s="53">
        <f t="shared" si="104"/>
        <v>0</v>
      </c>
      <c r="GV166" s="53">
        <f t="shared" si="104"/>
        <v>0</v>
      </c>
      <c r="GW166" s="53">
        <f t="shared" si="104"/>
        <v>0</v>
      </c>
      <c r="GX166" s="53">
        <f t="shared" si="104"/>
        <v>0</v>
      </c>
      <c r="GY166" s="53">
        <f t="shared" si="104"/>
        <v>0</v>
      </c>
      <c r="GZ166" s="53">
        <f t="shared" si="104"/>
        <v>0</v>
      </c>
      <c r="HA166" s="53">
        <f t="shared" si="104"/>
        <v>0</v>
      </c>
      <c r="HB166" s="53">
        <f t="shared" si="104"/>
        <v>0</v>
      </c>
      <c r="HC166" s="53">
        <f t="shared" si="104"/>
        <v>0</v>
      </c>
      <c r="HD166" s="53">
        <f t="shared" ref="HD166:JO166" si="105">IF(HD$1=$K$14,$K$38,0)+HD50+HD97+HD134</f>
        <v>0</v>
      </c>
      <c r="HE166" s="53">
        <f t="shared" si="105"/>
        <v>0</v>
      </c>
      <c r="HF166" s="53">
        <f t="shared" si="105"/>
        <v>0</v>
      </c>
      <c r="HG166" s="53">
        <f t="shared" si="105"/>
        <v>0</v>
      </c>
      <c r="HH166" s="53">
        <f t="shared" si="105"/>
        <v>0</v>
      </c>
      <c r="HI166" s="53">
        <f t="shared" si="105"/>
        <v>0</v>
      </c>
      <c r="HJ166" s="53">
        <f t="shared" si="105"/>
        <v>0</v>
      </c>
      <c r="HK166" s="53">
        <f t="shared" si="105"/>
        <v>0</v>
      </c>
      <c r="HL166" s="53">
        <f t="shared" si="105"/>
        <v>0</v>
      </c>
      <c r="HM166" s="53">
        <f t="shared" si="105"/>
        <v>0</v>
      </c>
      <c r="HN166" s="53">
        <f t="shared" si="105"/>
        <v>0</v>
      </c>
      <c r="HO166" s="53">
        <f t="shared" si="105"/>
        <v>0</v>
      </c>
      <c r="HP166" s="53">
        <f t="shared" si="105"/>
        <v>0</v>
      </c>
      <c r="HQ166" s="53">
        <f t="shared" si="105"/>
        <v>0</v>
      </c>
      <c r="HR166" s="53">
        <f t="shared" si="105"/>
        <v>0</v>
      </c>
      <c r="HS166" s="53">
        <f t="shared" si="105"/>
        <v>0</v>
      </c>
      <c r="HT166" s="53">
        <f t="shared" si="105"/>
        <v>0</v>
      </c>
      <c r="HU166" s="53">
        <f t="shared" si="105"/>
        <v>0</v>
      </c>
      <c r="HV166" s="53">
        <f t="shared" si="105"/>
        <v>0</v>
      </c>
      <c r="HW166" s="53">
        <f t="shared" si="105"/>
        <v>0</v>
      </c>
      <c r="HX166" s="53">
        <f t="shared" si="105"/>
        <v>0</v>
      </c>
      <c r="HY166" s="53">
        <f t="shared" si="105"/>
        <v>0</v>
      </c>
      <c r="HZ166" s="53">
        <f t="shared" si="105"/>
        <v>0</v>
      </c>
      <c r="IA166" s="53">
        <f t="shared" si="105"/>
        <v>0</v>
      </c>
      <c r="IB166" s="53">
        <f t="shared" si="105"/>
        <v>0</v>
      </c>
      <c r="IC166" s="53">
        <f t="shared" si="105"/>
        <v>0</v>
      </c>
      <c r="ID166" s="53">
        <f t="shared" si="105"/>
        <v>0</v>
      </c>
      <c r="IE166" s="53">
        <f t="shared" si="105"/>
        <v>0</v>
      </c>
      <c r="IF166" s="53">
        <f t="shared" si="105"/>
        <v>0</v>
      </c>
      <c r="IG166" s="53">
        <f t="shared" si="105"/>
        <v>0</v>
      </c>
      <c r="IH166" s="53">
        <f t="shared" si="105"/>
        <v>0</v>
      </c>
      <c r="II166" s="53">
        <f t="shared" si="105"/>
        <v>0</v>
      </c>
      <c r="IJ166" s="53">
        <f t="shared" si="105"/>
        <v>0</v>
      </c>
      <c r="IK166" s="53">
        <f t="shared" si="105"/>
        <v>0</v>
      </c>
      <c r="IL166" s="53">
        <f t="shared" si="105"/>
        <v>0</v>
      </c>
      <c r="IM166" s="53">
        <f t="shared" si="105"/>
        <v>0</v>
      </c>
      <c r="IN166" s="53">
        <f t="shared" si="105"/>
        <v>0</v>
      </c>
      <c r="IO166" s="53">
        <f t="shared" si="105"/>
        <v>0</v>
      </c>
      <c r="IP166" s="53">
        <f t="shared" si="105"/>
        <v>0</v>
      </c>
      <c r="IQ166" s="53">
        <f t="shared" si="105"/>
        <v>0</v>
      </c>
      <c r="IR166" s="53">
        <f t="shared" si="105"/>
        <v>0</v>
      </c>
      <c r="IS166" s="53">
        <f t="shared" si="105"/>
        <v>0</v>
      </c>
      <c r="IT166" s="53">
        <f t="shared" si="105"/>
        <v>0</v>
      </c>
      <c r="IU166" s="53">
        <f t="shared" si="105"/>
        <v>0</v>
      </c>
      <c r="IV166" s="53">
        <f t="shared" si="105"/>
        <v>0</v>
      </c>
      <c r="IW166" s="53">
        <f t="shared" si="105"/>
        <v>0</v>
      </c>
      <c r="IX166" s="53">
        <f t="shared" si="105"/>
        <v>0</v>
      </c>
      <c r="IY166" s="53">
        <f t="shared" si="105"/>
        <v>0</v>
      </c>
      <c r="IZ166" s="53">
        <f t="shared" si="105"/>
        <v>0</v>
      </c>
      <c r="JA166" s="53">
        <f t="shared" si="105"/>
        <v>0</v>
      </c>
      <c r="JB166" s="53">
        <f t="shared" si="105"/>
        <v>0</v>
      </c>
      <c r="JC166" s="53">
        <f t="shared" si="105"/>
        <v>0</v>
      </c>
      <c r="JD166" s="53">
        <f t="shared" si="105"/>
        <v>0</v>
      </c>
      <c r="JE166" s="53">
        <f t="shared" si="105"/>
        <v>0</v>
      </c>
      <c r="JF166" s="53">
        <f t="shared" si="105"/>
        <v>0</v>
      </c>
      <c r="JG166" s="53">
        <f t="shared" si="105"/>
        <v>0</v>
      </c>
      <c r="JH166" s="53">
        <f t="shared" si="105"/>
        <v>0</v>
      </c>
      <c r="JI166" s="53">
        <f t="shared" si="105"/>
        <v>0</v>
      </c>
      <c r="JJ166" s="53">
        <f t="shared" si="105"/>
        <v>0</v>
      </c>
      <c r="JK166" s="53">
        <f t="shared" si="105"/>
        <v>0</v>
      </c>
      <c r="JL166" s="53">
        <f t="shared" si="105"/>
        <v>0</v>
      </c>
      <c r="JM166" s="53">
        <f t="shared" si="105"/>
        <v>0</v>
      </c>
      <c r="JN166" s="53">
        <f t="shared" si="105"/>
        <v>0</v>
      </c>
      <c r="JO166" s="53">
        <f t="shared" si="105"/>
        <v>0</v>
      </c>
      <c r="JP166" s="53">
        <f t="shared" ref="JP166:MA166" si="106">IF(JP$1=$K$14,$K$38,0)+JP50+JP97+JP134</f>
        <v>0</v>
      </c>
      <c r="JQ166" s="53">
        <f t="shared" si="106"/>
        <v>0</v>
      </c>
      <c r="JR166" s="53">
        <f t="shared" si="106"/>
        <v>0</v>
      </c>
      <c r="JS166" s="53">
        <f t="shared" si="106"/>
        <v>0</v>
      </c>
      <c r="JT166" s="53">
        <f t="shared" si="106"/>
        <v>0</v>
      </c>
      <c r="JU166" s="53">
        <f t="shared" si="106"/>
        <v>0</v>
      </c>
      <c r="JV166" s="53">
        <f t="shared" si="106"/>
        <v>0</v>
      </c>
      <c r="JW166" s="53">
        <f t="shared" si="106"/>
        <v>0</v>
      </c>
      <c r="JX166" s="53">
        <f t="shared" si="106"/>
        <v>0</v>
      </c>
      <c r="JY166" s="53">
        <f t="shared" si="106"/>
        <v>0</v>
      </c>
      <c r="JZ166" s="53">
        <f t="shared" si="106"/>
        <v>0</v>
      </c>
      <c r="KA166" s="53">
        <f t="shared" si="106"/>
        <v>0</v>
      </c>
      <c r="KB166" s="53">
        <f t="shared" si="106"/>
        <v>0</v>
      </c>
      <c r="KC166" s="53">
        <f t="shared" si="106"/>
        <v>0</v>
      </c>
      <c r="KD166" s="53">
        <f t="shared" si="106"/>
        <v>0</v>
      </c>
      <c r="KE166" s="53">
        <f t="shared" si="106"/>
        <v>0</v>
      </c>
      <c r="KF166" s="53">
        <f t="shared" si="106"/>
        <v>0</v>
      </c>
      <c r="KG166" s="53">
        <f t="shared" si="106"/>
        <v>0</v>
      </c>
      <c r="KH166" s="53">
        <f t="shared" si="106"/>
        <v>0</v>
      </c>
      <c r="KI166" s="53">
        <f t="shared" si="106"/>
        <v>0</v>
      </c>
      <c r="KJ166" s="53">
        <f t="shared" si="106"/>
        <v>0</v>
      </c>
      <c r="KK166" s="53">
        <f t="shared" si="106"/>
        <v>0</v>
      </c>
      <c r="KL166" s="53">
        <f t="shared" si="106"/>
        <v>0</v>
      </c>
      <c r="KM166" s="53">
        <f t="shared" si="106"/>
        <v>0</v>
      </c>
      <c r="KN166" s="53">
        <f t="shared" si="106"/>
        <v>0</v>
      </c>
      <c r="KO166" s="53">
        <f t="shared" si="106"/>
        <v>0</v>
      </c>
      <c r="KP166" s="53">
        <f t="shared" si="106"/>
        <v>0</v>
      </c>
      <c r="KQ166" s="53">
        <f t="shared" si="106"/>
        <v>0</v>
      </c>
      <c r="KR166" s="53">
        <f t="shared" si="106"/>
        <v>0</v>
      </c>
      <c r="KS166" s="53">
        <f t="shared" si="106"/>
        <v>0</v>
      </c>
      <c r="KT166" s="53">
        <f t="shared" si="106"/>
        <v>0</v>
      </c>
      <c r="KU166" s="53">
        <f t="shared" si="106"/>
        <v>0</v>
      </c>
      <c r="KV166" s="53">
        <f t="shared" si="106"/>
        <v>0</v>
      </c>
      <c r="KW166" s="53">
        <f t="shared" si="106"/>
        <v>0</v>
      </c>
      <c r="KX166" s="53">
        <f t="shared" si="106"/>
        <v>0</v>
      </c>
      <c r="KY166" s="53">
        <f t="shared" si="106"/>
        <v>0</v>
      </c>
      <c r="KZ166" s="53">
        <f t="shared" si="106"/>
        <v>0</v>
      </c>
      <c r="LA166" s="53">
        <f t="shared" si="106"/>
        <v>0</v>
      </c>
      <c r="LB166" s="53">
        <f t="shared" si="106"/>
        <v>0</v>
      </c>
      <c r="LC166" s="53">
        <f t="shared" si="106"/>
        <v>0</v>
      </c>
      <c r="LD166" s="53">
        <f t="shared" si="106"/>
        <v>0</v>
      </c>
      <c r="LE166" s="53">
        <f t="shared" si="106"/>
        <v>0</v>
      </c>
      <c r="LF166" s="53">
        <f t="shared" si="106"/>
        <v>0</v>
      </c>
      <c r="LG166" s="53">
        <f t="shared" si="106"/>
        <v>0</v>
      </c>
      <c r="LH166" s="53">
        <f t="shared" si="106"/>
        <v>0</v>
      </c>
      <c r="LI166" s="53">
        <f t="shared" si="106"/>
        <v>0</v>
      </c>
      <c r="LJ166" s="53">
        <f t="shared" si="106"/>
        <v>0</v>
      </c>
      <c r="LK166" s="53">
        <f t="shared" si="106"/>
        <v>0</v>
      </c>
      <c r="LL166" s="53">
        <f t="shared" si="106"/>
        <v>0</v>
      </c>
      <c r="LM166" s="53">
        <f t="shared" si="106"/>
        <v>0</v>
      </c>
      <c r="LN166" s="53">
        <f t="shared" si="106"/>
        <v>0</v>
      </c>
      <c r="LO166" s="53">
        <f t="shared" si="106"/>
        <v>0</v>
      </c>
      <c r="LP166" s="53">
        <f t="shared" si="106"/>
        <v>0</v>
      </c>
      <c r="LQ166" s="53">
        <f t="shared" si="106"/>
        <v>0</v>
      </c>
      <c r="LR166" s="53">
        <f t="shared" si="106"/>
        <v>0</v>
      </c>
      <c r="LS166" s="53">
        <f t="shared" si="106"/>
        <v>0</v>
      </c>
      <c r="LT166" s="53">
        <f t="shared" si="106"/>
        <v>0</v>
      </c>
      <c r="LU166" s="53">
        <f t="shared" si="106"/>
        <v>0</v>
      </c>
      <c r="LV166" s="53">
        <f t="shared" si="106"/>
        <v>0</v>
      </c>
      <c r="LW166" s="53">
        <f t="shared" si="106"/>
        <v>0</v>
      </c>
      <c r="LX166" s="53">
        <f t="shared" si="106"/>
        <v>0</v>
      </c>
      <c r="LY166" s="53">
        <f t="shared" si="106"/>
        <v>0</v>
      </c>
      <c r="LZ166" s="53">
        <f t="shared" si="106"/>
        <v>0</v>
      </c>
      <c r="MA166" s="53">
        <f t="shared" si="106"/>
        <v>0</v>
      </c>
      <c r="MB166" s="53">
        <f t="shared" ref="MB166:NN166" si="107">IF(MB$1=$K$14,$K$38,0)+MB50+MB97+MB134</f>
        <v>0</v>
      </c>
      <c r="MC166" s="53">
        <f t="shared" si="107"/>
        <v>0</v>
      </c>
      <c r="MD166" s="53">
        <f t="shared" si="107"/>
        <v>0</v>
      </c>
      <c r="ME166" s="53">
        <f t="shared" si="107"/>
        <v>0</v>
      </c>
      <c r="MF166" s="53">
        <f t="shared" si="107"/>
        <v>0</v>
      </c>
      <c r="MG166" s="53">
        <f t="shared" si="107"/>
        <v>0</v>
      </c>
      <c r="MH166" s="53">
        <f t="shared" si="107"/>
        <v>0</v>
      </c>
      <c r="MI166" s="53">
        <f t="shared" si="107"/>
        <v>0</v>
      </c>
      <c r="MJ166" s="53">
        <f t="shared" si="107"/>
        <v>0</v>
      </c>
      <c r="MK166" s="53">
        <f t="shared" si="107"/>
        <v>0</v>
      </c>
      <c r="ML166" s="53">
        <f t="shared" si="107"/>
        <v>0</v>
      </c>
      <c r="MM166" s="53">
        <f t="shared" si="107"/>
        <v>0</v>
      </c>
      <c r="MN166" s="53">
        <f t="shared" si="107"/>
        <v>0</v>
      </c>
      <c r="MO166" s="53">
        <f t="shared" si="107"/>
        <v>0</v>
      </c>
      <c r="MP166" s="53">
        <f t="shared" si="107"/>
        <v>0</v>
      </c>
      <c r="MQ166" s="53">
        <f t="shared" si="107"/>
        <v>0</v>
      </c>
      <c r="MR166" s="53">
        <f t="shared" si="107"/>
        <v>0</v>
      </c>
      <c r="MS166" s="53">
        <f t="shared" si="107"/>
        <v>0</v>
      </c>
      <c r="MT166" s="53">
        <f t="shared" si="107"/>
        <v>0</v>
      </c>
      <c r="MU166" s="53">
        <f t="shared" si="107"/>
        <v>0</v>
      </c>
      <c r="MV166" s="53">
        <f t="shared" si="107"/>
        <v>0</v>
      </c>
      <c r="MW166" s="53">
        <f t="shared" si="107"/>
        <v>0</v>
      </c>
      <c r="MX166" s="53">
        <f t="shared" si="107"/>
        <v>0</v>
      </c>
      <c r="MY166" s="53">
        <f t="shared" si="107"/>
        <v>0</v>
      </c>
      <c r="MZ166" s="53">
        <f t="shared" si="107"/>
        <v>0</v>
      </c>
      <c r="NA166" s="53">
        <f t="shared" si="107"/>
        <v>0</v>
      </c>
      <c r="NB166" s="53">
        <f t="shared" si="107"/>
        <v>0</v>
      </c>
      <c r="NC166" s="53">
        <f t="shared" si="107"/>
        <v>0</v>
      </c>
      <c r="ND166" s="53">
        <f t="shared" si="107"/>
        <v>0</v>
      </c>
      <c r="NE166" s="53">
        <f t="shared" si="107"/>
        <v>0</v>
      </c>
      <c r="NF166" s="53">
        <f t="shared" si="107"/>
        <v>0</v>
      </c>
      <c r="NG166" s="53">
        <f t="shared" si="107"/>
        <v>0</v>
      </c>
      <c r="NH166" s="53">
        <f t="shared" si="107"/>
        <v>0</v>
      </c>
      <c r="NI166" s="53">
        <f t="shared" si="107"/>
        <v>0</v>
      </c>
      <c r="NJ166" s="53">
        <f t="shared" si="107"/>
        <v>0</v>
      </c>
      <c r="NK166" s="53">
        <f t="shared" si="107"/>
        <v>0</v>
      </c>
      <c r="NL166" s="53">
        <f t="shared" si="107"/>
        <v>0</v>
      </c>
      <c r="NM166" s="53">
        <f t="shared" si="107"/>
        <v>0</v>
      </c>
      <c r="NN166" s="53">
        <f t="shared" si="107"/>
        <v>0</v>
      </c>
      <c r="NO166" s="23"/>
      <c r="NP166" s="23"/>
    </row>
    <row r="167" spans="1:380" ht="3.9" customHeight="1" x14ac:dyDescent="0.25">
      <c r="A167" s="2"/>
      <c r="B167" s="2"/>
      <c r="C167" s="2"/>
      <c r="D167" s="2"/>
      <c r="E167" s="88"/>
      <c r="F167" s="2"/>
      <c r="G167" s="2"/>
      <c r="H167" s="2"/>
      <c r="I167" s="2"/>
      <c r="J167" s="13"/>
      <c r="K167" s="15"/>
      <c r="L167" s="30"/>
      <c r="M167" s="2"/>
      <c r="N167" s="2"/>
      <c r="O167" s="88"/>
      <c r="P167" s="2"/>
      <c r="Q167" s="2"/>
      <c r="R167" s="47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  <c r="IN167" s="98"/>
      <c r="IO167" s="98"/>
      <c r="IP167" s="98"/>
      <c r="IQ167" s="98"/>
      <c r="IR167" s="98"/>
      <c r="IS167" s="98"/>
      <c r="IT167" s="98"/>
      <c r="IU167" s="98"/>
      <c r="IV167" s="98"/>
      <c r="IW167" s="98"/>
      <c r="IX167" s="98"/>
      <c r="IY167" s="98"/>
      <c r="IZ167" s="98"/>
      <c r="JA167" s="98"/>
      <c r="JB167" s="98"/>
      <c r="JC167" s="98"/>
      <c r="JD167" s="98"/>
      <c r="JE167" s="98"/>
      <c r="JF167" s="98"/>
      <c r="JG167" s="98"/>
      <c r="JH167" s="98"/>
      <c r="JI167" s="98"/>
      <c r="JJ167" s="98"/>
      <c r="JK167" s="98"/>
      <c r="JL167" s="98"/>
      <c r="JM167" s="98"/>
      <c r="JN167" s="98"/>
      <c r="JO167" s="98"/>
      <c r="JP167" s="98"/>
      <c r="JQ167" s="98"/>
      <c r="JR167" s="98"/>
      <c r="JS167" s="98"/>
      <c r="JT167" s="98"/>
      <c r="JU167" s="98"/>
      <c r="JV167" s="98"/>
      <c r="JW167" s="98"/>
      <c r="JX167" s="98"/>
      <c r="JY167" s="98"/>
      <c r="JZ167" s="98"/>
      <c r="KA167" s="98"/>
      <c r="KB167" s="98"/>
      <c r="KC167" s="98"/>
      <c r="KD167" s="98"/>
      <c r="KE167" s="98"/>
      <c r="KF167" s="98"/>
      <c r="KG167" s="98"/>
      <c r="KH167" s="98"/>
      <c r="KI167" s="98"/>
      <c r="KJ167" s="98"/>
      <c r="KK167" s="98"/>
      <c r="KL167" s="98"/>
      <c r="KM167" s="98"/>
      <c r="KN167" s="98"/>
      <c r="KO167" s="98"/>
      <c r="KP167" s="98"/>
      <c r="KQ167" s="98"/>
      <c r="KR167" s="98"/>
      <c r="KS167" s="98"/>
      <c r="KT167" s="98"/>
      <c r="KU167" s="98"/>
      <c r="KV167" s="98"/>
      <c r="KW167" s="98"/>
      <c r="KX167" s="98"/>
      <c r="KY167" s="98"/>
      <c r="KZ167" s="98"/>
      <c r="LA167" s="98"/>
      <c r="LB167" s="98"/>
      <c r="LC167" s="98"/>
      <c r="LD167" s="98"/>
      <c r="LE167" s="98"/>
      <c r="LF167" s="98"/>
      <c r="LG167" s="98"/>
      <c r="LH167" s="98"/>
      <c r="LI167" s="98"/>
      <c r="LJ167" s="98"/>
      <c r="LK167" s="98"/>
      <c r="LL167" s="98"/>
      <c r="LM167" s="98"/>
      <c r="LN167" s="98"/>
      <c r="LO167" s="98"/>
      <c r="LP167" s="98"/>
      <c r="LQ167" s="98"/>
      <c r="LR167" s="98"/>
      <c r="LS167" s="98"/>
      <c r="LT167" s="98"/>
      <c r="LU167" s="98"/>
      <c r="LV167" s="98"/>
      <c r="LW167" s="98"/>
      <c r="LX167" s="98"/>
      <c r="LY167" s="98"/>
      <c r="LZ167" s="98"/>
      <c r="MA167" s="98"/>
      <c r="MB167" s="98"/>
      <c r="MC167" s="98"/>
      <c r="MD167" s="98"/>
      <c r="ME167" s="98"/>
      <c r="MF167" s="98"/>
      <c r="MG167" s="98"/>
      <c r="MH167" s="98"/>
      <c r="MI167" s="98"/>
      <c r="MJ167" s="98"/>
      <c r="MK167" s="98"/>
      <c r="ML167" s="98"/>
      <c r="MM167" s="98"/>
      <c r="MN167" s="98"/>
      <c r="MO167" s="98"/>
      <c r="MP167" s="98"/>
      <c r="MQ167" s="98"/>
      <c r="MR167" s="98"/>
      <c r="MS167" s="98"/>
      <c r="MT167" s="98"/>
      <c r="MU167" s="98"/>
      <c r="MV167" s="98"/>
      <c r="MW167" s="98"/>
      <c r="MX167" s="98"/>
      <c r="MY167" s="98"/>
      <c r="MZ167" s="98"/>
      <c r="NA167" s="98"/>
      <c r="NB167" s="98"/>
      <c r="NC167" s="98"/>
      <c r="ND167" s="98"/>
      <c r="NE167" s="98"/>
      <c r="NF167" s="98"/>
      <c r="NG167" s="98"/>
      <c r="NH167" s="98"/>
      <c r="NI167" s="98"/>
      <c r="NJ167" s="98"/>
      <c r="NK167" s="98"/>
      <c r="NL167" s="98"/>
      <c r="NM167" s="98"/>
      <c r="NN167" s="99"/>
      <c r="NO167" s="2"/>
      <c r="NP167" s="2"/>
    </row>
    <row r="168" spans="1:380" ht="8.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15"/>
      <c r="L168" s="30"/>
      <c r="M168" s="2"/>
      <c r="N168" s="2"/>
      <c r="O168" s="2"/>
      <c r="P168" s="2"/>
      <c r="Q168" s="2"/>
      <c r="R168" s="47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9"/>
      <c r="NO168" s="2"/>
      <c r="NP168" s="2"/>
    </row>
    <row r="169" spans="1:38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15"/>
      <c r="L169" s="30"/>
      <c r="M169" s="2"/>
      <c r="N169" s="2"/>
      <c r="O169" s="2"/>
      <c r="P169" s="2"/>
      <c r="Q169" s="2"/>
      <c r="R169" s="47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8"/>
      <c r="JC169" s="48"/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48"/>
      <c r="KK169" s="48"/>
      <c r="KL169" s="48"/>
      <c r="KM169" s="48"/>
      <c r="KN169" s="48"/>
      <c r="KO169" s="48"/>
      <c r="KP169" s="48"/>
      <c r="KQ169" s="48"/>
      <c r="KR169" s="48"/>
      <c r="KS169" s="48"/>
      <c r="KT169" s="48"/>
      <c r="KU169" s="48"/>
      <c r="KV169" s="48"/>
      <c r="KW169" s="48"/>
      <c r="KX169" s="48"/>
      <c r="KY169" s="48"/>
      <c r="KZ169" s="48"/>
      <c r="LA169" s="48"/>
      <c r="LB169" s="48"/>
      <c r="LC169" s="48"/>
      <c r="LD169" s="48"/>
      <c r="LE169" s="48"/>
      <c r="LF169" s="48"/>
      <c r="LG169" s="48"/>
      <c r="LH169" s="48"/>
      <c r="LI169" s="48"/>
      <c r="LJ169" s="48"/>
      <c r="LK169" s="48"/>
      <c r="LL169" s="48"/>
      <c r="LM169" s="48"/>
      <c r="LN169" s="48"/>
      <c r="LO169" s="48"/>
      <c r="LP169" s="48"/>
      <c r="LQ169" s="48"/>
      <c r="LR169" s="48"/>
      <c r="LS169" s="48"/>
      <c r="LT169" s="48"/>
      <c r="LU169" s="48"/>
      <c r="LV169" s="48"/>
      <c r="LW169" s="48"/>
      <c r="LX169" s="48"/>
      <c r="LY169" s="48"/>
      <c r="LZ169" s="48"/>
      <c r="MA169" s="48"/>
      <c r="MB169" s="48"/>
      <c r="MC169" s="48"/>
      <c r="MD169" s="48"/>
      <c r="ME169" s="48"/>
      <c r="MF169" s="48"/>
      <c r="MG169" s="48"/>
      <c r="MH169" s="48"/>
      <c r="MI169" s="48"/>
      <c r="MJ169" s="48"/>
      <c r="MK169" s="48"/>
      <c r="ML169" s="48"/>
      <c r="MM169" s="48"/>
      <c r="MN169" s="48"/>
      <c r="MO169" s="48"/>
      <c r="MP169" s="48"/>
      <c r="MQ169" s="48"/>
      <c r="MR169" s="48"/>
      <c r="MS169" s="48"/>
      <c r="MT169" s="48"/>
      <c r="MU169" s="48"/>
      <c r="MV169" s="48"/>
      <c r="MW169" s="48"/>
      <c r="MX169" s="48"/>
      <c r="MY169" s="48"/>
      <c r="MZ169" s="48"/>
      <c r="NA169" s="48"/>
      <c r="NB169" s="48"/>
      <c r="NC169" s="48"/>
      <c r="ND169" s="48"/>
      <c r="NE169" s="48"/>
      <c r="NF169" s="48"/>
      <c r="NG169" s="48"/>
      <c r="NH169" s="48"/>
      <c r="NI169" s="48"/>
      <c r="NJ169" s="48"/>
      <c r="NK169" s="48"/>
      <c r="NL169" s="48"/>
      <c r="NM169" s="48"/>
      <c r="NN169" s="49"/>
      <c r="NO169" s="2"/>
      <c r="NP169" s="2"/>
    </row>
    <row r="170" spans="1:38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15"/>
      <c r="L170" s="30"/>
      <c r="M170" s="2"/>
      <c r="N170" s="2"/>
      <c r="O170" s="2"/>
      <c r="P170" s="2"/>
      <c r="Q170" s="2"/>
      <c r="R170" s="47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8"/>
      <c r="JC170" s="48"/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48"/>
      <c r="KK170" s="48"/>
      <c r="KL170" s="48"/>
      <c r="KM170" s="48"/>
      <c r="KN170" s="48"/>
      <c r="KO170" s="48"/>
      <c r="KP170" s="48"/>
      <c r="KQ170" s="48"/>
      <c r="KR170" s="48"/>
      <c r="KS170" s="48"/>
      <c r="KT170" s="48"/>
      <c r="KU170" s="48"/>
      <c r="KV170" s="48"/>
      <c r="KW170" s="48"/>
      <c r="KX170" s="48"/>
      <c r="KY170" s="48"/>
      <c r="KZ170" s="48"/>
      <c r="LA170" s="48"/>
      <c r="LB170" s="48"/>
      <c r="LC170" s="48"/>
      <c r="LD170" s="48"/>
      <c r="LE170" s="48"/>
      <c r="LF170" s="48"/>
      <c r="LG170" s="48"/>
      <c r="LH170" s="48"/>
      <c r="LI170" s="48"/>
      <c r="LJ170" s="48"/>
      <c r="LK170" s="48"/>
      <c r="LL170" s="48"/>
      <c r="LM170" s="48"/>
      <c r="LN170" s="48"/>
      <c r="LO170" s="48"/>
      <c r="LP170" s="48"/>
      <c r="LQ170" s="48"/>
      <c r="LR170" s="48"/>
      <c r="LS170" s="48"/>
      <c r="LT170" s="48"/>
      <c r="LU170" s="48"/>
      <c r="LV170" s="48"/>
      <c r="LW170" s="48"/>
      <c r="LX170" s="48"/>
      <c r="LY170" s="48"/>
      <c r="LZ170" s="48"/>
      <c r="MA170" s="48"/>
      <c r="MB170" s="48"/>
      <c r="MC170" s="48"/>
      <c r="MD170" s="48"/>
      <c r="ME170" s="48"/>
      <c r="MF170" s="48"/>
      <c r="MG170" s="48"/>
      <c r="MH170" s="48"/>
      <c r="MI170" s="48"/>
      <c r="MJ170" s="48"/>
      <c r="MK170" s="48"/>
      <c r="ML170" s="48"/>
      <c r="MM170" s="48"/>
      <c r="MN170" s="48"/>
      <c r="MO170" s="48"/>
      <c r="MP170" s="48"/>
      <c r="MQ170" s="48"/>
      <c r="MR170" s="48"/>
      <c r="MS170" s="48"/>
      <c r="MT170" s="48"/>
      <c r="MU170" s="48"/>
      <c r="MV170" s="48"/>
      <c r="MW170" s="48"/>
      <c r="MX170" s="48"/>
      <c r="MY170" s="48"/>
      <c r="MZ170" s="48"/>
      <c r="NA170" s="48"/>
      <c r="NB170" s="48"/>
      <c r="NC170" s="48"/>
      <c r="ND170" s="48"/>
      <c r="NE170" s="48"/>
      <c r="NF170" s="48"/>
      <c r="NG170" s="48"/>
      <c r="NH170" s="48"/>
      <c r="NI170" s="48"/>
      <c r="NJ170" s="48"/>
      <c r="NK170" s="48"/>
      <c r="NL170" s="48"/>
      <c r="NM170" s="48"/>
      <c r="NN170" s="49"/>
      <c r="NO170" s="2"/>
      <c r="NP170" s="2"/>
    </row>
    <row r="171" spans="1:38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15"/>
      <c r="L171" s="30"/>
      <c r="M171" s="2"/>
      <c r="N171" s="2"/>
      <c r="O171" s="2"/>
      <c r="P171" s="2"/>
      <c r="Q171" s="2"/>
      <c r="R171" s="47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9"/>
      <c r="NO171" s="2"/>
      <c r="NP171" s="2"/>
    </row>
    <row r="172" spans="1:38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15"/>
      <c r="L172" s="30"/>
      <c r="M172" s="2"/>
      <c r="N172" s="2"/>
      <c r="O172" s="2"/>
      <c r="P172" s="2"/>
      <c r="Q172" s="2"/>
      <c r="R172" s="47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8"/>
      <c r="JC172" s="48"/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48"/>
      <c r="KK172" s="48"/>
      <c r="KL172" s="48"/>
      <c r="KM172" s="48"/>
      <c r="KN172" s="48"/>
      <c r="KO172" s="48"/>
      <c r="KP172" s="48"/>
      <c r="KQ172" s="48"/>
      <c r="KR172" s="48"/>
      <c r="KS172" s="48"/>
      <c r="KT172" s="48"/>
      <c r="KU172" s="48"/>
      <c r="KV172" s="48"/>
      <c r="KW172" s="48"/>
      <c r="KX172" s="48"/>
      <c r="KY172" s="48"/>
      <c r="KZ172" s="48"/>
      <c r="LA172" s="48"/>
      <c r="LB172" s="48"/>
      <c r="LC172" s="48"/>
      <c r="LD172" s="48"/>
      <c r="LE172" s="48"/>
      <c r="LF172" s="48"/>
      <c r="LG172" s="48"/>
      <c r="LH172" s="48"/>
      <c r="LI172" s="48"/>
      <c r="LJ172" s="48"/>
      <c r="LK172" s="48"/>
      <c r="LL172" s="48"/>
      <c r="LM172" s="48"/>
      <c r="LN172" s="48"/>
      <c r="LO172" s="48"/>
      <c r="LP172" s="48"/>
      <c r="LQ172" s="48"/>
      <c r="LR172" s="48"/>
      <c r="LS172" s="48"/>
      <c r="LT172" s="48"/>
      <c r="LU172" s="48"/>
      <c r="LV172" s="48"/>
      <c r="LW172" s="48"/>
      <c r="LX172" s="48"/>
      <c r="LY172" s="48"/>
      <c r="LZ172" s="48"/>
      <c r="MA172" s="48"/>
      <c r="MB172" s="48"/>
      <c r="MC172" s="48"/>
      <c r="MD172" s="48"/>
      <c r="ME172" s="48"/>
      <c r="MF172" s="48"/>
      <c r="MG172" s="48"/>
      <c r="MH172" s="48"/>
      <c r="MI172" s="48"/>
      <c r="MJ172" s="48"/>
      <c r="MK172" s="48"/>
      <c r="ML172" s="48"/>
      <c r="MM172" s="48"/>
      <c r="MN172" s="48"/>
      <c r="MO172" s="48"/>
      <c r="MP172" s="48"/>
      <c r="MQ172" s="48"/>
      <c r="MR172" s="48"/>
      <c r="MS172" s="48"/>
      <c r="MT172" s="48"/>
      <c r="MU172" s="48"/>
      <c r="MV172" s="48"/>
      <c r="MW172" s="48"/>
      <c r="MX172" s="48"/>
      <c r="MY172" s="48"/>
      <c r="MZ172" s="48"/>
      <c r="NA172" s="48"/>
      <c r="NB172" s="48"/>
      <c r="NC172" s="48"/>
      <c r="ND172" s="48"/>
      <c r="NE172" s="48"/>
      <c r="NF172" s="48"/>
      <c r="NG172" s="48"/>
      <c r="NH172" s="48"/>
      <c r="NI172" s="48"/>
      <c r="NJ172" s="48"/>
      <c r="NK172" s="48"/>
      <c r="NL172" s="48"/>
      <c r="NM172" s="48"/>
      <c r="NN172" s="49"/>
      <c r="NO172" s="2"/>
      <c r="NP172" s="2"/>
    </row>
    <row r="173" spans="1:38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15"/>
      <c r="L173" s="30"/>
      <c r="M173" s="2"/>
      <c r="N173" s="2"/>
      <c r="O173" s="2"/>
      <c r="P173" s="2"/>
      <c r="Q173" s="2"/>
      <c r="R173" s="47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8"/>
      <c r="JC173" s="48"/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48"/>
      <c r="KK173" s="48"/>
      <c r="KL173" s="48"/>
      <c r="KM173" s="48"/>
      <c r="KN173" s="48"/>
      <c r="KO173" s="48"/>
      <c r="KP173" s="48"/>
      <c r="KQ173" s="48"/>
      <c r="KR173" s="48"/>
      <c r="KS173" s="48"/>
      <c r="KT173" s="48"/>
      <c r="KU173" s="48"/>
      <c r="KV173" s="48"/>
      <c r="KW173" s="48"/>
      <c r="KX173" s="48"/>
      <c r="KY173" s="48"/>
      <c r="KZ173" s="48"/>
      <c r="LA173" s="48"/>
      <c r="LB173" s="48"/>
      <c r="LC173" s="48"/>
      <c r="LD173" s="48"/>
      <c r="LE173" s="48"/>
      <c r="LF173" s="48"/>
      <c r="LG173" s="48"/>
      <c r="LH173" s="48"/>
      <c r="LI173" s="48"/>
      <c r="LJ173" s="48"/>
      <c r="LK173" s="48"/>
      <c r="LL173" s="48"/>
      <c r="LM173" s="48"/>
      <c r="LN173" s="48"/>
      <c r="LO173" s="48"/>
      <c r="LP173" s="48"/>
      <c r="LQ173" s="48"/>
      <c r="LR173" s="48"/>
      <c r="LS173" s="48"/>
      <c r="LT173" s="48"/>
      <c r="LU173" s="48"/>
      <c r="LV173" s="48"/>
      <c r="LW173" s="48"/>
      <c r="LX173" s="48"/>
      <c r="LY173" s="48"/>
      <c r="LZ173" s="48"/>
      <c r="MA173" s="48"/>
      <c r="MB173" s="48"/>
      <c r="MC173" s="48"/>
      <c r="MD173" s="48"/>
      <c r="ME173" s="48"/>
      <c r="MF173" s="48"/>
      <c r="MG173" s="48"/>
      <c r="MH173" s="48"/>
      <c r="MI173" s="48"/>
      <c r="MJ173" s="48"/>
      <c r="MK173" s="48"/>
      <c r="ML173" s="48"/>
      <c r="MM173" s="48"/>
      <c r="MN173" s="48"/>
      <c r="MO173" s="48"/>
      <c r="MP173" s="48"/>
      <c r="MQ173" s="48"/>
      <c r="MR173" s="48"/>
      <c r="MS173" s="48"/>
      <c r="MT173" s="48"/>
      <c r="MU173" s="48"/>
      <c r="MV173" s="48"/>
      <c r="MW173" s="48"/>
      <c r="MX173" s="48"/>
      <c r="MY173" s="48"/>
      <c r="MZ173" s="48"/>
      <c r="NA173" s="48"/>
      <c r="NB173" s="48"/>
      <c r="NC173" s="48"/>
      <c r="ND173" s="48"/>
      <c r="NE173" s="48"/>
      <c r="NF173" s="48"/>
      <c r="NG173" s="48"/>
      <c r="NH173" s="48"/>
      <c r="NI173" s="48"/>
      <c r="NJ173" s="48"/>
      <c r="NK173" s="48"/>
      <c r="NL173" s="48"/>
      <c r="NM173" s="48"/>
      <c r="NN173" s="49"/>
      <c r="NO173" s="2"/>
      <c r="NP173" s="2"/>
    </row>
    <row r="174" spans="1:38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15"/>
      <c r="L174" s="30"/>
      <c r="M174" s="2"/>
      <c r="N174" s="2"/>
      <c r="O174" s="2"/>
      <c r="P174" s="2"/>
      <c r="Q174" s="2"/>
      <c r="R174" s="47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8"/>
      <c r="JC174" s="48"/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48"/>
      <c r="KK174" s="48"/>
      <c r="KL174" s="48"/>
      <c r="KM174" s="48"/>
      <c r="KN174" s="48"/>
      <c r="KO174" s="48"/>
      <c r="KP174" s="48"/>
      <c r="KQ174" s="48"/>
      <c r="KR174" s="48"/>
      <c r="KS174" s="48"/>
      <c r="KT174" s="48"/>
      <c r="KU174" s="48"/>
      <c r="KV174" s="48"/>
      <c r="KW174" s="48"/>
      <c r="KX174" s="48"/>
      <c r="KY174" s="48"/>
      <c r="KZ174" s="48"/>
      <c r="LA174" s="48"/>
      <c r="LB174" s="48"/>
      <c r="LC174" s="48"/>
      <c r="LD174" s="48"/>
      <c r="LE174" s="48"/>
      <c r="LF174" s="48"/>
      <c r="LG174" s="48"/>
      <c r="LH174" s="48"/>
      <c r="LI174" s="48"/>
      <c r="LJ174" s="48"/>
      <c r="LK174" s="48"/>
      <c r="LL174" s="48"/>
      <c r="LM174" s="48"/>
      <c r="LN174" s="48"/>
      <c r="LO174" s="48"/>
      <c r="LP174" s="48"/>
      <c r="LQ174" s="48"/>
      <c r="LR174" s="48"/>
      <c r="LS174" s="48"/>
      <c r="LT174" s="48"/>
      <c r="LU174" s="48"/>
      <c r="LV174" s="48"/>
      <c r="LW174" s="48"/>
      <c r="LX174" s="48"/>
      <c r="LY174" s="48"/>
      <c r="LZ174" s="48"/>
      <c r="MA174" s="48"/>
      <c r="MB174" s="48"/>
      <c r="MC174" s="48"/>
      <c r="MD174" s="48"/>
      <c r="ME174" s="48"/>
      <c r="MF174" s="48"/>
      <c r="MG174" s="48"/>
      <c r="MH174" s="48"/>
      <c r="MI174" s="48"/>
      <c r="MJ174" s="48"/>
      <c r="MK174" s="48"/>
      <c r="ML174" s="48"/>
      <c r="MM174" s="48"/>
      <c r="MN174" s="48"/>
      <c r="MO174" s="48"/>
      <c r="MP174" s="48"/>
      <c r="MQ174" s="48"/>
      <c r="MR174" s="48"/>
      <c r="MS174" s="48"/>
      <c r="MT174" s="48"/>
      <c r="MU174" s="48"/>
      <c r="MV174" s="48"/>
      <c r="MW174" s="48"/>
      <c r="MX174" s="48"/>
      <c r="MY174" s="48"/>
      <c r="MZ174" s="48"/>
      <c r="NA174" s="48"/>
      <c r="NB174" s="48"/>
      <c r="NC174" s="48"/>
      <c r="ND174" s="48"/>
      <c r="NE174" s="48"/>
      <c r="NF174" s="48"/>
      <c r="NG174" s="48"/>
      <c r="NH174" s="48"/>
      <c r="NI174" s="48"/>
      <c r="NJ174" s="48"/>
      <c r="NK174" s="48"/>
      <c r="NL174" s="48"/>
      <c r="NM174" s="48"/>
      <c r="NN174" s="49"/>
      <c r="NO174" s="2"/>
      <c r="NP174" s="2"/>
    </row>
    <row r="175" spans="1:38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15"/>
      <c r="L175" s="30"/>
      <c r="M175" s="2"/>
      <c r="N175" s="2"/>
      <c r="O175" s="2"/>
      <c r="P175" s="2"/>
      <c r="Q175" s="2"/>
      <c r="R175" s="47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8"/>
      <c r="JC175" s="48"/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48"/>
      <c r="KK175" s="48"/>
      <c r="KL175" s="48"/>
      <c r="KM175" s="48"/>
      <c r="KN175" s="48"/>
      <c r="KO175" s="48"/>
      <c r="KP175" s="48"/>
      <c r="KQ175" s="48"/>
      <c r="KR175" s="48"/>
      <c r="KS175" s="48"/>
      <c r="KT175" s="48"/>
      <c r="KU175" s="48"/>
      <c r="KV175" s="48"/>
      <c r="KW175" s="48"/>
      <c r="KX175" s="48"/>
      <c r="KY175" s="48"/>
      <c r="KZ175" s="48"/>
      <c r="LA175" s="48"/>
      <c r="LB175" s="48"/>
      <c r="LC175" s="48"/>
      <c r="LD175" s="48"/>
      <c r="LE175" s="48"/>
      <c r="LF175" s="48"/>
      <c r="LG175" s="48"/>
      <c r="LH175" s="48"/>
      <c r="LI175" s="48"/>
      <c r="LJ175" s="48"/>
      <c r="LK175" s="48"/>
      <c r="LL175" s="48"/>
      <c r="LM175" s="48"/>
      <c r="LN175" s="48"/>
      <c r="LO175" s="48"/>
      <c r="LP175" s="48"/>
      <c r="LQ175" s="48"/>
      <c r="LR175" s="48"/>
      <c r="LS175" s="48"/>
      <c r="LT175" s="48"/>
      <c r="LU175" s="48"/>
      <c r="LV175" s="48"/>
      <c r="LW175" s="48"/>
      <c r="LX175" s="48"/>
      <c r="LY175" s="48"/>
      <c r="LZ175" s="48"/>
      <c r="MA175" s="48"/>
      <c r="MB175" s="48"/>
      <c r="MC175" s="48"/>
      <c r="MD175" s="48"/>
      <c r="ME175" s="48"/>
      <c r="MF175" s="48"/>
      <c r="MG175" s="48"/>
      <c r="MH175" s="48"/>
      <c r="MI175" s="48"/>
      <c r="MJ175" s="48"/>
      <c r="MK175" s="48"/>
      <c r="ML175" s="48"/>
      <c r="MM175" s="48"/>
      <c r="MN175" s="48"/>
      <c r="MO175" s="48"/>
      <c r="MP175" s="48"/>
      <c r="MQ175" s="48"/>
      <c r="MR175" s="48"/>
      <c r="MS175" s="48"/>
      <c r="MT175" s="48"/>
      <c r="MU175" s="48"/>
      <c r="MV175" s="48"/>
      <c r="MW175" s="48"/>
      <c r="MX175" s="48"/>
      <c r="MY175" s="48"/>
      <c r="MZ175" s="48"/>
      <c r="NA175" s="48"/>
      <c r="NB175" s="48"/>
      <c r="NC175" s="48"/>
      <c r="ND175" s="48"/>
      <c r="NE175" s="48"/>
      <c r="NF175" s="48"/>
      <c r="NG175" s="48"/>
      <c r="NH175" s="48"/>
      <c r="NI175" s="48"/>
      <c r="NJ175" s="48"/>
      <c r="NK175" s="48"/>
      <c r="NL175" s="48"/>
      <c r="NM175" s="48"/>
      <c r="NN175" s="49"/>
      <c r="NO175" s="2"/>
      <c r="NP175" s="2"/>
    </row>
    <row r="176" spans="1:38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15"/>
      <c r="L176" s="30"/>
      <c r="M176" s="2"/>
      <c r="N176" s="2"/>
      <c r="O176" s="2"/>
      <c r="P176" s="2"/>
      <c r="Q176" s="2"/>
      <c r="R176" s="47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8"/>
      <c r="JJ176" s="48"/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48"/>
      <c r="KK176" s="48"/>
      <c r="KL176" s="48"/>
      <c r="KM176" s="48"/>
      <c r="KN176" s="48"/>
      <c r="KO176" s="48"/>
      <c r="KP176" s="48"/>
      <c r="KQ176" s="48"/>
      <c r="KR176" s="48"/>
      <c r="KS176" s="48"/>
      <c r="KT176" s="48"/>
      <c r="KU176" s="48"/>
      <c r="KV176" s="48"/>
      <c r="KW176" s="48"/>
      <c r="KX176" s="48"/>
      <c r="KY176" s="48"/>
      <c r="KZ176" s="48"/>
      <c r="LA176" s="48"/>
      <c r="LB176" s="48"/>
      <c r="LC176" s="48"/>
      <c r="LD176" s="48"/>
      <c r="LE176" s="48"/>
      <c r="LF176" s="48"/>
      <c r="LG176" s="48"/>
      <c r="LH176" s="48"/>
      <c r="LI176" s="48"/>
      <c r="LJ176" s="48"/>
      <c r="LK176" s="48"/>
      <c r="LL176" s="48"/>
      <c r="LM176" s="48"/>
      <c r="LN176" s="48"/>
      <c r="LO176" s="48"/>
      <c r="LP176" s="48"/>
      <c r="LQ176" s="48"/>
      <c r="LR176" s="48"/>
      <c r="LS176" s="48"/>
      <c r="LT176" s="48"/>
      <c r="LU176" s="48"/>
      <c r="LV176" s="48"/>
      <c r="LW176" s="48"/>
      <c r="LX176" s="48"/>
      <c r="LY176" s="48"/>
      <c r="LZ176" s="48"/>
      <c r="MA176" s="48"/>
      <c r="MB176" s="48"/>
      <c r="MC176" s="48"/>
      <c r="MD176" s="48"/>
      <c r="ME176" s="48"/>
      <c r="MF176" s="48"/>
      <c r="MG176" s="48"/>
      <c r="MH176" s="48"/>
      <c r="MI176" s="48"/>
      <c r="MJ176" s="48"/>
      <c r="MK176" s="48"/>
      <c r="ML176" s="48"/>
      <c r="MM176" s="48"/>
      <c r="MN176" s="48"/>
      <c r="MO176" s="48"/>
      <c r="MP176" s="48"/>
      <c r="MQ176" s="48"/>
      <c r="MR176" s="48"/>
      <c r="MS176" s="48"/>
      <c r="MT176" s="48"/>
      <c r="MU176" s="48"/>
      <c r="MV176" s="48"/>
      <c r="MW176" s="48"/>
      <c r="MX176" s="48"/>
      <c r="MY176" s="48"/>
      <c r="MZ176" s="48"/>
      <c r="NA176" s="48"/>
      <c r="NB176" s="48"/>
      <c r="NC176" s="48"/>
      <c r="ND176" s="48"/>
      <c r="NE176" s="48"/>
      <c r="NF176" s="48"/>
      <c r="NG176" s="48"/>
      <c r="NH176" s="48"/>
      <c r="NI176" s="48"/>
      <c r="NJ176" s="48"/>
      <c r="NK176" s="48"/>
      <c r="NL176" s="48"/>
      <c r="NM176" s="48"/>
      <c r="NN176" s="49"/>
      <c r="NO176" s="2"/>
      <c r="NP176" s="2"/>
    </row>
    <row r="177" spans="1:38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15"/>
      <c r="L177" s="30"/>
      <c r="M177" s="2"/>
      <c r="N177" s="2"/>
      <c r="O177" s="2"/>
      <c r="P177" s="2"/>
      <c r="Q177" s="2"/>
      <c r="R177" s="47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  <c r="JI177" s="48"/>
      <c r="JJ177" s="48"/>
      <c r="JK177" s="48"/>
      <c r="JL177" s="48"/>
      <c r="JM177" s="48"/>
      <c r="JN177" s="48"/>
      <c r="JO177" s="48"/>
      <c r="JP177" s="48"/>
      <c r="JQ177" s="48"/>
      <c r="JR177" s="48"/>
      <c r="JS177" s="48"/>
      <c r="JT177" s="48"/>
      <c r="JU177" s="48"/>
      <c r="JV177" s="48"/>
      <c r="JW177" s="48"/>
      <c r="JX177" s="48"/>
      <c r="JY177" s="48"/>
      <c r="JZ177" s="48"/>
      <c r="KA177" s="48"/>
      <c r="KB177" s="48"/>
      <c r="KC177" s="48"/>
      <c r="KD177" s="48"/>
      <c r="KE177" s="48"/>
      <c r="KF177" s="48"/>
      <c r="KG177" s="48"/>
      <c r="KH177" s="48"/>
      <c r="KI177" s="48"/>
      <c r="KJ177" s="48"/>
      <c r="KK177" s="48"/>
      <c r="KL177" s="48"/>
      <c r="KM177" s="48"/>
      <c r="KN177" s="48"/>
      <c r="KO177" s="48"/>
      <c r="KP177" s="48"/>
      <c r="KQ177" s="48"/>
      <c r="KR177" s="48"/>
      <c r="KS177" s="48"/>
      <c r="KT177" s="48"/>
      <c r="KU177" s="48"/>
      <c r="KV177" s="48"/>
      <c r="KW177" s="48"/>
      <c r="KX177" s="48"/>
      <c r="KY177" s="48"/>
      <c r="KZ177" s="48"/>
      <c r="LA177" s="48"/>
      <c r="LB177" s="48"/>
      <c r="LC177" s="48"/>
      <c r="LD177" s="48"/>
      <c r="LE177" s="48"/>
      <c r="LF177" s="48"/>
      <c r="LG177" s="48"/>
      <c r="LH177" s="48"/>
      <c r="LI177" s="48"/>
      <c r="LJ177" s="48"/>
      <c r="LK177" s="48"/>
      <c r="LL177" s="48"/>
      <c r="LM177" s="48"/>
      <c r="LN177" s="48"/>
      <c r="LO177" s="48"/>
      <c r="LP177" s="48"/>
      <c r="LQ177" s="48"/>
      <c r="LR177" s="48"/>
      <c r="LS177" s="48"/>
      <c r="LT177" s="48"/>
      <c r="LU177" s="48"/>
      <c r="LV177" s="48"/>
      <c r="LW177" s="48"/>
      <c r="LX177" s="48"/>
      <c r="LY177" s="48"/>
      <c r="LZ177" s="48"/>
      <c r="MA177" s="48"/>
      <c r="MB177" s="48"/>
      <c r="MC177" s="48"/>
      <c r="MD177" s="48"/>
      <c r="ME177" s="48"/>
      <c r="MF177" s="48"/>
      <c r="MG177" s="48"/>
      <c r="MH177" s="48"/>
      <c r="MI177" s="48"/>
      <c r="MJ177" s="48"/>
      <c r="MK177" s="48"/>
      <c r="ML177" s="48"/>
      <c r="MM177" s="48"/>
      <c r="MN177" s="48"/>
      <c r="MO177" s="48"/>
      <c r="MP177" s="48"/>
      <c r="MQ177" s="48"/>
      <c r="MR177" s="48"/>
      <c r="MS177" s="48"/>
      <c r="MT177" s="48"/>
      <c r="MU177" s="48"/>
      <c r="MV177" s="48"/>
      <c r="MW177" s="48"/>
      <c r="MX177" s="48"/>
      <c r="MY177" s="48"/>
      <c r="MZ177" s="48"/>
      <c r="NA177" s="48"/>
      <c r="NB177" s="48"/>
      <c r="NC177" s="48"/>
      <c r="ND177" s="48"/>
      <c r="NE177" s="48"/>
      <c r="NF177" s="48"/>
      <c r="NG177" s="48"/>
      <c r="NH177" s="48"/>
      <c r="NI177" s="48"/>
      <c r="NJ177" s="48"/>
      <c r="NK177" s="48"/>
      <c r="NL177" s="48"/>
      <c r="NM177" s="48"/>
      <c r="NN177" s="49"/>
      <c r="NO177" s="2"/>
      <c r="NP177" s="2"/>
    </row>
    <row r="178" spans="1:38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15"/>
      <c r="L178" s="30"/>
      <c r="M178" s="2"/>
      <c r="N178" s="2"/>
      <c r="O178" s="2"/>
      <c r="P178" s="2"/>
      <c r="Q178" s="2"/>
      <c r="R178" s="47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  <c r="JI178" s="48"/>
      <c r="JJ178" s="48"/>
      <c r="JK178" s="48"/>
      <c r="JL178" s="48"/>
      <c r="JM178" s="48"/>
      <c r="JN178" s="48"/>
      <c r="JO178" s="48"/>
      <c r="JP178" s="48"/>
      <c r="JQ178" s="48"/>
      <c r="JR178" s="48"/>
      <c r="JS178" s="48"/>
      <c r="JT178" s="48"/>
      <c r="JU178" s="48"/>
      <c r="JV178" s="48"/>
      <c r="JW178" s="48"/>
      <c r="JX178" s="48"/>
      <c r="JY178" s="48"/>
      <c r="JZ178" s="48"/>
      <c r="KA178" s="48"/>
      <c r="KB178" s="48"/>
      <c r="KC178" s="48"/>
      <c r="KD178" s="48"/>
      <c r="KE178" s="48"/>
      <c r="KF178" s="48"/>
      <c r="KG178" s="48"/>
      <c r="KH178" s="48"/>
      <c r="KI178" s="48"/>
      <c r="KJ178" s="48"/>
      <c r="KK178" s="48"/>
      <c r="KL178" s="48"/>
      <c r="KM178" s="48"/>
      <c r="KN178" s="48"/>
      <c r="KO178" s="48"/>
      <c r="KP178" s="48"/>
      <c r="KQ178" s="48"/>
      <c r="KR178" s="48"/>
      <c r="KS178" s="48"/>
      <c r="KT178" s="48"/>
      <c r="KU178" s="48"/>
      <c r="KV178" s="48"/>
      <c r="KW178" s="48"/>
      <c r="KX178" s="48"/>
      <c r="KY178" s="48"/>
      <c r="KZ178" s="48"/>
      <c r="LA178" s="48"/>
      <c r="LB178" s="48"/>
      <c r="LC178" s="48"/>
      <c r="LD178" s="48"/>
      <c r="LE178" s="48"/>
      <c r="LF178" s="48"/>
      <c r="LG178" s="48"/>
      <c r="LH178" s="48"/>
      <c r="LI178" s="48"/>
      <c r="LJ178" s="48"/>
      <c r="LK178" s="48"/>
      <c r="LL178" s="48"/>
      <c r="LM178" s="48"/>
      <c r="LN178" s="48"/>
      <c r="LO178" s="48"/>
      <c r="LP178" s="48"/>
      <c r="LQ178" s="48"/>
      <c r="LR178" s="48"/>
      <c r="LS178" s="48"/>
      <c r="LT178" s="48"/>
      <c r="LU178" s="48"/>
      <c r="LV178" s="48"/>
      <c r="LW178" s="48"/>
      <c r="LX178" s="48"/>
      <c r="LY178" s="48"/>
      <c r="LZ178" s="48"/>
      <c r="MA178" s="48"/>
      <c r="MB178" s="48"/>
      <c r="MC178" s="48"/>
      <c r="MD178" s="48"/>
      <c r="ME178" s="48"/>
      <c r="MF178" s="48"/>
      <c r="MG178" s="48"/>
      <c r="MH178" s="48"/>
      <c r="MI178" s="48"/>
      <c r="MJ178" s="48"/>
      <c r="MK178" s="48"/>
      <c r="ML178" s="48"/>
      <c r="MM178" s="48"/>
      <c r="MN178" s="48"/>
      <c r="MO178" s="48"/>
      <c r="MP178" s="48"/>
      <c r="MQ178" s="48"/>
      <c r="MR178" s="48"/>
      <c r="MS178" s="48"/>
      <c r="MT178" s="48"/>
      <c r="MU178" s="48"/>
      <c r="MV178" s="48"/>
      <c r="MW178" s="48"/>
      <c r="MX178" s="48"/>
      <c r="MY178" s="48"/>
      <c r="MZ178" s="48"/>
      <c r="NA178" s="48"/>
      <c r="NB178" s="48"/>
      <c r="NC178" s="48"/>
      <c r="ND178" s="48"/>
      <c r="NE178" s="48"/>
      <c r="NF178" s="48"/>
      <c r="NG178" s="48"/>
      <c r="NH178" s="48"/>
      <c r="NI178" s="48"/>
      <c r="NJ178" s="48"/>
      <c r="NK178" s="48"/>
      <c r="NL178" s="48"/>
      <c r="NM178" s="48"/>
      <c r="NN178" s="49"/>
      <c r="NO178" s="2"/>
      <c r="NP178" s="2"/>
    </row>
    <row r="179" spans="1:38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15"/>
      <c r="L179" s="30"/>
      <c r="M179" s="2"/>
      <c r="N179" s="2"/>
      <c r="O179" s="2"/>
      <c r="P179" s="2"/>
      <c r="Q179" s="2"/>
      <c r="R179" s="47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  <c r="JI179" s="48"/>
      <c r="JJ179" s="48"/>
      <c r="JK179" s="48"/>
      <c r="JL179" s="48"/>
      <c r="JM179" s="48"/>
      <c r="JN179" s="48"/>
      <c r="JO179" s="48"/>
      <c r="JP179" s="48"/>
      <c r="JQ179" s="48"/>
      <c r="JR179" s="48"/>
      <c r="JS179" s="48"/>
      <c r="JT179" s="48"/>
      <c r="JU179" s="48"/>
      <c r="JV179" s="48"/>
      <c r="JW179" s="48"/>
      <c r="JX179" s="48"/>
      <c r="JY179" s="48"/>
      <c r="JZ179" s="48"/>
      <c r="KA179" s="48"/>
      <c r="KB179" s="48"/>
      <c r="KC179" s="48"/>
      <c r="KD179" s="48"/>
      <c r="KE179" s="48"/>
      <c r="KF179" s="48"/>
      <c r="KG179" s="48"/>
      <c r="KH179" s="48"/>
      <c r="KI179" s="48"/>
      <c r="KJ179" s="48"/>
      <c r="KK179" s="48"/>
      <c r="KL179" s="48"/>
      <c r="KM179" s="48"/>
      <c r="KN179" s="48"/>
      <c r="KO179" s="48"/>
      <c r="KP179" s="48"/>
      <c r="KQ179" s="48"/>
      <c r="KR179" s="48"/>
      <c r="KS179" s="48"/>
      <c r="KT179" s="48"/>
      <c r="KU179" s="48"/>
      <c r="KV179" s="48"/>
      <c r="KW179" s="48"/>
      <c r="KX179" s="48"/>
      <c r="KY179" s="48"/>
      <c r="KZ179" s="48"/>
      <c r="LA179" s="48"/>
      <c r="LB179" s="48"/>
      <c r="LC179" s="48"/>
      <c r="LD179" s="48"/>
      <c r="LE179" s="48"/>
      <c r="LF179" s="48"/>
      <c r="LG179" s="48"/>
      <c r="LH179" s="48"/>
      <c r="LI179" s="48"/>
      <c r="LJ179" s="48"/>
      <c r="LK179" s="48"/>
      <c r="LL179" s="48"/>
      <c r="LM179" s="48"/>
      <c r="LN179" s="48"/>
      <c r="LO179" s="48"/>
      <c r="LP179" s="48"/>
      <c r="LQ179" s="48"/>
      <c r="LR179" s="48"/>
      <c r="LS179" s="48"/>
      <c r="LT179" s="48"/>
      <c r="LU179" s="48"/>
      <c r="LV179" s="48"/>
      <c r="LW179" s="48"/>
      <c r="LX179" s="48"/>
      <c r="LY179" s="48"/>
      <c r="LZ179" s="48"/>
      <c r="MA179" s="48"/>
      <c r="MB179" s="48"/>
      <c r="MC179" s="48"/>
      <c r="MD179" s="48"/>
      <c r="ME179" s="48"/>
      <c r="MF179" s="48"/>
      <c r="MG179" s="48"/>
      <c r="MH179" s="48"/>
      <c r="MI179" s="48"/>
      <c r="MJ179" s="48"/>
      <c r="MK179" s="48"/>
      <c r="ML179" s="48"/>
      <c r="MM179" s="48"/>
      <c r="MN179" s="48"/>
      <c r="MO179" s="48"/>
      <c r="MP179" s="48"/>
      <c r="MQ179" s="48"/>
      <c r="MR179" s="48"/>
      <c r="MS179" s="48"/>
      <c r="MT179" s="48"/>
      <c r="MU179" s="48"/>
      <c r="MV179" s="48"/>
      <c r="MW179" s="48"/>
      <c r="MX179" s="48"/>
      <c r="MY179" s="48"/>
      <c r="MZ179" s="48"/>
      <c r="NA179" s="48"/>
      <c r="NB179" s="48"/>
      <c r="NC179" s="48"/>
      <c r="ND179" s="48"/>
      <c r="NE179" s="48"/>
      <c r="NF179" s="48"/>
      <c r="NG179" s="48"/>
      <c r="NH179" s="48"/>
      <c r="NI179" s="48"/>
      <c r="NJ179" s="48"/>
      <c r="NK179" s="48"/>
      <c r="NL179" s="48"/>
      <c r="NM179" s="48"/>
      <c r="NN179" s="49"/>
      <c r="NO179" s="2"/>
      <c r="NP179" s="2"/>
    </row>
    <row r="180" spans="1:38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15"/>
      <c r="L180" s="30"/>
      <c r="M180" s="2"/>
      <c r="N180" s="2"/>
      <c r="O180" s="2"/>
      <c r="P180" s="2"/>
      <c r="Q180" s="2"/>
      <c r="R180" s="47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  <c r="IT180" s="48"/>
      <c r="IU180" s="48"/>
      <c r="IV180" s="48"/>
      <c r="IW180" s="48"/>
      <c r="IX180" s="48"/>
      <c r="IY180" s="48"/>
      <c r="IZ180" s="48"/>
      <c r="JA180" s="48"/>
      <c r="JB180" s="48"/>
      <c r="JC180" s="48"/>
      <c r="JD180" s="48"/>
      <c r="JE180" s="48"/>
      <c r="JF180" s="48"/>
      <c r="JG180" s="48"/>
      <c r="JH180" s="48"/>
      <c r="JI180" s="48"/>
      <c r="JJ180" s="48"/>
      <c r="JK180" s="48"/>
      <c r="JL180" s="48"/>
      <c r="JM180" s="48"/>
      <c r="JN180" s="48"/>
      <c r="JO180" s="48"/>
      <c r="JP180" s="48"/>
      <c r="JQ180" s="48"/>
      <c r="JR180" s="48"/>
      <c r="JS180" s="48"/>
      <c r="JT180" s="48"/>
      <c r="JU180" s="48"/>
      <c r="JV180" s="48"/>
      <c r="JW180" s="48"/>
      <c r="JX180" s="48"/>
      <c r="JY180" s="48"/>
      <c r="JZ180" s="48"/>
      <c r="KA180" s="48"/>
      <c r="KB180" s="48"/>
      <c r="KC180" s="48"/>
      <c r="KD180" s="48"/>
      <c r="KE180" s="48"/>
      <c r="KF180" s="48"/>
      <c r="KG180" s="48"/>
      <c r="KH180" s="48"/>
      <c r="KI180" s="48"/>
      <c r="KJ180" s="48"/>
      <c r="KK180" s="48"/>
      <c r="KL180" s="48"/>
      <c r="KM180" s="48"/>
      <c r="KN180" s="48"/>
      <c r="KO180" s="48"/>
      <c r="KP180" s="48"/>
      <c r="KQ180" s="48"/>
      <c r="KR180" s="48"/>
      <c r="KS180" s="48"/>
      <c r="KT180" s="48"/>
      <c r="KU180" s="48"/>
      <c r="KV180" s="48"/>
      <c r="KW180" s="48"/>
      <c r="KX180" s="48"/>
      <c r="KY180" s="48"/>
      <c r="KZ180" s="48"/>
      <c r="LA180" s="48"/>
      <c r="LB180" s="48"/>
      <c r="LC180" s="48"/>
      <c r="LD180" s="48"/>
      <c r="LE180" s="48"/>
      <c r="LF180" s="48"/>
      <c r="LG180" s="48"/>
      <c r="LH180" s="48"/>
      <c r="LI180" s="48"/>
      <c r="LJ180" s="48"/>
      <c r="LK180" s="48"/>
      <c r="LL180" s="48"/>
      <c r="LM180" s="48"/>
      <c r="LN180" s="48"/>
      <c r="LO180" s="48"/>
      <c r="LP180" s="48"/>
      <c r="LQ180" s="48"/>
      <c r="LR180" s="48"/>
      <c r="LS180" s="48"/>
      <c r="LT180" s="48"/>
      <c r="LU180" s="48"/>
      <c r="LV180" s="48"/>
      <c r="LW180" s="48"/>
      <c r="LX180" s="48"/>
      <c r="LY180" s="48"/>
      <c r="LZ180" s="48"/>
      <c r="MA180" s="48"/>
      <c r="MB180" s="48"/>
      <c r="MC180" s="48"/>
      <c r="MD180" s="48"/>
      <c r="ME180" s="48"/>
      <c r="MF180" s="48"/>
      <c r="MG180" s="48"/>
      <c r="MH180" s="48"/>
      <c r="MI180" s="48"/>
      <c r="MJ180" s="48"/>
      <c r="MK180" s="48"/>
      <c r="ML180" s="48"/>
      <c r="MM180" s="48"/>
      <c r="MN180" s="48"/>
      <c r="MO180" s="48"/>
      <c r="MP180" s="48"/>
      <c r="MQ180" s="48"/>
      <c r="MR180" s="48"/>
      <c r="MS180" s="48"/>
      <c r="MT180" s="48"/>
      <c r="MU180" s="48"/>
      <c r="MV180" s="48"/>
      <c r="MW180" s="48"/>
      <c r="MX180" s="48"/>
      <c r="MY180" s="48"/>
      <c r="MZ180" s="48"/>
      <c r="NA180" s="48"/>
      <c r="NB180" s="48"/>
      <c r="NC180" s="48"/>
      <c r="ND180" s="48"/>
      <c r="NE180" s="48"/>
      <c r="NF180" s="48"/>
      <c r="NG180" s="48"/>
      <c r="NH180" s="48"/>
      <c r="NI180" s="48"/>
      <c r="NJ180" s="48"/>
      <c r="NK180" s="48"/>
      <c r="NL180" s="48"/>
      <c r="NM180" s="48"/>
      <c r="NN180" s="49"/>
      <c r="NO180" s="2"/>
      <c r="NP180" s="2"/>
    </row>
    <row r="181" spans="1:38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15"/>
      <c r="L181" s="30"/>
      <c r="M181" s="2"/>
      <c r="N181" s="2"/>
      <c r="O181" s="2"/>
      <c r="P181" s="2"/>
      <c r="Q181" s="2"/>
      <c r="R181" s="47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  <c r="JI181" s="48"/>
      <c r="JJ181" s="48"/>
      <c r="JK181" s="48"/>
      <c r="JL181" s="48"/>
      <c r="JM181" s="48"/>
      <c r="JN181" s="48"/>
      <c r="JO181" s="48"/>
      <c r="JP181" s="48"/>
      <c r="JQ181" s="48"/>
      <c r="JR181" s="48"/>
      <c r="JS181" s="48"/>
      <c r="JT181" s="48"/>
      <c r="JU181" s="48"/>
      <c r="JV181" s="48"/>
      <c r="JW181" s="48"/>
      <c r="JX181" s="48"/>
      <c r="JY181" s="48"/>
      <c r="JZ181" s="48"/>
      <c r="KA181" s="48"/>
      <c r="KB181" s="48"/>
      <c r="KC181" s="48"/>
      <c r="KD181" s="48"/>
      <c r="KE181" s="48"/>
      <c r="KF181" s="48"/>
      <c r="KG181" s="48"/>
      <c r="KH181" s="48"/>
      <c r="KI181" s="48"/>
      <c r="KJ181" s="48"/>
      <c r="KK181" s="48"/>
      <c r="KL181" s="48"/>
      <c r="KM181" s="48"/>
      <c r="KN181" s="48"/>
      <c r="KO181" s="48"/>
      <c r="KP181" s="48"/>
      <c r="KQ181" s="48"/>
      <c r="KR181" s="48"/>
      <c r="KS181" s="48"/>
      <c r="KT181" s="48"/>
      <c r="KU181" s="48"/>
      <c r="KV181" s="48"/>
      <c r="KW181" s="48"/>
      <c r="KX181" s="48"/>
      <c r="KY181" s="48"/>
      <c r="KZ181" s="48"/>
      <c r="LA181" s="48"/>
      <c r="LB181" s="48"/>
      <c r="LC181" s="48"/>
      <c r="LD181" s="48"/>
      <c r="LE181" s="48"/>
      <c r="LF181" s="48"/>
      <c r="LG181" s="48"/>
      <c r="LH181" s="48"/>
      <c r="LI181" s="48"/>
      <c r="LJ181" s="48"/>
      <c r="LK181" s="48"/>
      <c r="LL181" s="48"/>
      <c r="LM181" s="48"/>
      <c r="LN181" s="48"/>
      <c r="LO181" s="48"/>
      <c r="LP181" s="48"/>
      <c r="LQ181" s="48"/>
      <c r="LR181" s="48"/>
      <c r="LS181" s="48"/>
      <c r="LT181" s="48"/>
      <c r="LU181" s="48"/>
      <c r="LV181" s="48"/>
      <c r="LW181" s="48"/>
      <c r="LX181" s="48"/>
      <c r="LY181" s="48"/>
      <c r="LZ181" s="48"/>
      <c r="MA181" s="48"/>
      <c r="MB181" s="48"/>
      <c r="MC181" s="48"/>
      <c r="MD181" s="48"/>
      <c r="ME181" s="48"/>
      <c r="MF181" s="48"/>
      <c r="MG181" s="48"/>
      <c r="MH181" s="48"/>
      <c r="MI181" s="48"/>
      <c r="MJ181" s="48"/>
      <c r="MK181" s="48"/>
      <c r="ML181" s="48"/>
      <c r="MM181" s="48"/>
      <c r="MN181" s="48"/>
      <c r="MO181" s="48"/>
      <c r="MP181" s="48"/>
      <c r="MQ181" s="48"/>
      <c r="MR181" s="48"/>
      <c r="MS181" s="48"/>
      <c r="MT181" s="48"/>
      <c r="MU181" s="48"/>
      <c r="MV181" s="48"/>
      <c r="MW181" s="48"/>
      <c r="MX181" s="48"/>
      <c r="MY181" s="48"/>
      <c r="MZ181" s="48"/>
      <c r="NA181" s="48"/>
      <c r="NB181" s="48"/>
      <c r="NC181" s="48"/>
      <c r="ND181" s="48"/>
      <c r="NE181" s="48"/>
      <c r="NF181" s="48"/>
      <c r="NG181" s="48"/>
      <c r="NH181" s="48"/>
      <c r="NI181" s="48"/>
      <c r="NJ181" s="48"/>
      <c r="NK181" s="48"/>
      <c r="NL181" s="48"/>
      <c r="NM181" s="48"/>
      <c r="NN181" s="49"/>
      <c r="NO181" s="2"/>
      <c r="NP181" s="2"/>
    </row>
    <row r="182" spans="1:38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15"/>
      <c r="L182" s="30"/>
      <c r="M182" s="2"/>
      <c r="N182" s="2"/>
      <c r="O182" s="2"/>
      <c r="P182" s="2"/>
      <c r="Q182" s="2"/>
      <c r="R182" s="47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8"/>
      <c r="JJ182" s="48"/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48"/>
      <c r="KK182" s="48"/>
      <c r="KL182" s="48"/>
      <c r="KM182" s="48"/>
      <c r="KN182" s="48"/>
      <c r="KO182" s="48"/>
      <c r="KP182" s="48"/>
      <c r="KQ182" s="48"/>
      <c r="KR182" s="48"/>
      <c r="KS182" s="48"/>
      <c r="KT182" s="48"/>
      <c r="KU182" s="48"/>
      <c r="KV182" s="48"/>
      <c r="KW182" s="48"/>
      <c r="KX182" s="48"/>
      <c r="KY182" s="48"/>
      <c r="KZ182" s="48"/>
      <c r="LA182" s="48"/>
      <c r="LB182" s="48"/>
      <c r="LC182" s="48"/>
      <c r="LD182" s="48"/>
      <c r="LE182" s="48"/>
      <c r="LF182" s="48"/>
      <c r="LG182" s="48"/>
      <c r="LH182" s="48"/>
      <c r="LI182" s="48"/>
      <c r="LJ182" s="48"/>
      <c r="LK182" s="48"/>
      <c r="LL182" s="48"/>
      <c r="LM182" s="48"/>
      <c r="LN182" s="48"/>
      <c r="LO182" s="48"/>
      <c r="LP182" s="48"/>
      <c r="LQ182" s="48"/>
      <c r="LR182" s="48"/>
      <c r="LS182" s="48"/>
      <c r="LT182" s="48"/>
      <c r="LU182" s="48"/>
      <c r="LV182" s="48"/>
      <c r="LW182" s="48"/>
      <c r="LX182" s="48"/>
      <c r="LY182" s="48"/>
      <c r="LZ182" s="48"/>
      <c r="MA182" s="48"/>
      <c r="MB182" s="48"/>
      <c r="MC182" s="48"/>
      <c r="MD182" s="48"/>
      <c r="ME182" s="48"/>
      <c r="MF182" s="48"/>
      <c r="MG182" s="48"/>
      <c r="MH182" s="48"/>
      <c r="MI182" s="48"/>
      <c r="MJ182" s="48"/>
      <c r="MK182" s="48"/>
      <c r="ML182" s="48"/>
      <c r="MM182" s="48"/>
      <c r="MN182" s="48"/>
      <c r="MO182" s="48"/>
      <c r="MP182" s="48"/>
      <c r="MQ182" s="48"/>
      <c r="MR182" s="48"/>
      <c r="MS182" s="48"/>
      <c r="MT182" s="48"/>
      <c r="MU182" s="48"/>
      <c r="MV182" s="48"/>
      <c r="MW182" s="48"/>
      <c r="MX182" s="48"/>
      <c r="MY182" s="48"/>
      <c r="MZ182" s="48"/>
      <c r="NA182" s="48"/>
      <c r="NB182" s="48"/>
      <c r="NC182" s="48"/>
      <c r="ND182" s="48"/>
      <c r="NE182" s="48"/>
      <c r="NF182" s="48"/>
      <c r="NG182" s="48"/>
      <c r="NH182" s="48"/>
      <c r="NI182" s="48"/>
      <c r="NJ182" s="48"/>
      <c r="NK182" s="48"/>
      <c r="NL182" s="48"/>
      <c r="NM182" s="48"/>
      <c r="NN182" s="49"/>
      <c r="NO182" s="2"/>
      <c r="NP182" s="2"/>
    </row>
    <row r="183" spans="1:38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15"/>
      <c r="L183" s="30"/>
      <c r="M183" s="2"/>
      <c r="N183" s="2"/>
      <c r="O183" s="2"/>
      <c r="P183" s="2"/>
      <c r="Q183" s="2"/>
      <c r="R183" s="47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  <c r="JI183" s="48"/>
      <c r="JJ183" s="48"/>
      <c r="JK183" s="48"/>
      <c r="JL183" s="48"/>
      <c r="JM183" s="48"/>
      <c r="JN183" s="48"/>
      <c r="JO183" s="48"/>
      <c r="JP183" s="48"/>
      <c r="JQ183" s="48"/>
      <c r="JR183" s="48"/>
      <c r="JS183" s="48"/>
      <c r="JT183" s="48"/>
      <c r="JU183" s="48"/>
      <c r="JV183" s="48"/>
      <c r="JW183" s="48"/>
      <c r="JX183" s="48"/>
      <c r="JY183" s="48"/>
      <c r="JZ183" s="48"/>
      <c r="KA183" s="48"/>
      <c r="KB183" s="48"/>
      <c r="KC183" s="48"/>
      <c r="KD183" s="48"/>
      <c r="KE183" s="48"/>
      <c r="KF183" s="48"/>
      <c r="KG183" s="48"/>
      <c r="KH183" s="48"/>
      <c r="KI183" s="48"/>
      <c r="KJ183" s="48"/>
      <c r="KK183" s="48"/>
      <c r="KL183" s="48"/>
      <c r="KM183" s="48"/>
      <c r="KN183" s="48"/>
      <c r="KO183" s="48"/>
      <c r="KP183" s="48"/>
      <c r="KQ183" s="48"/>
      <c r="KR183" s="48"/>
      <c r="KS183" s="48"/>
      <c r="KT183" s="48"/>
      <c r="KU183" s="48"/>
      <c r="KV183" s="48"/>
      <c r="KW183" s="48"/>
      <c r="KX183" s="48"/>
      <c r="KY183" s="48"/>
      <c r="KZ183" s="48"/>
      <c r="LA183" s="48"/>
      <c r="LB183" s="48"/>
      <c r="LC183" s="48"/>
      <c r="LD183" s="48"/>
      <c r="LE183" s="48"/>
      <c r="LF183" s="48"/>
      <c r="LG183" s="48"/>
      <c r="LH183" s="48"/>
      <c r="LI183" s="48"/>
      <c r="LJ183" s="48"/>
      <c r="LK183" s="48"/>
      <c r="LL183" s="48"/>
      <c r="LM183" s="48"/>
      <c r="LN183" s="48"/>
      <c r="LO183" s="48"/>
      <c r="LP183" s="48"/>
      <c r="LQ183" s="48"/>
      <c r="LR183" s="48"/>
      <c r="LS183" s="48"/>
      <c r="LT183" s="48"/>
      <c r="LU183" s="48"/>
      <c r="LV183" s="48"/>
      <c r="LW183" s="48"/>
      <c r="LX183" s="48"/>
      <c r="LY183" s="48"/>
      <c r="LZ183" s="48"/>
      <c r="MA183" s="48"/>
      <c r="MB183" s="48"/>
      <c r="MC183" s="48"/>
      <c r="MD183" s="48"/>
      <c r="ME183" s="48"/>
      <c r="MF183" s="48"/>
      <c r="MG183" s="48"/>
      <c r="MH183" s="48"/>
      <c r="MI183" s="48"/>
      <c r="MJ183" s="48"/>
      <c r="MK183" s="48"/>
      <c r="ML183" s="48"/>
      <c r="MM183" s="48"/>
      <c r="MN183" s="48"/>
      <c r="MO183" s="48"/>
      <c r="MP183" s="48"/>
      <c r="MQ183" s="48"/>
      <c r="MR183" s="48"/>
      <c r="MS183" s="48"/>
      <c r="MT183" s="48"/>
      <c r="MU183" s="48"/>
      <c r="MV183" s="48"/>
      <c r="MW183" s="48"/>
      <c r="MX183" s="48"/>
      <c r="MY183" s="48"/>
      <c r="MZ183" s="48"/>
      <c r="NA183" s="48"/>
      <c r="NB183" s="48"/>
      <c r="NC183" s="48"/>
      <c r="ND183" s="48"/>
      <c r="NE183" s="48"/>
      <c r="NF183" s="48"/>
      <c r="NG183" s="48"/>
      <c r="NH183" s="48"/>
      <c r="NI183" s="48"/>
      <c r="NJ183" s="48"/>
      <c r="NK183" s="48"/>
      <c r="NL183" s="48"/>
      <c r="NM183" s="48"/>
      <c r="NN183" s="49"/>
      <c r="NO183" s="2"/>
      <c r="NP183" s="2"/>
    </row>
    <row r="184" spans="1:38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15"/>
      <c r="L184" s="30"/>
      <c r="M184" s="2"/>
      <c r="N184" s="2"/>
      <c r="O184" s="2"/>
      <c r="P184" s="2"/>
      <c r="Q184" s="2"/>
      <c r="R184" s="47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  <c r="IV184" s="48"/>
      <c r="IW184" s="48"/>
      <c r="IX184" s="48"/>
      <c r="IY184" s="48"/>
      <c r="IZ184" s="48"/>
      <c r="JA184" s="48"/>
      <c r="JB184" s="48"/>
      <c r="JC184" s="48"/>
      <c r="JD184" s="48"/>
      <c r="JE184" s="48"/>
      <c r="JF184" s="48"/>
      <c r="JG184" s="48"/>
      <c r="JH184" s="48"/>
      <c r="JI184" s="48"/>
      <c r="JJ184" s="48"/>
      <c r="JK184" s="48"/>
      <c r="JL184" s="48"/>
      <c r="JM184" s="48"/>
      <c r="JN184" s="48"/>
      <c r="JO184" s="48"/>
      <c r="JP184" s="48"/>
      <c r="JQ184" s="48"/>
      <c r="JR184" s="48"/>
      <c r="JS184" s="48"/>
      <c r="JT184" s="48"/>
      <c r="JU184" s="48"/>
      <c r="JV184" s="48"/>
      <c r="JW184" s="48"/>
      <c r="JX184" s="48"/>
      <c r="JY184" s="48"/>
      <c r="JZ184" s="48"/>
      <c r="KA184" s="48"/>
      <c r="KB184" s="48"/>
      <c r="KC184" s="48"/>
      <c r="KD184" s="48"/>
      <c r="KE184" s="48"/>
      <c r="KF184" s="48"/>
      <c r="KG184" s="48"/>
      <c r="KH184" s="48"/>
      <c r="KI184" s="48"/>
      <c r="KJ184" s="48"/>
      <c r="KK184" s="48"/>
      <c r="KL184" s="48"/>
      <c r="KM184" s="48"/>
      <c r="KN184" s="48"/>
      <c r="KO184" s="48"/>
      <c r="KP184" s="48"/>
      <c r="KQ184" s="48"/>
      <c r="KR184" s="48"/>
      <c r="KS184" s="48"/>
      <c r="KT184" s="48"/>
      <c r="KU184" s="48"/>
      <c r="KV184" s="48"/>
      <c r="KW184" s="48"/>
      <c r="KX184" s="48"/>
      <c r="KY184" s="48"/>
      <c r="KZ184" s="48"/>
      <c r="LA184" s="48"/>
      <c r="LB184" s="48"/>
      <c r="LC184" s="48"/>
      <c r="LD184" s="48"/>
      <c r="LE184" s="48"/>
      <c r="LF184" s="48"/>
      <c r="LG184" s="48"/>
      <c r="LH184" s="48"/>
      <c r="LI184" s="48"/>
      <c r="LJ184" s="48"/>
      <c r="LK184" s="48"/>
      <c r="LL184" s="48"/>
      <c r="LM184" s="48"/>
      <c r="LN184" s="48"/>
      <c r="LO184" s="48"/>
      <c r="LP184" s="48"/>
      <c r="LQ184" s="48"/>
      <c r="LR184" s="48"/>
      <c r="LS184" s="48"/>
      <c r="LT184" s="48"/>
      <c r="LU184" s="48"/>
      <c r="LV184" s="48"/>
      <c r="LW184" s="48"/>
      <c r="LX184" s="48"/>
      <c r="LY184" s="48"/>
      <c r="LZ184" s="48"/>
      <c r="MA184" s="48"/>
      <c r="MB184" s="48"/>
      <c r="MC184" s="48"/>
      <c r="MD184" s="48"/>
      <c r="ME184" s="48"/>
      <c r="MF184" s="48"/>
      <c r="MG184" s="48"/>
      <c r="MH184" s="48"/>
      <c r="MI184" s="48"/>
      <c r="MJ184" s="48"/>
      <c r="MK184" s="48"/>
      <c r="ML184" s="48"/>
      <c r="MM184" s="48"/>
      <c r="MN184" s="48"/>
      <c r="MO184" s="48"/>
      <c r="MP184" s="48"/>
      <c r="MQ184" s="48"/>
      <c r="MR184" s="48"/>
      <c r="MS184" s="48"/>
      <c r="MT184" s="48"/>
      <c r="MU184" s="48"/>
      <c r="MV184" s="48"/>
      <c r="MW184" s="48"/>
      <c r="MX184" s="48"/>
      <c r="MY184" s="48"/>
      <c r="MZ184" s="48"/>
      <c r="NA184" s="48"/>
      <c r="NB184" s="48"/>
      <c r="NC184" s="48"/>
      <c r="ND184" s="48"/>
      <c r="NE184" s="48"/>
      <c r="NF184" s="48"/>
      <c r="NG184" s="48"/>
      <c r="NH184" s="48"/>
      <c r="NI184" s="48"/>
      <c r="NJ184" s="48"/>
      <c r="NK184" s="48"/>
      <c r="NL184" s="48"/>
      <c r="NM184" s="48"/>
      <c r="NN184" s="49"/>
      <c r="NO184" s="2"/>
      <c r="NP184" s="2"/>
    </row>
    <row r="185" spans="1:38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15"/>
      <c r="L185" s="30"/>
      <c r="M185" s="2"/>
      <c r="N185" s="2"/>
      <c r="O185" s="2"/>
      <c r="P185" s="2"/>
      <c r="Q185" s="2"/>
      <c r="R185" s="47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48"/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8"/>
      <c r="KK185" s="48"/>
      <c r="KL185" s="48"/>
      <c r="KM185" s="48"/>
      <c r="KN185" s="48"/>
      <c r="KO185" s="48"/>
      <c r="KP185" s="48"/>
      <c r="KQ185" s="48"/>
      <c r="KR185" s="48"/>
      <c r="KS185" s="48"/>
      <c r="KT185" s="48"/>
      <c r="KU185" s="48"/>
      <c r="KV185" s="48"/>
      <c r="KW185" s="48"/>
      <c r="KX185" s="48"/>
      <c r="KY185" s="48"/>
      <c r="KZ185" s="48"/>
      <c r="LA185" s="48"/>
      <c r="LB185" s="48"/>
      <c r="LC185" s="48"/>
      <c r="LD185" s="48"/>
      <c r="LE185" s="48"/>
      <c r="LF185" s="48"/>
      <c r="LG185" s="48"/>
      <c r="LH185" s="48"/>
      <c r="LI185" s="48"/>
      <c r="LJ185" s="48"/>
      <c r="LK185" s="48"/>
      <c r="LL185" s="48"/>
      <c r="LM185" s="48"/>
      <c r="LN185" s="48"/>
      <c r="LO185" s="48"/>
      <c r="LP185" s="48"/>
      <c r="LQ185" s="48"/>
      <c r="LR185" s="48"/>
      <c r="LS185" s="48"/>
      <c r="LT185" s="48"/>
      <c r="LU185" s="48"/>
      <c r="LV185" s="48"/>
      <c r="LW185" s="48"/>
      <c r="LX185" s="48"/>
      <c r="LY185" s="48"/>
      <c r="LZ185" s="48"/>
      <c r="MA185" s="48"/>
      <c r="MB185" s="48"/>
      <c r="MC185" s="48"/>
      <c r="MD185" s="48"/>
      <c r="ME185" s="48"/>
      <c r="MF185" s="48"/>
      <c r="MG185" s="48"/>
      <c r="MH185" s="48"/>
      <c r="MI185" s="48"/>
      <c r="MJ185" s="48"/>
      <c r="MK185" s="48"/>
      <c r="ML185" s="48"/>
      <c r="MM185" s="48"/>
      <c r="MN185" s="48"/>
      <c r="MO185" s="48"/>
      <c r="MP185" s="48"/>
      <c r="MQ185" s="48"/>
      <c r="MR185" s="48"/>
      <c r="MS185" s="48"/>
      <c r="MT185" s="48"/>
      <c r="MU185" s="48"/>
      <c r="MV185" s="48"/>
      <c r="MW185" s="48"/>
      <c r="MX185" s="48"/>
      <c r="MY185" s="48"/>
      <c r="MZ185" s="48"/>
      <c r="NA185" s="48"/>
      <c r="NB185" s="48"/>
      <c r="NC185" s="48"/>
      <c r="ND185" s="48"/>
      <c r="NE185" s="48"/>
      <c r="NF185" s="48"/>
      <c r="NG185" s="48"/>
      <c r="NH185" s="48"/>
      <c r="NI185" s="48"/>
      <c r="NJ185" s="48"/>
      <c r="NK185" s="48"/>
      <c r="NL185" s="48"/>
      <c r="NM185" s="48"/>
      <c r="NN185" s="49"/>
      <c r="NO185" s="2"/>
      <c r="NP185" s="2"/>
    </row>
    <row r="186" spans="1:38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15"/>
      <c r="L186" s="30"/>
      <c r="M186" s="2"/>
      <c r="N186" s="2"/>
      <c r="O186" s="2"/>
      <c r="P186" s="2"/>
      <c r="Q186" s="2"/>
      <c r="R186" s="47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  <c r="JI186" s="48"/>
      <c r="JJ186" s="48"/>
      <c r="JK186" s="48"/>
      <c r="JL186" s="48"/>
      <c r="JM186" s="48"/>
      <c r="JN186" s="48"/>
      <c r="JO186" s="48"/>
      <c r="JP186" s="48"/>
      <c r="JQ186" s="48"/>
      <c r="JR186" s="48"/>
      <c r="JS186" s="48"/>
      <c r="JT186" s="48"/>
      <c r="JU186" s="48"/>
      <c r="JV186" s="48"/>
      <c r="JW186" s="48"/>
      <c r="JX186" s="48"/>
      <c r="JY186" s="48"/>
      <c r="JZ186" s="48"/>
      <c r="KA186" s="48"/>
      <c r="KB186" s="48"/>
      <c r="KC186" s="48"/>
      <c r="KD186" s="48"/>
      <c r="KE186" s="48"/>
      <c r="KF186" s="48"/>
      <c r="KG186" s="48"/>
      <c r="KH186" s="48"/>
      <c r="KI186" s="48"/>
      <c r="KJ186" s="48"/>
      <c r="KK186" s="48"/>
      <c r="KL186" s="48"/>
      <c r="KM186" s="48"/>
      <c r="KN186" s="48"/>
      <c r="KO186" s="48"/>
      <c r="KP186" s="48"/>
      <c r="KQ186" s="48"/>
      <c r="KR186" s="48"/>
      <c r="KS186" s="48"/>
      <c r="KT186" s="48"/>
      <c r="KU186" s="48"/>
      <c r="KV186" s="48"/>
      <c r="KW186" s="48"/>
      <c r="KX186" s="48"/>
      <c r="KY186" s="48"/>
      <c r="KZ186" s="48"/>
      <c r="LA186" s="48"/>
      <c r="LB186" s="48"/>
      <c r="LC186" s="48"/>
      <c r="LD186" s="48"/>
      <c r="LE186" s="48"/>
      <c r="LF186" s="48"/>
      <c r="LG186" s="48"/>
      <c r="LH186" s="48"/>
      <c r="LI186" s="48"/>
      <c r="LJ186" s="48"/>
      <c r="LK186" s="48"/>
      <c r="LL186" s="48"/>
      <c r="LM186" s="48"/>
      <c r="LN186" s="48"/>
      <c r="LO186" s="48"/>
      <c r="LP186" s="48"/>
      <c r="LQ186" s="48"/>
      <c r="LR186" s="48"/>
      <c r="LS186" s="48"/>
      <c r="LT186" s="48"/>
      <c r="LU186" s="48"/>
      <c r="LV186" s="48"/>
      <c r="LW186" s="48"/>
      <c r="LX186" s="48"/>
      <c r="LY186" s="48"/>
      <c r="LZ186" s="48"/>
      <c r="MA186" s="48"/>
      <c r="MB186" s="48"/>
      <c r="MC186" s="48"/>
      <c r="MD186" s="48"/>
      <c r="ME186" s="48"/>
      <c r="MF186" s="48"/>
      <c r="MG186" s="48"/>
      <c r="MH186" s="48"/>
      <c r="MI186" s="48"/>
      <c r="MJ186" s="48"/>
      <c r="MK186" s="48"/>
      <c r="ML186" s="48"/>
      <c r="MM186" s="48"/>
      <c r="MN186" s="48"/>
      <c r="MO186" s="48"/>
      <c r="MP186" s="48"/>
      <c r="MQ186" s="48"/>
      <c r="MR186" s="48"/>
      <c r="MS186" s="48"/>
      <c r="MT186" s="48"/>
      <c r="MU186" s="48"/>
      <c r="MV186" s="48"/>
      <c r="MW186" s="48"/>
      <c r="MX186" s="48"/>
      <c r="MY186" s="48"/>
      <c r="MZ186" s="48"/>
      <c r="NA186" s="48"/>
      <c r="NB186" s="48"/>
      <c r="NC186" s="48"/>
      <c r="ND186" s="48"/>
      <c r="NE186" s="48"/>
      <c r="NF186" s="48"/>
      <c r="NG186" s="48"/>
      <c r="NH186" s="48"/>
      <c r="NI186" s="48"/>
      <c r="NJ186" s="48"/>
      <c r="NK186" s="48"/>
      <c r="NL186" s="48"/>
      <c r="NM186" s="48"/>
      <c r="NN186" s="49"/>
      <c r="NO186" s="2"/>
      <c r="NP186" s="2"/>
    </row>
    <row r="187" spans="1:38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15"/>
      <c r="L187" s="30"/>
      <c r="M187" s="2"/>
      <c r="N187" s="2"/>
      <c r="O187" s="2"/>
      <c r="P187" s="2"/>
      <c r="Q187" s="2"/>
      <c r="R187" s="47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  <c r="JI187" s="48"/>
      <c r="JJ187" s="48"/>
      <c r="JK187" s="48"/>
      <c r="JL187" s="48"/>
      <c r="JM187" s="48"/>
      <c r="JN187" s="48"/>
      <c r="JO187" s="48"/>
      <c r="JP187" s="48"/>
      <c r="JQ187" s="48"/>
      <c r="JR187" s="48"/>
      <c r="JS187" s="48"/>
      <c r="JT187" s="48"/>
      <c r="JU187" s="48"/>
      <c r="JV187" s="48"/>
      <c r="JW187" s="48"/>
      <c r="JX187" s="48"/>
      <c r="JY187" s="48"/>
      <c r="JZ187" s="48"/>
      <c r="KA187" s="48"/>
      <c r="KB187" s="48"/>
      <c r="KC187" s="48"/>
      <c r="KD187" s="48"/>
      <c r="KE187" s="48"/>
      <c r="KF187" s="48"/>
      <c r="KG187" s="48"/>
      <c r="KH187" s="48"/>
      <c r="KI187" s="48"/>
      <c r="KJ187" s="48"/>
      <c r="KK187" s="48"/>
      <c r="KL187" s="48"/>
      <c r="KM187" s="48"/>
      <c r="KN187" s="48"/>
      <c r="KO187" s="48"/>
      <c r="KP187" s="48"/>
      <c r="KQ187" s="48"/>
      <c r="KR187" s="48"/>
      <c r="KS187" s="48"/>
      <c r="KT187" s="48"/>
      <c r="KU187" s="48"/>
      <c r="KV187" s="48"/>
      <c r="KW187" s="48"/>
      <c r="KX187" s="48"/>
      <c r="KY187" s="48"/>
      <c r="KZ187" s="48"/>
      <c r="LA187" s="48"/>
      <c r="LB187" s="48"/>
      <c r="LC187" s="48"/>
      <c r="LD187" s="48"/>
      <c r="LE187" s="48"/>
      <c r="LF187" s="48"/>
      <c r="LG187" s="48"/>
      <c r="LH187" s="48"/>
      <c r="LI187" s="48"/>
      <c r="LJ187" s="48"/>
      <c r="LK187" s="48"/>
      <c r="LL187" s="48"/>
      <c r="LM187" s="48"/>
      <c r="LN187" s="48"/>
      <c r="LO187" s="48"/>
      <c r="LP187" s="48"/>
      <c r="LQ187" s="48"/>
      <c r="LR187" s="48"/>
      <c r="LS187" s="48"/>
      <c r="LT187" s="48"/>
      <c r="LU187" s="48"/>
      <c r="LV187" s="48"/>
      <c r="LW187" s="48"/>
      <c r="LX187" s="48"/>
      <c r="LY187" s="48"/>
      <c r="LZ187" s="48"/>
      <c r="MA187" s="48"/>
      <c r="MB187" s="48"/>
      <c r="MC187" s="48"/>
      <c r="MD187" s="48"/>
      <c r="ME187" s="48"/>
      <c r="MF187" s="48"/>
      <c r="MG187" s="48"/>
      <c r="MH187" s="48"/>
      <c r="MI187" s="48"/>
      <c r="MJ187" s="48"/>
      <c r="MK187" s="48"/>
      <c r="ML187" s="48"/>
      <c r="MM187" s="48"/>
      <c r="MN187" s="48"/>
      <c r="MO187" s="48"/>
      <c r="MP187" s="48"/>
      <c r="MQ187" s="48"/>
      <c r="MR187" s="48"/>
      <c r="MS187" s="48"/>
      <c r="MT187" s="48"/>
      <c r="MU187" s="48"/>
      <c r="MV187" s="48"/>
      <c r="MW187" s="48"/>
      <c r="MX187" s="48"/>
      <c r="MY187" s="48"/>
      <c r="MZ187" s="48"/>
      <c r="NA187" s="48"/>
      <c r="NB187" s="48"/>
      <c r="NC187" s="48"/>
      <c r="ND187" s="48"/>
      <c r="NE187" s="48"/>
      <c r="NF187" s="48"/>
      <c r="NG187" s="48"/>
      <c r="NH187" s="48"/>
      <c r="NI187" s="48"/>
      <c r="NJ187" s="48"/>
      <c r="NK187" s="48"/>
      <c r="NL187" s="48"/>
      <c r="NM187" s="48"/>
      <c r="NN187" s="49"/>
      <c r="NO187" s="2"/>
      <c r="NP187" s="2"/>
    </row>
    <row r="188" spans="1:38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15"/>
      <c r="L188" s="30"/>
      <c r="M188" s="2"/>
      <c r="N188" s="2"/>
      <c r="O188" s="2"/>
      <c r="P188" s="2"/>
      <c r="Q188" s="2"/>
      <c r="R188" s="47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  <c r="IU188" s="48"/>
      <c r="IV188" s="48"/>
      <c r="IW188" s="48"/>
      <c r="IX188" s="48"/>
      <c r="IY188" s="48"/>
      <c r="IZ188" s="48"/>
      <c r="JA188" s="48"/>
      <c r="JB188" s="48"/>
      <c r="JC188" s="48"/>
      <c r="JD188" s="48"/>
      <c r="JE188" s="48"/>
      <c r="JF188" s="48"/>
      <c r="JG188" s="48"/>
      <c r="JH188" s="48"/>
      <c r="JI188" s="48"/>
      <c r="JJ188" s="48"/>
      <c r="JK188" s="48"/>
      <c r="JL188" s="48"/>
      <c r="JM188" s="48"/>
      <c r="JN188" s="48"/>
      <c r="JO188" s="48"/>
      <c r="JP188" s="48"/>
      <c r="JQ188" s="48"/>
      <c r="JR188" s="48"/>
      <c r="JS188" s="48"/>
      <c r="JT188" s="48"/>
      <c r="JU188" s="48"/>
      <c r="JV188" s="48"/>
      <c r="JW188" s="48"/>
      <c r="JX188" s="48"/>
      <c r="JY188" s="48"/>
      <c r="JZ188" s="48"/>
      <c r="KA188" s="48"/>
      <c r="KB188" s="48"/>
      <c r="KC188" s="48"/>
      <c r="KD188" s="48"/>
      <c r="KE188" s="48"/>
      <c r="KF188" s="48"/>
      <c r="KG188" s="48"/>
      <c r="KH188" s="48"/>
      <c r="KI188" s="48"/>
      <c r="KJ188" s="48"/>
      <c r="KK188" s="48"/>
      <c r="KL188" s="48"/>
      <c r="KM188" s="48"/>
      <c r="KN188" s="48"/>
      <c r="KO188" s="48"/>
      <c r="KP188" s="48"/>
      <c r="KQ188" s="48"/>
      <c r="KR188" s="48"/>
      <c r="KS188" s="48"/>
      <c r="KT188" s="48"/>
      <c r="KU188" s="48"/>
      <c r="KV188" s="48"/>
      <c r="KW188" s="48"/>
      <c r="KX188" s="48"/>
      <c r="KY188" s="48"/>
      <c r="KZ188" s="48"/>
      <c r="LA188" s="48"/>
      <c r="LB188" s="48"/>
      <c r="LC188" s="48"/>
      <c r="LD188" s="48"/>
      <c r="LE188" s="48"/>
      <c r="LF188" s="48"/>
      <c r="LG188" s="48"/>
      <c r="LH188" s="48"/>
      <c r="LI188" s="48"/>
      <c r="LJ188" s="48"/>
      <c r="LK188" s="48"/>
      <c r="LL188" s="48"/>
      <c r="LM188" s="48"/>
      <c r="LN188" s="48"/>
      <c r="LO188" s="48"/>
      <c r="LP188" s="48"/>
      <c r="LQ188" s="48"/>
      <c r="LR188" s="48"/>
      <c r="LS188" s="48"/>
      <c r="LT188" s="48"/>
      <c r="LU188" s="48"/>
      <c r="LV188" s="48"/>
      <c r="LW188" s="48"/>
      <c r="LX188" s="48"/>
      <c r="LY188" s="48"/>
      <c r="LZ188" s="48"/>
      <c r="MA188" s="48"/>
      <c r="MB188" s="48"/>
      <c r="MC188" s="48"/>
      <c r="MD188" s="48"/>
      <c r="ME188" s="48"/>
      <c r="MF188" s="48"/>
      <c r="MG188" s="48"/>
      <c r="MH188" s="48"/>
      <c r="MI188" s="48"/>
      <c r="MJ188" s="48"/>
      <c r="MK188" s="48"/>
      <c r="ML188" s="48"/>
      <c r="MM188" s="48"/>
      <c r="MN188" s="48"/>
      <c r="MO188" s="48"/>
      <c r="MP188" s="48"/>
      <c r="MQ188" s="48"/>
      <c r="MR188" s="48"/>
      <c r="MS188" s="48"/>
      <c r="MT188" s="48"/>
      <c r="MU188" s="48"/>
      <c r="MV188" s="48"/>
      <c r="MW188" s="48"/>
      <c r="MX188" s="48"/>
      <c r="MY188" s="48"/>
      <c r="MZ188" s="48"/>
      <c r="NA188" s="48"/>
      <c r="NB188" s="48"/>
      <c r="NC188" s="48"/>
      <c r="ND188" s="48"/>
      <c r="NE188" s="48"/>
      <c r="NF188" s="48"/>
      <c r="NG188" s="48"/>
      <c r="NH188" s="48"/>
      <c r="NI188" s="48"/>
      <c r="NJ188" s="48"/>
      <c r="NK188" s="48"/>
      <c r="NL188" s="48"/>
      <c r="NM188" s="48"/>
      <c r="NN188" s="49"/>
      <c r="NO188" s="2"/>
      <c r="NP188" s="2"/>
    </row>
    <row r="189" spans="1:38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15"/>
      <c r="L189" s="30"/>
      <c r="M189" s="2"/>
      <c r="N189" s="2"/>
      <c r="O189" s="2"/>
      <c r="P189" s="2"/>
      <c r="Q189" s="2"/>
      <c r="R189" s="47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8"/>
      <c r="JJ189" s="48"/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48"/>
      <c r="KJ189" s="48"/>
      <c r="KK189" s="48"/>
      <c r="KL189" s="48"/>
      <c r="KM189" s="48"/>
      <c r="KN189" s="48"/>
      <c r="KO189" s="48"/>
      <c r="KP189" s="48"/>
      <c r="KQ189" s="48"/>
      <c r="KR189" s="48"/>
      <c r="KS189" s="48"/>
      <c r="KT189" s="48"/>
      <c r="KU189" s="48"/>
      <c r="KV189" s="48"/>
      <c r="KW189" s="48"/>
      <c r="KX189" s="48"/>
      <c r="KY189" s="48"/>
      <c r="KZ189" s="48"/>
      <c r="LA189" s="48"/>
      <c r="LB189" s="48"/>
      <c r="LC189" s="48"/>
      <c r="LD189" s="48"/>
      <c r="LE189" s="48"/>
      <c r="LF189" s="48"/>
      <c r="LG189" s="48"/>
      <c r="LH189" s="48"/>
      <c r="LI189" s="48"/>
      <c r="LJ189" s="48"/>
      <c r="LK189" s="48"/>
      <c r="LL189" s="48"/>
      <c r="LM189" s="48"/>
      <c r="LN189" s="48"/>
      <c r="LO189" s="48"/>
      <c r="LP189" s="48"/>
      <c r="LQ189" s="48"/>
      <c r="LR189" s="48"/>
      <c r="LS189" s="48"/>
      <c r="LT189" s="48"/>
      <c r="LU189" s="48"/>
      <c r="LV189" s="48"/>
      <c r="LW189" s="48"/>
      <c r="LX189" s="48"/>
      <c r="LY189" s="48"/>
      <c r="LZ189" s="48"/>
      <c r="MA189" s="48"/>
      <c r="MB189" s="48"/>
      <c r="MC189" s="48"/>
      <c r="MD189" s="48"/>
      <c r="ME189" s="48"/>
      <c r="MF189" s="48"/>
      <c r="MG189" s="48"/>
      <c r="MH189" s="48"/>
      <c r="MI189" s="48"/>
      <c r="MJ189" s="48"/>
      <c r="MK189" s="48"/>
      <c r="ML189" s="48"/>
      <c r="MM189" s="48"/>
      <c r="MN189" s="48"/>
      <c r="MO189" s="48"/>
      <c r="MP189" s="48"/>
      <c r="MQ189" s="48"/>
      <c r="MR189" s="48"/>
      <c r="MS189" s="48"/>
      <c r="MT189" s="48"/>
      <c r="MU189" s="48"/>
      <c r="MV189" s="48"/>
      <c r="MW189" s="48"/>
      <c r="MX189" s="48"/>
      <c r="MY189" s="48"/>
      <c r="MZ189" s="48"/>
      <c r="NA189" s="48"/>
      <c r="NB189" s="48"/>
      <c r="NC189" s="48"/>
      <c r="ND189" s="48"/>
      <c r="NE189" s="48"/>
      <c r="NF189" s="48"/>
      <c r="NG189" s="48"/>
      <c r="NH189" s="48"/>
      <c r="NI189" s="48"/>
      <c r="NJ189" s="48"/>
      <c r="NK189" s="48"/>
      <c r="NL189" s="48"/>
      <c r="NM189" s="48"/>
      <c r="NN189" s="49"/>
      <c r="NO189" s="2"/>
      <c r="NP189" s="2"/>
    </row>
    <row r="190" spans="1:38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15"/>
      <c r="L190" s="30"/>
      <c r="M190" s="2"/>
      <c r="N190" s="2"/>
      <c r="O190" s="2"/>
      <c r="P190" s="2"/>
      <c r="Q190" s="2"/>
      <c r="R190" s="47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  <c r="JI190" s="48"/>
      <c r="JJ190" s="48"/>
      <c r="JK190" s="48"/>
      <c r="JL190" s="48"/>
      <c r="JM190" s="48"/>
      <c r="JN190" s="48"/>
      <c r="JO190" s="48"/>
      <c r="JP190" s="48"/>
      <c r="JQ190" s="48"/>
      <c r="JR190" s="48"/>
      <c r="JS190" s="48"/>
      <c r="JT190" s="48"/>
      <c r="JU190" s="48"/>
      <c r="JV190" s="48"/>
      <c r="JW190" s="48"/>
      <c r="JX190" s="48"/>
      <c r="JY190" s="48"/>
      <c r="JZ190" s="48"/>
      <c r="KA190" s="48"/>
      <c r="KB190" s="48"/>
      <c r="KC190" s="48"/>
      <c r="KD190" s="48"/>
      <c r="KE190" s="48"/>
      <c r="KF190" s="48"/>
      <c r="KG190" s="48"/>
      <c r="KH190" s="48"/>
      <c r="KI190" s="48"/>
      <c r="KJ190" s="48"/>
      <c r="KK190" s="48"/>
      <c r="KL190" s="48"/>
      <c r="KM190" s="48"/>
      <c r="KN190" s="48"/>
      <c r="KO190" s="48"/>
      <c r="KP190" s="48"/>
      <c r="KQ190" s="48"/>
      <c r="KR190" s="48"/>
      <c r="KS190" s="48"/>
      <c r="KT190" s="48"/>
      <c r="KU190" s="48"/>
      <c r="KV190" s="48"/>
      <c r="KW190" s="48"/>
      <c r="KX190" s="48"/>
      <c r="KY190" s="48"/>
      <c r="KZ190" s="48"/>
      <c r="LA190" s="48"/>
      <c r="LB190" s="48"/>
      <c r="LC190" s="48"/>
      <c r="LD190" s="48"/>
      <c r="LE190" s="48"/>
      <c r="LF190" s="48"/>
      <c r="LG190" s="48"/>
      <c r="LH190" s="48"/>
      <c r="LI190" s="48"/>
      <c r="LJ190" s="48"/>
      <c r="LK190" s="48"/>
      <c r="LL190" s="48"/>
      <c r="LM190" s="48"/>
      <c r="LN190" s="48"/>
      <c r="LO190" s="48"/>
      <c r="LP190" s="48"/>
      <c r="LQ190" s="48"/>
      <c r="LR190" s="48"/>
      <c r="LS190" s="48"/>
      <c r="LT190" s="48"/>
      <c r="LU190" s="48"/>
      <c r="LV190" s="48"/>
      <c r="LW190" s="48"/>
      <c r="LX190" s="48"/>
      <c r="LY190" s="48"/>
      <c r="LZ190" s="48"/>
      <c r="MA190" s="48"/>
      <c r="MB190" s="48"/>
      <c r="MC190" s="48"/>
      <c r="MD190" s="48"/>
      <c r="ME190" s="48"/>
      <c r="MF190" s="48"/>
      <c r="MG190" s="48"/>
      <c r="MH190" s="48"/>
      <c r="MI190" s="48"/>
      <c r="MJ190" s="48"/>
      <c r="MK190" s="48"/>
      <c r="ML190" s="48"/>
      <c r="MM190" s="48"/>
      <c r="MN190" s="48"/>
      <c r="MO190" s="48"/>
      <c r="MP190" s="48"/>
      <c r="MQ190" s="48"/>
      <c r="MR190" s="48"/>
      <c r="MS190" s="48"/>
      <c r="MT190" s="48"/>
      <c r="MU190" s="48"/>
      <c r="MV190" s="48"/>
      <c r="MW190" s="48"/>
      <c r="MX190" s="48"/>
      <c r="MY190" s="48"/>
      <c r="MZ190" s="48"/>
      <c r="NA190" s="48"/>
      <c r="NB190" s="48"/>
      <c r="NC190" s="48"/>
      <c r="ND190" s="48"/>
      <c r="NE190" s="48"/>
      <c r="NF190" s="48"/>
      <c r="NG190" s="48"/>
      <c r="NH190" s="48"/>
      <c r="NI190" s="48"/>
      <c r="NJ190" s="48"/>
      <c r="NK190" s="48"/>
      <c r="NL190" s="48"/>
      <c r="NM190" s="48"/>
      <c r="NN190" s="49"/>
      <c r="NO190" s="2"/>
      <c r="NP190" s="2"/>
    </row>
    <row r="191" spans="1:38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15"/>
      <c r="L191" s="30"/>
      <c r="M191" s="2"/>
      <c r="N191" s="2"/>
      <c r="O191" s="2"/>
      <c r="P191" s="2"/>
      <c r="Q191" s="2"/>
      <c r="R191" s="47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  <c r="JI191" s="48"/>
      <c r="JJ191" s="48"/>
      <c r="JK191" s="48"/>
      <c r="JL191" s="48"/>
      <c r="JM191" s="48"/>
      <c r="JN191" s="48"/>
      <c r="JO191" s="48"/>
      <c r="JP191" s="48"/>
      <c r="JQ191" s="48"/>
      <c r="JR191" s="48"/>
      <c r="JS191" s="48"/>
      <c r="JT191" s="48"/>
      <c r="JU191" s="48"/>
      <c r="JV191" s="48"/>
      <c r="JW191" s="48"/>
      <c r="JX191" s="48"/>
      <c r="JY191" s="48"/>
      <c r="JZ191" s="48"/>
      <c r="KA191" s="48"/>
      <c r="KB191" s="48"/>
      <c r="KC191" s="48"/>
      <c r="KD191" s="48"/>
      <c r="KE191" s="48"/>
      <c r="KF191" s="48"/>
      <c r="KG191" s="48"/>
      <c r="KH191" s="48"/>
      <c r="KI191" s="48"/>
      <c r="KJ191" s="48"/>
      <c r="KK191" s="48"/>
      <c r="KL191" s="48"/>
      <c r="KM191" s="48"/>
      <c r="KN191" s="48"/>
      <c r="KO191" s="48"/>
      <c r="KP191" s="48"/>
      <c r="KQ191" s="48"/>
      <c r="KR191" s="48"/>
      <c r="KS191" s="48"/>
      <c r="KT191" s="48"/>
      <c r="KU191" s="48"/>
      <c r="KV191" s="48"/>
      <c r="KW191" s="48"/>
      <c r="KX191" s="48"/>
      <c r="KY191" s="48"/>
      <c r="KZ191" s="48"/>
      <c r="LA191" s="48"/>
      <c r="LB191" s="48"/>
      <c r="LC191" s="48"/>
      <c r="LD191" s="48"/>
      <c r="LE191" s="48"/>
      <c r="LF191" s="48"/>
      <c r="LG191" s="48"/>
      <c r="LH191" s="48"/>
      <c r="LI191" s="48"/>
      <c r="LJ191" s="48"/>
      <c r="LK191" s="48"/>
      <c r="LL191" s="48"/>
      <c r="LM191" s="48"/>
      <c r="LN191" s="48"/>
      <c r="LO191" s="48"/>
      <c r="LP191" s="48"/>
      <c r="LQ191" s="48"/>
      <c r="LR191" s="48"/>
      <c r="LS191" s="48"/>
      <c r="LT191" s="48"/>
      <c r="LU191" s="48"/>
      <c r="LV191" s="48"/>
      <c r="LW191" s="48"/>
      <c r="LX191" s="48"/>
      <c r="LY191" s="48"/>
      <c r="LZ191" s="48"/>
      <c r="MA191" s="48"/>
      <c r="MB191" s="48"/>
      <c r="MC191" s="48"/>
      <c r="MD191" s="48"/>
      <c r="ME191" s="48"/>
      <c r="MF191" s="48"/>
      <c r="MG191" s="48"/>
      <c r="MH191" s="48"/>
      <c r="MI191" s="48"/>
      <c r="MJ191" s="48"/>
      <c r="MK191" s="48"/>
      <c r="ML191" s="48"/>
      <c r="MM191" s="48"/>
      <c r="MN191" s="48"/>
      <c r="MO191" s="48"/>
      <c r="MP191" s="48"/>
      <c r="MQ191" s="48"/>
      <c r="MR191" s="48"/>
      <c r="MS191" s="48"/>
      <c r="MT191" s="48"/>
      <c r="MU191" s="48"/>
      <c r="MV191" s="48"/>
      <c r="MW191" s="48"/>
      <c r="MX191" s="48"/>
      <c r="MY191" s="48"/>
      <c r="MZ191" s="48"/>
      <c r="NA191" s="48"/>
      <c r="NB191" s="48"/>
      <c r="NC191" s="48"/>
      <c r="ND191" s="48"/>
      <c r="NE191" s="48"/>
      <c r="NF191" s="48"/>
      <c r="NG191" s="48"/>
      <c r="NH191" s="48"/>
      <c r="NI191" s="48"/>
      <c r="NJ191" s="48"/>
      <c r="NK191" s="48"/>
      <c r="NL191" s="48"/>
      <c r="NM191" s="48"/>
      <c r="NN191" s="49"/>
      <c r="NO191" s="2"/>
      <c r="NP191" s="2"/>
    </row>
    <row r="192" spans="1:38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15"/>
      <c r="L192" s="30"/>
      <c r="M192" s="2"/>
      <c r="N192" s="2"/>
      <c r="O192" s="2"/>
      <c r="P192" s="2"/>
      <c r="Q192" s="2"/>
      <c r="R192" s="47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  <c r="IS192" s="48"/>
      <c r="IT192" s="48"/>
      <c r="IU192" s="48"/>
      <c r="IV192" s="48"/>
      <c r="IW192" s="48"/>
      <c r="IX192" s="48"/>
      <c r="IY192" s="48"/>
      <c r="IZ192" s="48"/>
      <c r="JA192" s="48"/>
      <c r="JB192" s="48"/>
      <c r="JC192" s="48"/>
      <c r="JD192" s="48"/>
      <c r="JE192" s="48"/>
      <c r="JF192" s="48"/>
      <c r="JG192" s="48"/>
      <c r="JH192" s="48"/>
      <c r="JI192" s="48"/>
      <c r="JJ192" s="48"/>
      <c r="JK192" s="48"/>
      <c r="JL192" s="48"/>
      <c r="JM192" s="48"/>
      <c r="JN192" s="48"/>
      <c r="JO192" s="48"/>
      <c r="JP192" s="48"/>
      <c r="JQ192" s="48"/>
      <c r="JR192" s="48"/>
      <c r="JS192" s="48"/>
      <c r="JT192" s="48"/>
      <c r="JU192" s="48"/>
      <c r="JV192" s="48"/>
      <c r="JW192" s="48"/>
      <c r="JX192" s="48"/>
      <c r="JY192" s="48"/>
      <c r="JZ192" s="48"/>
      <c r="KA192" s="48"/>
      <c r="KB192" s="48"/>
      <c r="KC192" s="48"/>
      <c r="KD192" s="48"/>
      <c r="KE192" s="48"/>
      <c r="KF192" s="48"/>
      <c r="KG192" s="48"/>
      <c r="KH192" s="48"/>
      <c r="KI192" s="48"/>
      <c r="KJ192" s="48"/>
      <c r="KK192" s="48"/>
      <c r="KL192" s="48"/>
      <c r="KM192" s="48"/>
      <c r="KN192" s="48"/>
      <c r="KO192" s="48"/>
      <c r="KP192" s="48"/>
      <c r="KQ192" s="48"/>
      <c r="KR192" s="48"/>
      <c r="KS192" s="48"/>
      <c r="KT192" s="48"/>
      <c r="KU192" s="48"/>
      <c r="KV192" s="48"/>
      <c r="KW192" s="48"/>
      <c r="KX192" s="48"/>
      <c r="KY192" s="48"/>
      <c r="KZ192" s="48"/>
      <c r="LA192" s="48"/>
      <c r="LB192" s="48"/>
      <c r="LC192" s="48"/>
      <c r="LD192" s="48"/>
      <c r="LE192" s="48"/>
      <c r="LF192" s="48"/>
      <c r="LG192" s="48"/>
      <c r="LH192" s="48"/>
      <c r="LI192" s="48"/>
      <c r="LJ192" s="48"/>
      <c r="LK192" s="48"/>
      <c r="LL192" s="48"/>
      <c r="LM192" s="48"/>
      <c r="LN192" s="48"/>
      <c r="LO192" s="48"/>
      <c r="LP192" s="48"/>
      <c r="LQ192" s="48"/>
      <c r="LR192" s="48"/>
      <c r="LS192" s="48"/>
      <c r="LT192" s="48"/>
      <c r="LU192" s="48"/>
      <c r="LV192" s="48"/>
      <c r="LW192" s="48"/>
      <c r="LX192" s="48"/>
      <c r="LY192" s="48"/>
      <c r="LZ192" s="48"/>
      <c r="MA192" s="48"/>
      <c r="MB192" s="48"/>
      <c r="MC192" s="48"/>
      <c r="MD192" s="48"/>
      <c r="ME192" s="48"/>
      <c r="MF192" s="48"/>
      <c r="MG192" s="48"/>
      <c r="MH192" s="48"/>
      <c r="MI192" s="48"/>
      <c r="MJ192" s="48"/>
      <c r="MK192" s="48"/>
      <c r="ML192" s="48"/>
      <c r="MM192" s="48"/>
      <c r="MN192" s="48"/>
      <c r="MO192" s="48"/>
      <c r="MP192" s="48"/>
      <c r="MQ192" s="48"/>
      <c r="MR192" s="48"/>
      <c r="MS192" s="48"/>
      <c r="MT192" s="48"/>
      <c r="MU192" s="48"/>
      <c r="MV192" s="48"/>
      <c r="MW192" s="48"/>
      <c r="MX192" s="48"/>
      <c r="MY192" s="48"/>
      <c r="MZ192" s="48"/>
      <c r="NA192" s="48"/>
      <c r="NB192" s="48"/>
      <c r="NC192" s="48"/>
      <c r="ND192" s="48"/>
      <c r="NE192" s="48"/>
      <c r="NF192" s="48"/>
      <c r="NG192" s="48"/>
      <c r="NH192" s="48"/>
      <c r="NI192" s="48"/>
      <c r="NJ192" s="48"/>
      <c r="NK192" s="48"/>
      <c r="NL192" s="48"/>
      <c r="NM192" s="48"/>
      <c r="NN192" s="49"/>
      <c r="NO192" s="2"/>
      <c r="NP192" s="2"/>
    </row>
    <row r="193" spans="1:38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15"/>
      <c r="L193" s="30"/>
      <c r="M193" s="2"/>
      <c r="N193" s="2"/>
      <c r="O193" s="2"/>
      <c r="P193" s="2"/>
      <c r="Q193" s="2"/>
      <c r="R193" s="47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  <c r="JI193" s="48"/>
      <c r="JJ193" s="48"/>
      <c r="JK193" s="48"/>
      <c r="JL193" s="48"/>
      <c r="JM193" s="48"/>
      <c r="JN193" s="48"/>
      <c r="JO193" s="48"/>
      <c r="JP193" s="48"/>
      <c r="JQ193" s="48"/>
      <c r="JR193" s="48"/>
      <c r="JS193" s="48"/>
      <c r="JT193" s="48"/>
      <c r="JU193" s="48"/>
      <c r="JV193" s="48"/>
      <c r="JW193" s="48"/>
      <c r="JX193" s="48"/>
      <c r="JY193" s="48"/>
      <c r="JZ193" s="48"/>
      <c r="KA193" s="48"/>
      <c r="KB193" s="48"/>
      <c r="KC193" s="48"/>
      <c r="KD193" s="48"/>
      <c r="KE193" s="48"/>
      <c r="KF193" s="48"/>
      <c r="KG193" s="48"/>
      <c r="KH193" s="48"/>
      <c r="KI193" s="48"/>
      <c r="KJ193" s="48"/>
      <c r="KK193" s="48"/>
      <c r="KL193" s="48"/>
      <c r="KM193" s="48"/>
      <c r="KN193" s="48"/>
      <c r="KO193" s="48"/>
      <c r="KP193" s="48"/>
      <c r="KQ193" s="48"/>
      <c r="KR193" s="48"/>
      <c r="KS193" s="48"/>
      <c r="KT193" s="48"/>
      <c r="KU193" s="48"/>
      <c r="KV193" s="48"/>
      <c r="KW193" s="48"/>
      <c r="KX193" s="48"/>
      <c r="KY193" s="48"/>
      <c r="KZ193" s="48"/>
      <c r="LA193" s="48"/>
      <c r="LB193" s="48"/>
      <c r="LC193" s="48"/>
      <c r="LD193" s="48"/>
      <c r="LE193" s="48"/>
      <c r="LF193" s="48"/>
      <c r="LG193" s="48"/>
      <c r="LH193" s="48"/>
      <c r="LI193" s="48"/>
      <c r="LJ193" s="48"/>
      <c r="LK193" s="48"/>
      <c r="LL193" s="48"/>
      <c r="LM193" s="48"/>
      <c r="LN193" s="48"/>
      <c r="LO193" s="48"/>
      <c r="LP193" s="48"/>
      <c r="LQ193" s="48"/>
      <c r="LR193" s="48"/>
      <c r="LS193" s="48"/>
      <c r="LT193" s="48"/>
      <c r="LU193" s="48"/>
      <c r="LV193" s="48"/>
      <c r="LW193" s="48"/>
      <c r="LX193" s="48"/>
      <c r="LY193" s="48"/>
      <c r="LZ193" s="48"/>
      <c r="MA193" s="48"/>
      <c r="MB193" s="48"/>
      <c r="MC193" s="48"/>
      <c r="MD193" s="48"/>
      <c r="ME193" s="48"/>
      <c r="MF193" s="48"/>
      <c r="MG193" s="48"/>
      <c r="MH193" s="48"/>
      <c r="MI193" s="48"/>
      <c r="MJ193" s="48"/>
      <c r="MK193" s="48"/>
      <c r="ML193" s="48"/>
      <c r="MM193" s="48"/>
      <c r="MN193" s="48"/>
      <c r="MO193" s="48"/>
      <c r="MP193" s="48"/>
      <c r="MQ193" s="48"/>
      <c r="MR193" s="48"/>
      <c r="MS193" s="48"/>
      <c r="MT193" s="48"/>
      <c r="MU193" s="48"/>
      <c r="MV193" s="48"/>
      <c r="MW193" s="48"/>
      <c r="MX193" s="48"/>
      <c r="MY193" s="48"/>
      <c r="MZ193" s="48"/>
      <c r="NA193" s="48"/>
      <c r="NB193" s="48"/>
      <c r="NC193" s="48"/>
      <c r="ND193" s="48"/>
      <c r="NE193" s="48"/>
      <c r="NF193" s="48"/>
      <c r="NG193" s="48"/>
      <c r="NH193" s="48"/>
      <c r="NI193" s="48"/>
      <c r="NJ193" s="48"/>
      <c r="NK193" s="48"/>
      <c r="NL193" s="48"/>
      <c r="NM193" s="48"/>
      <c r="NN193" s="49"/>
      <c r="NO193" s="2"/>
      <c r="NP193" s="2"/>
    </row>
    <row r="194" spans="1:38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15"/>
      <c r="L194" s="30"/>
      <c r="M194" s="2"/>
      <c r="N194" s="2"/>
      <c r="O194" s="2"/>
      <c r="P194" s="2"/>
      <c r="Q194" s="2"/>
      <c r="R194" s="47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48"/>
      <c r="KK194" s="48"/>
      <c r="KL194" s="48"/>
      <c r="KM194" s="48"/>
      <c r="KN194" s="48"/>
      <c r="KO194" s="48"/>
      <c r="KP194" s="48"/>
      <c r="KQ194" s="48"/>
      <c r="KR194" s="48"/>
      <c r="KS194" s="48"/>
      <c r="KT194" s="48"/>
      <c r="KU194" s="48"/>
      <c r="KV194" s="48"/>
      <c r="KW194" s="48"/>
      <c r="KX194" s="48"/>
      <c r="KY194" s="48"/>
      <c r="KZ194" s="48"/>
      <c r="LA194" s="48"/>
      <c r="LB194" s="48"/>
      <c r="LC194" s="48"/>
      <c r="LD194" s="48"/>
      <c r="LE194" s="48"/>
      <c r="LF194" s="48"/>
      <c r="LG194" s="48"/>
      <c r="LH194" s="48"/>
      <c r="LI194" s="48"/>
      <c r="LJ194" s="48"/>
      <c r="LK194" s="48"/>
      <c r="LL194" s="48"/>
      <c r="LM194" s="48"/>
      <c r="LN194" s="48"/>
      <c r="LO194" s="48"/>
      <c r="LP194" s="48"/>
      <c r="LQ194" s="48"/>
      <c r="LR194" s="48"/>
      <c r="LS194" s="48"/>
      <c r="LT194" s="48"/>
      <c r="LU194" s="48"/>
      <c r="LV194" s="48"/>
      <c r="LW194" s="48"/>
      <c r="LX194" s="48"/>
      <c r="LY194" s="48"/>
      <c r="LZ194" s="48"/>
      <c r="MA194" s="48"/>
      <c r="MB194" s="48"/>
      <c r="MC194" s="48"/>
      <c r="MD194" s="48"/>
      <c r="ME194" s="48"/>
      <c r="MF194" s="48"/>
      <c r="MG194" s="48"/>
      <c r="MH194" s="48"/>
      <c r="MI194" s="48"/>
      <c r="MJ194" s="48"/>
      <c r="MK194" s="48"/>
      <c r="ML194" s="48"/>
      <c r="MM194" s="48"/>
      <c r="MN194" s="48"/>
      <c r="MO194" s="48"/>
      <c r="MP194" s="48"/>
      <c r="MQ194" s="48"/>
      <c r="MR194" s="48"/>
      <c r="MS194" s="48"/>
      <c r="MT194" s="48"/>
      <c r="MU194" s="48"/>
      <c r="MV194" s="48"/>
      <c r="MW194" s="48"/>
      <c r="MX194" s="48"/>
      <c r="MY194" s="48"/>
      <c r="MZ194" s="48"/>
      <c r="NA194" s="48"/>
      <c r="NB194" s="48"/>
      <c r="NC194" s="48"/>
      <c r="ND194" s="48"/>
      <c r="NE194" s="48"/>
      <c r="NF194" s="48"/>
      <c r="NG194" s="48"/>
      <c r="NH194" s="48"/>
      <c r="NI194" s="48"/>
      <c r="NJ194" s="48"/>
      <c r="NK194" s="48"/>
      <c r="NL194" s="48"/>
      <c r="NM194" s="48"/>
      <c r="NN194" s="49"/>
      <c r="NO194" s="2"/>
      <c r="NP194" s="2"/>
    </row>
    <row r="195" spans="1:38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15"/>
      <c r="L195" s="30"/>
      <c r="M195" s="2"/>
      <c r="N195" s="2"/>
      <c r="O195" s="2"/>
      <c r="P195" s="2"/>
      <c r="Q195" s="2"/>
      <c r="R195" s="47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8"/>
      <c r="KK195" s="48"/>
      <c r="KL195" s="48"/>
      <c r="KM195" s="48"/>
      <c r="KN195" s="48"/>
      <c r="KO195" s="48"/>
      <c r="KP195" s="48"/>
      <c r="KQ195" s="48"/>
      <c r="KR195" s="48"/>
      <c r="KS195" s="48"/>
      <c r="KT195" s="48"/>
      <c r="KU195" s="48"/>
      <c r="KV195" s="48"/>
      <c r="KW195" s="48"/>
      <c r="KX195" s="48"/>
      <c r="KY195" s="48"/>
      <c r="KZ195" s="48"/>
      <c r="LA195" s="48"/>
      <c r="LB195" s="48"/>
      <c r="LC195" s="48"/>
      <c r="LD195" s="48"/>
      <c r="LE195" s="48"/>
      <c r="LF195" s="48"/>
      <c r="LG195" s="48"/>
      <c r="LH195" s="48"/>
      <c r="LI195" s="48"/>
      <c r="LJ195" s="48"/>
      <c r="LK195" s="48"/>
      <c r="LL195" s="48"/>
      <c r="LM195" s="48"/>
      <c r="LN195" s="48"/>
      <c r="LO195" s="48"/>
      <c r="LP195" s="48"/>
      <c r="LQ195" s="48"/>
      <c r="LR195" s="48"/>
      <c r="LS195" s="48"/>
      <c r="LT195" s="48"/>
      <c r="LU195" s="48"/>
      <c r="LV195" s="48"/>
      <c r="LW195" s="48"/>
      <c r="LX195" s="48"/>
      <c r="LY195" s="48"/>
      <c r="LZ195" s="48"/>
      <c r="MA195" s="48"/>
      <c r="MB195" s="48"/>
      <c r="MC195" s="48"/>
      <c r="MD195" s="48"/>
      <c r="ME195" s="48"/>
      <c r="MF195" s="48"/>
      <c r="MG195" s="48"/>
      <c r="MH195" s="48"/>
      <c r="MI195" s="48"/>
      <c r="MJ195" s="48"/>
      <c r="MK195" s="48"/>
      <c r="ML195" s="48"/>
      <c r="MM195" s="48"/>
      <c r="MN195" s="48"/>
      <c r="MO195" s="48"/>
      <c r="MP195" s="48"/>
      <c r="MQ195" s="48"/>
      <c r="MR195" s="48"/>
      <c r="MS195" s="48"/>
      <c r="MT195" s="48"/>
      <c r="MU195" s="48"/>
      <c r="MV195" s="48"/>
      <c r="MW195" s="48"/>
      <c r="MX195" s="48"/>
      <c r="MY195" s="48"/>
      <c r="MZ195" s="48"/>
      <c r="NA195" s="48"/>
      <c r="NB195" s="48"/>
      <c r="NC195" s="48"/>
      <c r="ND195" s="48"/>
      <c r="NE195" s="48"/>
      <c r="NF195" s="48"/>
      <c r="NG195" s="48"/>
      <c r="NH195" s="48"/>
      <c r="NI195" s="48"/>
      <c r="NJ195" s="48"/>
      <c r="NK195" s="48"/>
      <c r="NL195" s="48"/>
      <c r="NM195" s="48"/>
      <c r="NN195" s="49"/>
      <c r="NO195" s="2"/>
      <c r="NP195" s="2"/>
    </row>
    <row r="196" spans="1:38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15"/>
      <c r="L196" s="30"/>
      <c r="M196" s="2"/>
      <c r="N196" s="2"/>
      <c r="O196" s="2"/>
      <c r="P196" s="2"/>
      <c r="Q196" s="2"/>
      <c r="R196" s="47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8"/>
      <c r="KK196" s="48"/>
      <c r="KL196" s="48"/>
      <c r="KM196" s="48"/>
      <c r="KN196" s="48"/>
      <c r="KO196" s="48"/>
      <c r="KP196" s="48"/>
      <c r="KQ196" s="48"/>
      <c r="KR196" s="48"/>
      <c r="KS196" s="48"/>
      <c r="KT196" s="48"/>
      <c r="KU196" s="48"/>
      <c r="KV196" s="48"/>
      <c r="KW196" s="48"/>
      <c r="KX196" s="48"/>
      <c r="KY196" s="48"/>
      <c r="KZ196" s="48"/>
      <c r="LA196" s="48"/>
      <c r="LB196" s="48"/>
      <c r="LC196" s="48"/>
      <c r="LD196" s="48"/>
      <c r="LE196" s="48"/>
      <c r="LF196" s="48"/>
      <c r="LG196" s="48"/>
      <c r="LH196" s="48"/>
      <c r="LI196" s="48"/>
      <c r="LJ196" s="48"/>
      <c r="LK196" s="48"/>
      <c r="LL196" s="48"/>
      <c r="LM196" s="48"/>
      <c r="LN196" s="48"/>
      <c r="LO196" s="48"/>
      <c r="LP196" s="48"/>
      <c r="LQ196" s="48"/>
      <c r="LR196" s="48"/>
      <c r="LS196" s="48"/>
      <c r="LT196" s="48"/>
      <c r="LU196" s="48"/>
      <c r="LV196" s="48"/>
      <c r="LW196" s="48"/>
      <c r="LX196" s="48"/>
      <c r="LY196" s="48"/>
      <c r="LZ196" s="48"/>
      <c r="MA196" s="48"/>
      <c r="MB196" s="48"/>
      <c r="MC196" s="48"/>
      <c r="MD196" s="48"/>
      <c r="ME196" s="48"/>
      <c r="MF196" s="48"/>
      <c r="MG196" s="48"/>
      <c r="MH196" s="48"/>
      <c r="MI196" s="48"/>
      <c r="MJ196" s="48"/>
      <c r="MK196" s="48"/>
      <c r="ML196" s="48"/>
      <c r="MM196" s="48"/>
      <c r="MN196" s="48"/>
      <c r="MO196" s="48"/>
      <c r="MP196" s="48"/>
      <c r="MQ196" s="48"/>
      <c r="MR196" s="48"/>
      <c r="MS196" s="48"/>
      <c r="MT196" s="48"/>
      <c r="MU196" s="48"/>
      <c r="MV196" s="48"/>
      <c r="MW196" s="48"/>
      <c r="MX196" s="48"/>
      <c r="MY196" s="48"/>
      <c r="MZ196" s="48"/>
      <c r="NA196" s="48"/>
      <c r="NB196" s="48"/>
      <c r="NC196" s="48"/>
      <c r="ND196" s="48"/>
      <c r="NE196" s="48"/>
      <c r="NF196" s="48"/>
      <c r="NG196" s="48"/>
      <c r="NH196" s="48"/>
      <c r="NI196" s="48"/>
      <c r="NJ196" s="48"/>
      <c r="NK196" s="48"/>
      <c r="NL196" s="48"/>
      <c r="NM196" s="48"/>
      <c r="NN196" s="49"/>
      <c r="NO196" s="2"/>
      <c r="NP196" s="2"/>
    </row>
    <row r="197" spans="1:38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15"/>
      <c r="L197" s="30"/>
      <c r="M197" s="2"/>
      <c r="N197" s="2"/>
      <c r="O197" s="2"/>
      <c r="P197" s="2"/>
      <c r="Q197" s="2"/>
      <c r="R197" s="47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8"/>
      <c r="KK197" s="48"/>
      <c r="KL197" s="48"/>
      <c r="KM197" s="48"/>
      <c r="KN197" s="48"/>
      <c r="KO197" s="48"/>
      <c r="KP197" s="48"/>
      <c r="KQ197" s="48"/>
      <c r="KR197" s="48"/>
      <c r="KS197" s="48"/>
      <c r="KT197" s="48"/>
      <c r="KU197" s="48"/>
      <c r="KV197" s="48"/>
      <c r="KW197" s="48"/>
      <c r="KX197" s="48"/>
      <c r="KY197" s="48"/>
      <c r="KZ197" s="48"/>
      <c r="LA197" s="48"/>
      <c r="LB197" s="48"/>
      <c r="LC197" s="48"/>
      <c r="LD197" s="48"/>
      <c r="LE197" s="48"/>
      <c r="LF197" s="48"/>
      <c r="LG197" s="48"/>
      <c r="LH197" s="48"/>
      <c r="LI197" s="48"/>
      <c r="LJ197" s="48"/>
      <c r="LK197" s="48"/>
      <c r="LL197" s="48"/>
      <c r="LM197" s="48"/>
      <c r="LN197" s="48"/>
      <c r="LO197" s="48"/>
      <c r="LP197" s="48"/>
      <c r="LQ197" s="48"/>
      <c r="LR197" s="48"/>
      <c r="LS197" s="48"/>
      <c r="LT197" s="48"/>
      <c r="LU197" s="48"/>
      <c r="LV197" s="48"/>
      <c r="LW197" s="48"/>
      <c r="LX197" s="48"/>
      <c r="LY197" s="48"/>
      <c r="LZ197" s="48"/>
      <c r="MA197" s="48"/>
      <c r="MB197" s="48"/>
      <c r="MC197" s="48"/>
      <c r="MD197" s="48"/>
      <c r="ME197" s="48"/>
      <c r="MF197" s="48"/>
      <c r="MG197" s="48"/>
      <c r="MH197" s="48"/>
      <c r="MI197" s="48"/>
      <c r="MJ197" s="48"/>
      <c r="MK197" s="48"/>
      <c r="ML197" s="48"/>
      <c r="MM197" s="48"/>
      <c r="MN197" s="48"/>
      <c r="MO197" s="48"/>
      <c r="MP197" s="48"/>
      <c r="MQ197" s="48"/>
      <c r="MR197" s="48"/>
      <c r="MS197" s="48"/>
      <c r="MT197" s="48"/>
      <c r="MU197" s="48"/>
      <c r="MV197" s="48"/>
      <c r="MW197" s="48"/>
      <c r="MX197" s="48"/>
      <c r="MY197" s="48"/>
      <c r="MZ197" s="48"/>
      <c r="NA197" s="48"/>
      <c r="NB197" s="48"/>
      <c r="NC197" s="48"/>
      <c r="ND197" s="48"/>
      <c r="NE197" s="48"/>
      <c r="NF197" s="48"/>
      <c r="NG197" s="48"/>
      <c r="NH197" s="48"/>
      <c r="NI197" s="48"/>
      <c r="NJ197" s="48"/>
      <c r="NK197" s="48"/>
      <c r="NL197" s="48"/>
      <c r="NM197" s="48"/>
      <c r="NN197" s="49"/>
      <c r="NO197" s="2"/>
      <c r="NP197" s="2"/>
    </row>
    <row r="198" spans="1:38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15"/>
      <c r="L198" s="30"/>
      <c r="M198" s="2"/>
      <c r="N198" s="2"/>
      <c r="O198" s="2"/>
      <c r="P198" s="2"/>
      <c r="Q198" s="2"/>
      <c r="R198" s="47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8"/>
      <c r="KK198" s="48"/>
      <c r="KL198" s="48"/>
      <c r="KM198" s="48"/>
      <c r="KN198" s="48"/>
      <c r="KO198" s="48"/>
      <c r="KP198" s="48"/>
      <c r="KQ198" s="48"/>
      <c r="KR198" s="48"/>
      <c r="KS198" s="48"/>
      <c r="KT198" s="48"/>
      <c r="KU198" s="48"/>
      <c r="KV198" s="48"/>
      <c r="KW198" s="48"/>
      <c r="KX198" s="48"/>
      <c r="KY198" s="48"/>
      <c r="KZ198" s="48"/>
      <c r="LA198" s="48"/>
      <c r="LB198" s="48"/>
      <c r="LC198" s="48"/>
      <c r="LD198" s="48"/>
      <c r="LE198" s="48"/>
      <c r="LF198" s="48"/>
      <c r="LG198" s="48"/>
      <c r="LH198" s="48"/>
      <c r="LI198" s="48"/>
      <c r="LJ198" s="48"/>
      <c r="LK198" s="48"/>
      <c r="LL198" s="48"/>
      <c r="LM198" s="48"/>
      <c r="LN198" s="48"/>
      <c r="LO198" s="48"/>
      <c r="LP198" s="48"/>
      <c r="LQ198" s="48"/>
      <c r="LR198" s="48"/>
      <c r="LS198" s="48"/>
      <c r="LT198" s="48"/>
      <c r="LU198" s="48"/>
      <c r="LV198" s="48"/>
      <c r="LW198" s="48"/>
      <c r="LX198" s="48"/>
      <c r="LY198" s="48"/>
      <c r="LZ198" s="48"/>
      <c r="MA198" s="48"/>
      <c r="MB198" s="48"/>
      <c r="MC198" s="48"/>
      <c r="MD198" s="48"/>
      <c r="ME198" s="48"/>
      <c r="MF198" s="48"/>
      <c r="MG198" s="48"/>
      <c r="MH198" s="48"/>
      <c r="MI198" s="48"/>
      <c r="MJ198" s="48"/>
      <c r="MK198" s="48"/>
      <c r="ML198" s="48"/>
      <c r="MM198" s="48"/>
      <c r="MN198" s="48"/>
      <c r="MO198" s="48"/>
      <c r="MP198" s="48"/>
      <c r="MQ198" s="48"/>
      <c r="MR198" s="48"/>
      <c r="MS198" s="48"/>
      <c r="MT198" s="48"/>
      <c r="MU198" s="48"/>
      <c r="MV198" s="48"/>
      <c r="MW198" s="48"/>
      <c r="MX198" s="48"/>
      <c r="MY198" s="48"/>
      <c r="MZ198" s="48"/>
      <c r="NA198" s="48"/>
      <c r="NB198" s="48"/>
      <c r="NC198" s="48"/>
      <c r="ND198" s="48"/>
      <c r="NE198" s="48"/>
      <c r="NF198" s="48"/>
      <c r="NG198" s="48"/>
      <c r="NH198" s="48"/>
      <c r="NI198" s="48"/>
      <c r="NJ198" s="48"/>
      <c r="NK198" s="48"/>
      <c r="NL198" s="48"/>
      <c r="NM198" s="48"/>
      <c r="NN198" s="49"/>
      <c r="NO198" s="2"/>
      <c r="NP198" s="2"/>
    </row>
    <row r="199" spans="1:38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15"/>
      <c r="L199" s="30"/>
      <c r="M199" s="2"/>
      <c r="N199" s="2"/>
      <c r="O199" s="2"/>
      <c r="P199" s="2"/>
      <c r="Q199" s="2"/>
      <c r="R199" s="47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8"/>
      <c r="KK199" s="48"/>
      <c r="KL199" s="48"/>
      <c r="KM199" s="48"/>
      <c r="KN199" s="48"/>
      <c r="KO199" s="48"/>
      <c r="KP199" s="48"/>
      <c r="KQ199" s="48"/>
      <c r="KR199" s="48"/>
      <c r="KS199" s="48"/>
      <c r="KT199" s="48"/>
      <c r="KU199" s="48"/>
      <c r="KV199" s="48"/>
      <c r="KW199" s="48"/>
      <c r="KX199" s="48"/>
      <c r="KY199" s="48"/>
      <c r="KZ199" s="48"/>
      <c r="LA199" s="48"/>
      <c r="LB199" s="48"/>
      <c r="LC199" s="48"/>
      <c r="LD199" s="48"/>
      <c r="LE199" s="48"/>
      <c r="LF199" s="48"/>
      <c r="LG199" s="48"/>
      <c r="LH199" s="48"/>
      <c r="LI199" s="48"/>
      <c r="LJ199" s="48"/>
      <c r="LK199" s="48"/>
      <c r="LL199" s="48"/>
      <c r="LM199" s="48"/>
      <c r="LN199" s="48"/>
      <c r="LO199" s="48"/>
      <c r="LP199" s="48"/>
      <c r="LQ199" s="48"/>
      <c r="LR199" s="48"/>
      <c r="LS199" s="48"/>
      <c r="LT199" s="48"/>
      <c r="LU199" s="48"/>
      <c r="LV199" s="48"/>
      <c r="LW199" s="48"/>
      <c r="LX199" s="48"/>
      <c r="LY199" s="48"/>
      <c r="LZ199" s="48"/>
      <c r="MA199" s="48"/>
      <c r="MB199" s="48"/>
      <c r="MC199" s="48"/>
      <c r="MD199" s="48"/>
      <c r="ME199" s="48"/>
      <c r="MF199" s="48"/>
      <c r="MG199" s="48"/>
      <c r="MH199" s="48"/>
      <c r="MI199" s="48"/>
      <c r="MJ199" s="48"/>
      <c r="MK199" s="48"/>
      <c r="ML199" s="48"/>
      <c r="MM199" s="48"/>
      <c r="MN199" s="48"/>
      <c r="MO199" s="48"/>
      <c r="MP199" s="48"/>
      <c r="MQ199" s="48"/>
      <c r="MR199" s="48"/>
      <c r="MS199" s="48"/>
      <c r="MT199" s="48"/>
      <c r="MU199" s="48"/>
      <c r="MV199" s="48"/>
      <c r="MW199" s="48"/>
      <c r="MX199" s="48"/>
      <c r="MY199" s="48"/>
      <c r="MZ199" s="48"/>
      <c r="NA199" s="48"/>
      <c r="NB199" s="48"/>
      <c r="NC199" s="48"/>
      <c r="ND199" s="48"/>
      <c r="NE199" s="48"/>
      <c r="NF199" s="48"/>
      <c r="NG199" s="48"/>
      <c r="NH199" s="48"/>
      <c r="NI199" s="48"/>
      <c r="NJ199" s="48"/>
      <c r="NK199" s="48"/>
      <c r="NL199" s="48"/>
      <c r="NM199" s="48"/>
      <c r="NN199" s="49"/>
      <c r="NO199" s="2"/>
      <c r="NP199" s="2"/>
    </row>
    <row r="200" spans="1:38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15"/>
      <c r="L200" s="30"/>
      <c r="M200" s="2"/>
      <c r="N200" s="2"/>
      <c r="O200" s="2"/>
      <c r="P200" s="2"/>
      <c r="Q200" s="2"/>
      <c r="R200" s="47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8"/>
      <c r="KK200" s="48"/>
      <c r="KL200" s="48"/>
      <c r="KM200" s="48"/>
      <c r="KN200" s="48"/>
      <c r="KO200" s="48"/>
      <c r="KP200" s="48"/>
      <c r="KQ200" s="48"/>
      <c r="KR200" s="48"/>
      <c r="KS200" s="48"/>
      <c r="KT200" s="48"/>
      <c r="KU200" s="48"/>
      <c r="KV200" s="48"/>
      <c r="KW200" s="48"/>
      <c r="KX200" s="48"/>
      <c r="KY200" s="48"/>
      <c r="KZ200" s="48"/>
      <c r="LA200" s="48"/>
      <c r="LB200" s="48"/>
      <c r="LC200" s="48"/>
      <c r="LD200" s="48"/>
      <c r="LE200" s="48"/>
      <c r="LF200" s="48"/>
      <c r="LG200" s="48"/>
      <c r="LH200" s="48"/>
      <c r="LI200" s="48"/>
      <c r="LJ200" s="48"/>
      <c r="LK200" s="48"/>
      <c r="LL200" s="48"/>
      <c r="LM200" s="48"/>
      <c r="LN200" s="48"/>
      <c r="LO200" s="48"/>
      <c r="LP200" s="48"/>
      <c r="LQ200" s="48"/>
      <c r="LR200" s="48"/>
      <c r="LS200" s="48"/>
      <c r="LT200" s="48"/>
      <c r="LU200" s="48"/>
      <c r="LV200" s="48"/>
      <c r="LW200" s="48"/>
      <c r="LX200" s="48"/>
      <c r="LY200" s="48"/>
      <c r="LZ200" s="48"/>
      <c r="MA200" s="48"/>
      <c r="MB200" s="48"/>
      <c r="MC200" s="48"/>
      <c r="MD200" s="48"/>
      <c r="ME200" s="48"/>
      <c r="MF200" s="48"/>
      <c r="MG200" s="48"/>
      <c r="MH200" s="48"/>
      <c r="MI200" s="48"/>
      <c r="MJ200" s="48"/>
      <c r="MK200" s="48"/>
      <c r="ML200" s="48"/>
      <c r="MM200" s="48"/>
      <c r="MN200" s="48"/>
      <c r="MO200" s="48"/>
      <c r="MP200" s="48"/>
      <c r="MQ200" s="48"/>
      <c r="MR200" s="48"/>
      <c r="MS200" s="48"/>
      <c r="MT200" s="48"/>
      <c r="MU200" s="48"/>
      <c r="MV200" s="48"/>
      <c r="MW200" s="48"/>
      <c r="MX200" s="48"/>
      <c r="MY200" s="48"/>
      <c r="MZ200" s="48"/>
      <c r="NA200" s="48"/>
      <c r="NB200" s="48"/>
      <c r="NC200" s="48"/>
      <c r="ND200" s="48"/>
      <c r="NE200" s="48"/>
      <c r="NF200" s="48"/>
      <c r="NG200" s="48"/>
      <c r="NH200" s="48"/>
      <c r="NI200" s="48"/>
      <c r="NJ200" s="48"/>
      <c r="NK200" s="48"/>
      <c r="NL200" s="48"/>
      <c r="NM200" s="48"/>
      <c r="NN200" s="49"/>
      <c r="NO200" s="2"/>
      <c r="NP200" s="2"/>
    </row>
    <row r="201" spans="1:38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15"/>
      <c r="L201" s="30"/>
      <c r="M201" s="2"/>
      <c r="N201" s="2"/>
      <c r="O201" s="2"/>
      <c r="P201" s="2"/>
      <c r="Q201" s="2"/>
      <c r="R201" s="47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8"/>
      <c r="KK201" s="48"/>
      <c r="KL201" s="48"/>
      <c r="KM201" s="48"/>
      <c r="KN201" s="48"/>
      <c r="KO201" s="48"/>
      <c r="KP201" s="48"/>
      <c r="KQ201" s="48"/>
      <c r="KR201" s="48"/>
      <c r="KS201" s="48"/>
      <c r="KT201" s="48"/>
      <c r="KU201" s="48"/>
      <c r="KV201" s="48"/>
      <c r="KW201" s="48"/>
      <c r="KX201" s="48"/>
      <c r="KY201" s="48"/>
      <c r="KZ201" s="48"/>
      <c r="LA201" s="48"/>
      <c r="LB201" s="48"/>
      <c r="LC201" s="48"/>
      <c r="LD201" s="48"/>
      <c r="LE201" s="48"/>
      <c r="LF201" s="48"/>
      <c r="LG201" s="48"/>
      <c r="LH201" s="48"/>
      <c r="LI201" s="48"/>
      <c r="LJ201" s="48"/>
      <c r="LK201" s="48"/>
      <c r="LL201" s="48"/>
      <c r="LM201" s="48"/>
      <c r="LN201" s="48"/>
      <c r="LO201" s="48"/>
      <c r="LP201" s="48"/>
      <c r="LQ201" s="48"/>
      <c r="LR201" s="48"/>
      <c r="LS201" s="48"/>
      <c r="LT201" s="48"/>
      <c r="LU201" s="48"/>
      <c r="LV201" s="48"/>
      <c r="LW201" s="48"/>
      <c r="LX201" s="48"/>
      <c r="LY201" s="48"/>
      <c r="LZ201" s="48"/>
      <c r="MA201" s="48"/>
      <c r="MB201" s="48"/>
      <c r="MC201" s="48"/>
      <c r="MD201" s="48"/>
      <c r="ME201" s="48"/>
      <c r="MF201" s="48"/>
      <c r="MG201" s="48"/>
      <c r="MH201" s="48"/>
      <c r="MI201" s="48"/>
      <c r="MJ201" s="48"/>
      <c r="MK201" s="48"/>
      <c r="ML201" s="48"/>
      <c r="MM201" s="48"/>
      <c r="MN201" s="48"/>
      <c r="MO201" s="48"/>
      <c r="MP201" s="48"/>
      <c r="MQ201" s="48"/>
      <c r="MR201" s="48"/>
      <c r="MS201" s="48"/>
      <c r="MT201" s="48"/>
      <c r="MU201" s="48"/>
      <c r="MV201" s="48"/>
      <c r="MW201" s="48"/>
      <c r="MX201" s="48"/>
      <c r="MY201" s="48"/>
      <c r="MZ201" s="48"/>
      <c r="NA201" s="48"/>
      <c r="NB201" s="48"/>
      <c r="NC201" s="48"/>
      <c r="ND201" s="48"/>
      <c r="NE201" s="48"/>
      <c r="NF201" s="48"/>
      <c r="NG201" s="48"/>
      <c r="NH201" s="48"/>
      <c r="NI201" s="48"/>
      <c r="NJ201" s="48"/>
      <c r="NK201" s="48"/>
      <c r="NL201" s="48"/>
      <c r="NM201" s="48"/>
      <c r="NN201" s="49"/>
      <c r="NO201" s="2"/>
      <c r="NP201" s="2"/>
    </row>
    <row r="202" spans="1:38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15"/>
      <c r="L202" s="30"/>
      <c r="M202" s="2"/>
      <c r="N202" s="2"/>
      <c r="O202" s="2"/>
      <c r="P202" s="2"/>
      <c r="Q202" s="2"/>
      <c r="R202" s="47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8"/>
      <c r="KK202" s="48"/>
      <c r="KL202" s="48"/>
      <c r="KM202" s="48"/>
      <c r="KN202" s="48"/>
      <c r="KO202" s="48"/>
      <c r="KP202" s="48"/>
      <c r="KQ202" s="48"/>
      <c r="KR202" s="48"/>
      <c r="KS202" s="48"/>
      <c r="KT202" s="48"/>
      <c r="KU202" s="48"/>
      <c r="KV202" s="48"/>
      <c r="KW202" s="48"/>
      <c r="KX202" s="48"/>
      <c r="KY202" s="48"/>
      <c r="KZ202" s="48"/>
      <c r="LA202" s="48"/>
      <c r="LB202" s="48"/>
      <c r="LC202" s="48"/>
      <c r="LD202" s="48"/>
      <c r="LE202" s="48"/>
      <c r="LF202" s="48"/>
      <c r="LG202" s="48"/>
      <c r="LH202" s="48"/>
      <c r="LI202" s="48"/>
      <c r="LJ202" s="48"/>
      <c r="LK202" s="48"/>
      <c r="LL202" s="48"/>
      <c r="LM202" s="48"/>
      <c r="LN202" s="48"/>
      <c r="LO202" s="48"/>
      <c r="LP202" s="48"/>
      <c r="LQ202" s="48"/>
      <c r="LR202" s="48"/>
      <c r="LS202" s="48"/>
      <c r="LT202" s="48"/>
      <c r="LU202" s="48"/>
      <c r="LV202" s="48"/>
      <c r="LW202" s="48"/>
      <c r="LX202" s="48"/>
      <c r="LY202" s="48"/>
      <c r="LZ202" s="48"/>
      <c r="MA202" s="48"/>
      <c r="MB202" s="48"/>
      <c r="MC202" s="48"/>
      <c r="MD202" s="48"/>
      <c r="ME202" s="48"/>
      <c r="MF202" s="48"/>
      <c r="MG202" s="48"/>
      <c r="MH202" s="48"/>
      <c r="MI202" s="48"/>
      <c r="MJ202" s="48"/>
      <c r="MK202" s="48"/>
      <c r="ML202" s="48"/>
      <c r="MM202" s="48"/>
      <c r="MN202" s="48"/>
      <c r="MO202" s="48"/>
      <c r="MP202" s="48"/>
      <c r="MQ202" s="48"/>
      <c r="MR202" s="48"/>
      <c r="MS202" s="48"/>
      <c r="MT202" s="48"/>
      <c r="MU202" s="48"/>
      <c r="MV202" s="48"/>
      <c r="MW202" s="48"/>
      <c r="MX202" s="48"/>
      <c r="MY202" s="48"/>
      <c r="MZ202" s="48"/>
      <c r="NA202" s="48"/>
      <c r="NB202" s="48"/>
      <c r="NC202" s="48"/>
      <c r="ND202" s="48"/>
      <c r="NE202" s="48"/>
      <c r="NF202" s="48"/>
      <c r="NG202" s="48"/>
      <c r="NH202" s="48"/>
      <c r="NI202" s="48"/>
      <c r="NJ202" s="48"/>
      <c r="NK202" s="48"/>
      <c r="NL202" s="48"/>
      <c r="NM202" s="48"/>
      <c r="NN202" s="49"/>
      <c r="NO202" s="2"/>
      <c r="NP202" s="2"/>
    </row>
  </sheetData>
  <conditionalFormatting sqref="K11">
    <cfRule type="containsBlanks" dxfId="63" priority="35">
      <formula>LEN(TRIM(K11))=0</formula>
    </cfRule>
  </conditionalFormatting>
  <conditionalFormatting sqref="K14">
    <cfRule type="containsBlanks" dxfId="62" priority="34">
      <formula>LEN(TRIM(K14))=0</formula>
    </cfRule>
  </conditionalFormatting>
  <conditionalFormatting sqref="K17">
    <cfRule type="containsBlanks" dxfId="61" priority="33">
      <formula>LEN(TRIM(K17))=0</formula>
    </cfRule>
  </conditionalFormatting>
  <conditionalFormatting sqref="K20">
    <cfRule type="containsBlanks" dxfId="60" priority="32">
      <formula>LEN(TRIM(K20))=0</formula>
    </cfRule>
  </conditionalFormatting>
  <conditionalFormatting sqref="K23">
    <cfRule type="containsBlanks" dxfId="59" priority="31">
      <formula>LEN(TRIM(K23))=0</formula>
    </cfRule>
  </conditionalFormatting>
  <conditionalFormatting sqref="K26">
    <cfRule type="containsBlanks" dxfId="58" priority="30">
      <formula>LEN(TRIM(K26))=0</formula>
    </cfRule>
  </conditionalFormatting>
  <conditionalFormatting sqref="K29">
    <cfRule type="containsBlanks" dxfId="57" priority="29">
      <formula>LEN(TRIM(K29))=0</formula>
    </cfRule>
  </conditionalFormatting>
  <conditionalFormatting sqref="K32">
    <cfRule type="containsBlanks" dxfId="56" priority="28">
      <formula>LEN(TRIM(K32))=0</formula>
    </cfRule>
  </conditionalFormatting>
  <conditionalFormatting sqref="K41">
    <cfRule type="containsBlanks" dxfId="55" priority="27">
      <formula>LEN(TRIM(K41))=0</formula>
    </cfRule>
  </conditionalFormatting>
  <conditionalFormatting sqref="K44">
    <cfRule type="containsBlanks" dxfId="54" priority="26">
      <formula>LEN(TRIM(K44))=0</formula>
    </cfRule>
  </conditionalFormatting>
  <conditionalFormatting sqref="K47">
    <cfRule type="containsBlanks" dxfId="53" priority="25">
      <formula>LEN(TRIM(K47))=0</formula>
    </cfRule>
  </conditionalFormatting>
  <conditionalFormatting sqref="K35">
    <cfRule type="containsBlanks" dxfId="52" priority="24">
      <formula>LEN(TRIM(K35))=0</formula>
    </cfRule>
  </conditionalFormatting>
  <conditionalFormatting sqref="K38">
    <cfRule type="containsBlanks" dxfId="51" priority="23">
      <formula>LEN(TRIM(K38))=0</formula>
    </cfRule>
  </conditionalFormatting>
  <conditionalFormatting sqref="K57">
    <cfRule type="containsBlanks" dxfId="50" priority="22">
      <formula>LEN(TRIM(K57))=0</formula>
    </cfRule>
  </conditionalFormatting>
  <conditionalFormatting sqref="A1:XFD1048576">
    <cfRule type="cellIs" dxfId="49" priority="21" operator="equal">
      <formula>0</formula>
    </cfRule>
  </conditionalFormatting>
  <conditionalFormatting sqref="K70">
    <cfRule type="containsBlanks" dxfId="48" priority="20">
      <formula>LEN(TRIM(K70))=0</formula>
    </cfRule>
  </conditionalFormatting>
  <conditionalFormatting sqref="K73">
    <cfRule type="containsBlanks" dxfId="47" priority="19">
      <formula>LEN(TRIM(K73))=0</formula>
    </cfRule>
  </conditionalFormatting>
  <conditionalFormatting sqref="K76">
    <cfRule type="containsBlanks" dxfId="46" priority="18">
      <formula>LEN(TRIM(K76))=0</formula>
    </cfRule>
  </conditionalFormatting>
  <conditionalFormatting sqref="K79">
    <cfRule type="containsBlanks" dxfId="45" priority="17">
      <formula>LEN(TRIM(K79))=0</formula>
    </cfRule>
  </conditionalFormatting>
  <conditionalFormatting sqref="K82">
    <cfRule type="containsBlanks" dxfId="44" priority="16">
      <formula>LEN(TRIM(K82))=0</formula>
    </cfRule>
  </conditionalFormatting>
  <conditionalFormatting sqref="K85">
    <cfRule type="containsBlanks" dxfId="43" priority="15">
      <formula>LEN(TRIM(K85))=0</formula>
    </cfRule>
  </conditionalFormatting>
  <conditionalFormatting sqref="K88">
    <cfRule type="containsBlanks" dxfId="42" priority="14">
      <formula>LEN(TRIM(K88))=0</formula>
    </cfRule>
  </conditionalFormatting>
  <conditionalFormatting sqref="K91">
    <cfRule type="containsBlanks" dxfId="41" priority="13">
      <formula>LEN(TRIM(K91))=0</formula>
    </cfRule>
  </conditionalFormatting>
  <conditionalFormatting sqref="K94">
    <cfRule type="containsBlanks" dxfId="40" priority="12">
      <formula>LEN(TRIM(K94))=0</formula>
    </cfRule>
  </conditionalFormatting>
  <conditionalFormatting sqref="K104">
    <cfRule type="containsBlanks" dxfId="39" priority="11">
      <formula>LEN(TRIM(K104))=0</formula>
    </cfRule>
  </conditionalFormatting>
  <conditionalFormatting sqref="K114">
    <cfRule type="containsBlanks" dxfId="38" priority="10">
      <formula>LEN(TRIM(K114))=0</formula>
    </cfRule>
  </conditionalFormatting>
  <conditionalFormatting sqref="K116">
    <cfRule type="containsBlanks" dxfId="37" priority="9">
      <formula>LEN(TRIM(K116))=0</formula>
    </cfRule>
  </conditionalFormatting>
  <conditionalFormatting sqref="K118">
    <cfRule type="containsBlanks" dxfId="36" priority="8">
      <formula>LEN(TRIM(K118))=0</formula>
    </cfRule>
  </conditionalFormatting>
  <conditionalFormatting sqref="K120">
    <cfRule type="containsBlanks" dxfId="35" priority="7">
      <formula>LEN(TRIM(K120))=0</formula>
    </cfRule>
  </conditionalFormatting>
  <conditionalFormatting sqref="K122">
    <cfRule type="containsBlanks" dxfId="34" priority="6">
      <formula>LEN(TRIM(K122))=0</formula>
    </cfRule>
  </conditionalFormatting>
  <conditionalFormatting sqref="K125">
    <cfRule type="containsBlanks" dxfId="33" priority="5">
      <formula>LEN(TRIM(K125))=0</formula>
    </cfRule>
  </conditionalFormatting>
  <conditionalFormatting sqref="K128">
    <cfRule type="containsBlanks" dxfId="32" priority="4">
      <formula>LEN(TRIM(K128))=0</formula>
    </cfRule>
  </conditionalFormatting>
  <conditionalFormatting sqref="K131">
    <cfRule type="containsBlanks" dxfId="31" priority="3">
      <formula>LEN(TRIM(K131))=0</formula>
    </cfRule>
  </conditionalFormatting>
  <conditionalFormatting sqref="K141">
    <cfRule type="containsBlanks" dxfId="30" priority="2">
      <formula>LEN(TRIM(K141))=0</formula>
    </cfRule>
  </conditionalFormatting>
  <conditionalFormatting sqref="E6">
    <cfRule type="containsBlanks" dxfId="29" priority="1">
      <formula>LEN(TRIM(E6))=0</formula>
    </cfRule>
  </conditionalFormatting>
  <dataValidations count="1">
    <dataValidation type="whole" allowBlank="1" showInputMessage="1" showErrorMessage="1" sqref="K14">
      <formula1>1</formula1>
      <formula2>360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структура!$N$10:$N$59</xm:f>
          </x14:formula1>
          <xm:sqref>K17</xm:sqref>
        </x14:dataValidation>
        <x14:dataValidation type="list" allowBlank="1" showInputMessage="1" showErrorMessage="1">
          <x14:formula1>
            <xm:f>структура!$K$10:$K$59</xm:f>
          </x14:formula1>
          <xm:sqref>K11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6" width="4.6640625" customWidth="1"/>
    <col min="17" max="18" width="2.6640625" customWidth="1"/>
    <col min="19" max="19" width="0.88671875" customWidth="1"/>
    <col min="20" max="20" width="2.6640625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"/>
    </row>
    <row r="3" spans="1:20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1"/>
      <c r="N3" s="1"/>
      <c r="O3" s="1"/>
      <c r="P3" s="1"/>
      <c r="Q3" s="1"/>
      <c r="R3" s="1"/>
      <c r="S3" s="105"/>
      <c r="T3" s="1"/>
    </row>
    <row r="4" spans="1:20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1"/>
      <c r="L4" s="1"/>
      <c r="M4" s="1"/>
      <c r="N4" s="1"/>
      <c r="O4" s="1"/>
      <c r="P4" s="1"/>
      <c r="Q4" s="1"/>
      <c r="R4" s="1"/>
      <c r="S4" s="105"/>
      <c r="T4" s="1"/>
    </row>
    <row r="5" spans="1:20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"/>
      <c r="P5" s="1"/>
      <c r="Q5" s="1"/>
      <c r="R5" s="1"/>
      <c r="S5" s="105"/>
      <c r="T5" s="1"/>
    </row>
    <row r="6" spans="1:20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"/>
      <c r="P6" s="1"/>
      <c r="Q6" s="1"/>
      <c r="R6" s="1"/>
      <c r="S6" s="105"/>
      <c r="T6" s="1"/>
    </row>
    <row r="7" spans="1:20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07"/>
      <c r="P7" s="107"/>
      <c r="Q7" s="108"/>
      <c r="R7" s="1"/>
      <c r="S7" s="105"/>
      <c r="T7" s="1"/>
    </row>
    <row r="8" spans="1:20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10"/>
      <c r="P8" s="110"/>
      <c r="Q8" s="111"/>
      <c r="R8" s="1"/>
      <c r="S8" s="105"/>
      <c r="T8" s="1"/>
    </row>
    <row r="9" spans="1:20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10"/>
      <c r="P9" s="110"/>
      <c r="Q9" s="111"/>
      <c r="R9" s="1"/>
      <c r="S9" s="105"/>
      <c r="T9" s="1"/>
    </row>
    <row r="10" spans="1:20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условия_конкуренты!K11</f>
        <v>0</v>
      </c>
      <c r="J10" s="122"/>
      <c r="K10" s="122"/>
      <c r="L10" s="122"/>
      <c r="M10" s="122"/>
      <c r="N10" s="122"/>
      <c r="O10" s="122"/>
      <c r="P10" s="122"/>
      <c r="Q10" s="123"/>
      <c r="R10" s="2"/>
      <c r="S10" s="27"/>
      <c r="T10" s="2"/>
    </row>
    <row r="11" spans="1:20" s="3" customFormat="1" ht="12" x14ac:dyDescent="0.25">
      <c r="A11" s="2"/>
      <c r="B11" s="2"/>
      <c r="C11" s="2"/>
      <c r="D11" s="27"/>
      <c r="E11" s="2"/>
      <c r="F11" s="124"/>
      <c r="G11" s="125" t="str">
        <f>IF(условия_конкуренты!$K$17=структура!$N$10,структура!$E$11,IF(условия_конкуренты!$K$17=структура!N11,структура!E12,""))</f>
        <v/>
      </c>
      <c r="H11" s="125"/>
      <c r="I11" s="132" t="str">
        <f>IF(G11="","",условия_конкуренты!K20)</f>
        <v/>
      </c>
      <c r="J11" s="125"/>
      <c r="K11" s="125"/>
      <c r="L11" s="125"/>
      <c r="M11" s="125"/>
      <c r="N11" s="125"/>
      <c r="O11" s="125"/>
      <c r="P11" s="125"/>
      <c r="Q11" s="126"/>
      <c r="R11" s="2"/>
      <c r="S11" s="27"/>
      <c r="T11" s="2"/>
    </row>
    <row r="12" spans="1:20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10"/>
      <c r="P12" s="110"/>
      <c r="Q12" s="111"/>
      <c r="R12" s="1"/>
      <c r="S12" s="105"/>
      <c r="T12" s="1"/>
    </row>
    <row r="13" spans="1:20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10"/>
      <c r="P13" s="110"/>
      <c r="Q13" s="111"/>
      <c r="R13" s="1"/>
      <c r="S13" s="105"/>
      <c r="T13" s="1"/>
    </row>
    <row r="14" spans="1:20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36"/>
      <c r="P14" s="136"/>
      <c r="Q14" s="138"/>
      <c r="R14" s="2"/>
      <c r="S14" s="27"/>
      <c r="T14" s="2"/>
    </row>
    <row r="15" spans="1:20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10"/>
      <c r="P15" s="110"/>
      <c r="Q15" s="111"/>
      <c r="R15" s="1"/>
      <c r="S15" s="105"/>
      <c r="T15" s="1"/>
    </row>
    <row r="16" spans="1:20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42"/>
      <c r="P16" s="142"/>
      <c r="Q16" s="144"/>
      <c r="R16" s="1"/>
      <c r="S16" s="105"/>
      <c r="T16" s="1"/>
    </row>
    <row r="17" spans="1:20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10"/>
      <c r="P17" s="110"/>
      <c r="Q17" s="111"/>
      <c r="R17" s="1"/>
      <c r="S17" s="105"/>
      <c r="T17" s="1"/>
    </row>
    <row r="18" spans="1:20" s="152" customFormat="1" x14ac:dyDescent="0.3">
      <c r="A18" s="145"/>
      <c r="B18" s="145"/>
      <c r="C18" s="145"/>
      <c r="D18" s="146"/>
      <c r="E18" s="145"/>
      <c r="F18" s="147"/>
      <c r="G18" s="148" t="str">
        <f>условия_конкуренты!$E$23</f>
        <v/>
      </c>
      <c r="H18" s="148"/>
      <c r="I18" s="149"/>
      <c r="J18" s="148"/>
      <c r="K18" s="148"/>
      <c r="L18" s="148"/>
      <c r="M18" s="150" t="str">
        <f>IF($G18="","",условия_конкуренты!$K$23)</f>
        <v/>
      </c>
      <c r="N18" s="148"/>
      <c r="O18" s="148"/>
      <c r="P18" s="148"/>
      <c r="Q18" s="151"/>
      <c r="R18" s="145"/>
      <c r="S18" s="146"/>
      <c r="T18" s="145"/>
    </row>
    <row r="19" spans="1:20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10"/>
      <c r="P19" s="110"/>
      <c r="Q19" s="111"/>
      <c r="R19" s="1"/>
      <c r="S19" s="105"/>
      <c r="T19" s="1"/>
    </row>
    <row r="20" spans="1:20" s="152" customFormat="1" x14ac:dyDescent="0.3">
      <c r="A20" s="145"/>
      <c r="B20" s="145"/>
      <c r="C20" s="145"/>
      <c r="D20" s="146"/>
      <c r="E20" s="145"/>
      <c r="F20" s="147"/>
      <c r="G20" s="148" t="str">
        <f>условия_конкуренты!$E$26</f>
        <v>Цена оборудования с НДС</v>
      </c>
      <c r="H20" s="148"/>
      <c r="I20" s="149"/>
      <c r="J20" s="148"/>
      <c r="K20" s="148"/>
      <c r="L20" s="148"/>
      <c r="M20" s="150" t="str">
        <f>условия_конкуренты!K26</f>
        <v/>
      </c>
      <c r="N20" s="148"/>
      <c r="O20" s="148"/>
      <c r="P20" s="148"/>
      <c r="Q20" s="151"/>
      <c r="R20" s="145"/>
      <c r="S20" s="146"/>
      <c r="T20" s="145"/>
    </row>
    <row r="21" spans="1:20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10"/>
      <c r="P21" s="110"/>
      <c r="Q21" s="111"/>
      <c r="R21" s="1"/>
      <c r="S21" s="105"/>
      <c r="T21" s="1"/>
    </row>
    <row r="22" spans="1:20" s="152" customFormat="1" x14ac:dyDescent="0.3">
      <c r="A22" s="145"/>
      <c r="B22" s="145"/>
      <c r="C22" s="145"/>
      <c r="D22" s="146"/>
      <c r="E22" s="145"/>
      <c r="F22" s="147"/>
      <c r="G22" s="148" t="str">
        <f>условия_конкуренты!E29</f>
        <v>Процент авансового платежа</v>
      </c>
      <c r="H22" s="148"/>
      <c r="I22" s="149"/>
      <c r="J22" s="148"/>
      <c r="K22" s="148"/>
      <c r="L22" s="148"/>
      <c r="M22" s="153">
        <f>условия_конкуренты!K29</f>
        <v>0</v>
      </c>
      <c r="N22" s="148"/>
      <c r="O22" s="148"/>
      <c r="P22" s="148"/>
      <c r="Q22" s="151"/>
      <c r="R22" s="145"/>
      <c r="S22" s="146"/>
      <c r="T22" s="145"/>
    </row>
    <row r="23" spans="1:20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10"/>
      <c r="P23" s="110"/>
      <c r="Q23" s="111"/>
      <c r="R23" s="1"/>
      <c r="S23" s="105"/>
      <c r="T23" s="1"/>
    </row>
    <row r="24" spans="1:20" s="152" customFormat="1" x14ac:dyDescent="0.3">
      <c r="A24" s="145"/>
      <c r="B24" s="145"/>
      <c r="C24" s="145"/>
      <c r="D24" s="146"/>
      <c r="E24" s="145"/>
      <c r="F24" s="147"/>
      <c r="G24" s="148" t="str">
        <f>условия_конкуренты!E32</f>
        <v>Авансовый платеж с НДС</v>
      </c>
      <c r="H24" s="148"/>
      <c r="I24" s="149"/>
      <c r="J24" s="148"/>
      <c r="K24" s="148"/>
      <c r="L24" s="148"/>
      <c r="M24" s="150">
        <f>условия_конкуренты!K32</f>
        <v>0</v>
      </c>
      <c r="N24" s="148"/>
      <c r="O24" s="148"/>
      <c r="P24" s="148"/>
      <c r="Q24" s="151"/>
      <c r="R24" s="145"/>
      <c r="S24" s="146"/>
      <c r="T24" s="145"/>
    </row>
    <row r="25" spans="1:20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10"/>
      <c r="P25" s="110"/>
      <c r="Q25" s="111"/>
      <c r="R25" s="1"/>
      <c r="S25" s="105"/>
      <c r="T25" s="1"/>
    </row>
    <row r="26" spans="1:20" s="152" customFormat="1" x14ac:dyDescent="0.3">
      <c r="A26" s="145"/>
      <c r="B26" s="145"/>
      <c r="C26" s="145"/>
      <c r="D26" s="146"/>
      <c r="E26" s="145"/>
      <c r="F26" s="147"/>
      <c r="G26" s="148" t="str">
        <f>условия_конкуренты!E14</f>
        <v>срок договора</v>
      </c>
      <c r="H26" s="148"/>
      <c r="I26" s="149"/>
      <c r="J26" s="148"/>
      <c r="K26" s="148"/>
      <c r="L26" s="148"/>
      <c r="M26" s="150">
        <f>условия_конкуренты!K14</f>
        <v>0</v>
      </c>
      <c r="N26" s="148" t="str">
        <f>условия_конкуренты!H14</f>
        <v>мес.</v>
      </c>
      <c r="O26" s="148"/>
      <c r="P26" s="148"/>
      <c r="Q26" s="151"/>
      <c r="R26" s="145"/>
      <c r="S26" s="146"/>
      <c r="T26" s="145"/>
    </row>
    <row r="27" spans="1:20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10"/>
      <c r="P27" s="110"/>
      <c r="Q27" s="111"/>
      <c r="R27" s="1"/>
      <c r="S27" s="105"/>
      <c r="T27" s="1"/>
    </row>
    <row r="28" spans="1:20" s="161" customFormat="1" x14ac:dyDescent="0.3">
      <c r="A28" s="154"/>
      <c r="B28" s="154"/>
      <c r="C28" s="154"/>
      <c r="D28" s="155"/>
      <c r="E28" s="154"/>
      <c r="F28" s="156"/>
      <c r="G28" s="157" t="str">
        <f>условия_конкуренты!E73</f>
        <v>комиссия за оформление сделки с НДС</v>
      </c>
      <c r="H28" s="157"/>
      <c r="I28" s="158"/>
      <c r="J28" s="157"/>
      <c r="K28" s="157"/>
      <c r="L28" s="157"/>
      <c r="M28" s="159">
        <f>условия_конкуренты!K73</f>
        <v>0</v>
      </c>
      <c r="N28" s="157"/>
      <c r="O28" s="157"/>
      <c r="P28" s="157"/>
      <c r="Q28" s="160"/>
      <c r="R28" s="154"/>
      <c r="S28" s="155"/>
      <c r="T28" s="154"/>
    </row>
    <row r="29" spans="1:20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10"/>
      <c r="P29" s="110"/>
      <c r="Q29" s="111"/>
      <c r="R29" s="1"/>
      <c r="S29" s="105"/>
      <c r="T29" s="1"/>
    </row>
    <row r="30" spans="1:20" s="161" customFormat="1" x14ac:dyDescent="0.3">
      <c r="A30" s="154"/>
      <c r="B30" s="154"/>
      <c r="C30" s="154"/>
      <c r="D30" s="155"/>
      <c r="E30" s="154"/>
      <c r="F30" s="156"/>
      <c r="G30" s="157" t="str">
        <f>условия_конкуренты!E38</f>
        <v>выкупная стоимость с НДС</v>
      </c>
      <c r="H30" s="157"/>
      <c r="I30" s="158"/>
      <c r="J30" s="157"/>
      <c r="K30" s="157"/>
      <c r="L30" s="157"/>
      <c r="M30" s="159">
        <f>условия_конкуренты!K38</f>
        <v>0</v>
      </c>
      <c r="N30" s="157"/>
      <c r="O30" s="157"/>
      <c r="P30" s="157"/>
      <c r="Q30" s="160"/>
      <c r="R30" s="154"/>
      <c r="S30" s="155"/>
      <c r="T30" s="154"/>
    </row>
    <row r="31" spans="1:20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10"/>
      <c r="P31" s="110"/>
      <c r="Q31" s="111"/>
      <c r="R31" s="1"/>
      <c r="S31" s="105"/>
      <c r="T31" s="1"/>
    </row>
    <row r="32" spans="1:20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10"/>
      <c r="P32" s="110"/>
      <c r="Q32" s="111"/>
      <c r="R32" s="1"/>
      <c r="S32" s="105"/>
      <c r="T32" s="1"/>
    </row>
    <row r="33" spans="1:20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10"/>
      <c r="P33" s="110"/>
      <c r="Q33" s="111"/>
      <c r="R33" s="1"/>
      <c r="S33" s="105"/>
      <c r="T33" s="1"/>
    </row>
    <row r="34" spans="1:20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10"/>
      <c r="P34" s="110"/>
      <c r="Q34" s="111"/>
      <c r="R34" s="1"/>
      <c r="S34" s="105"/>
      <c r="T34" s="1"/>
    </row>
    <row r="35" spans="1:20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10"/>
      <c r="P35" s="110"/>
      <c r="Q35" s="111"/>
      <c r="R35" s="1"/>
      <c r="S35" s="105"/>
      <c r="T35" s="1"/>
    </row>
    <row r="36" spans="1:20" s="152" customFormat="1" x14ac:dyDescent="0.3">
      <c r="A36" s="145"/>
      <c r="B36" s="145"/>
      <c r="C36" s="145"/>
      <c r="D36" s="146"/>
      <c r="E36" s="145"/>
      <c r="F36" s="147"/>
      <c r="G36" s="148" t="str">
        <f>условия_конкуренты!E151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условия_конкуренты!O151</f>
        <v>0</v>
      </c>
      <c r="N36" s="148"/>
      <c r="O36" s="148"/>
      <c r="P36" s="148"/>
      <c r="Q36" s="151"/>
      <c r="R36" s="145"/>
      <c r="S36" s="146"/>
      <c r="T36" s="145"/>
    </row>
    <row r="37" spans="1:20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10"/>
      <c r="P37" s="110"/>
      <c r="Q37" s="111"/>
      <c r="R37" s="1"/>
      <c r="S37" s="105"/>
      <c r="T37" s="1"/>
    </row>
    <row r="38" spans="1:20" s="152" customFormat="1" x14ac:dyDescent="0.3">
      <c r="A38" s="145"/>
      <c r="B38" s="145"/>
      <c r="C38" s="145"/>
      <c r="D38" s="146"/>
      <c r="E38" s="145"/>
      <c r="F38" s="147"/>
      <c r="G38" s="148" t="str">
        <f>условия_конкуренты!E67</f>
        <v>удорожание в год без учета допуслуг</v>
      </c>
      <c r="H38" s="148"/>
      <c r="I38" s="149"/>
      <c r="J38" s="148"/>
      <c r="K38" s="148"/>
      <c r="L38" s="148"/>
      <c r="M38" s="153">
        <f>условия_конкуренты!O67</f>
        <v>0</v>
      </c>
      <c r="N38" s="148"/>
      <c r="O38" s="148"/>
      <c r="P38" s="148"/>
      <c r="Q38" s="151"/>
      <c r="R38" s="145"/>
      <c r="S38" s="146"/>
      <c r="T38" s="145"/>
    </row>
    <row r="39" spans="1:20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10"/>
      <c r="P39" s="110"/>
      <c r="Q39" s="111"/>
      <c r="R39" s="1"/>
      <c r="S39" s="105"/>
      <c r="T39" s="1"/>
    </row>
    <row r="40" spans="1:20" s="152" customFormat="1" x14ac:dyDescent="0.3">
      <c r="A40" s="145"/>
      <c r="B40" s="145"/>
      <c r="C40" s="145"/>
      <c r="D40" s="146"/>
      <c r="E40" s="145"/>
      <c r="F40" s="147"/>
      <c r="G40" s="148" t="str">
        <f>условия_конкуренты!E154</f>
        <v>удорожание в год с учетом допуслуг</v>
      </c>
      <c r="H40" s="148"/>
      <c r="I40" s="149"/>
      <c r="J40" s="148"/>
      <c r="K40" s="148"/>
      <c r="L40" s="148"/>
      <c r="M40" s="153">
        <f>условия_конкуренты!O154</f>
        <v>0</v>
      </c>
      <c r="N40" s="148"/>
      <c r="O40" s="148"/>
      <c r="P40" s="148"/>
      <c r="Q40" s="151"/>
      <c r="R40" s="145"/>
      <c r="S40" s="146"/>
      <c r="T40" s="145"/>
    </row>
    <row r="41" spans="1:20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10"/>
      <c r="P41" s="110"/>
      <c r="Q41" s="111"/>
      <c r="R41" s="1"/>
      <c r="S41" s="105"/>
      <c r="T41" s="1"/>
    </row>
    <row r="42" spans="1:20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10"/>
      <c r="P42" s="110"/>
      <c r="Q42" s="111"/>
      <c r="R42" s="1"/>
      <c r="S42" s="105"/>
      <c r="T42" s="1"/>
    </row>
    <row r="43" spans="1:20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16"/>
      <c r="P43" s="116"/>
      <c r="Q43" s="117"/>
      <c r="R43" s="1"/>
      <c r="S43" s="105"/>
      <c r="T43" s="1"/>
    </row>
    <row r="44" spans="1:20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64"/>
      <c r="P44" s="164"/>
      <c r="Q44" s="166"/>
      <c r="R44" s="1"/>
      <c r="S44" s="105"/>
      <c r="T44" s="1"/>
    </row>
    <row r="45" spans="1:20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64"/>
      <c r="P45" s="164"/>
      <c r="Q45" s="166"/>
      <c r="R45" s="1"/>
      <c r="S45" s="105"/>
      <c r="T45" s="1"/>
    </row>
    <row r="46" spans="1:20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19"/>
      <c r="P46" s="119"/>
      <c r="Q46" s="120"/>
      <c r="R46" s="1"/>
      <c r="S46" s="105"/>
      <c r="T46" s="1"/>
    </row>
    <row r="47" spans="1:20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10"/>
      <c r="P47" s="110"/>
      <c r="Q47" s="111"/>
      <c r="R47" s="1"/>
      <c r="S47" s="105"/>
      <c r="T47" s="1"/>
    </row>
    <row r="48" spans="1:20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10"/>
      <c r="P48" s="110"/>
      <c r="Q48" s="111"/>
      <c r="R48" s="1"/>
      <c r="S48" s="105"/>
      <c r="T48" s="1"/>
    </row>
    <row r="49" spans="1:20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07"/>
      <c r="P49" s="107"/>
      <c r="Q49" s="108"/>
      <c r="R49" s="1"/>
      <c r="S49" s="105"/>
      <c r="T49" s="1"/>
    </row>
    <row r="50" spans="1:20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13"/>
      <c r="P50" s="113"/>
      <c r="Q50" s="114"/>
      <c r="R50" s="1"/>
      <c r="S50" s="105"/>
      <c r="T50" s="1"/>
    </row>
    <row r="51" spans="1:20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10"/>
      <c r="P51" s="110"/>
      <c r="Q51" s="111"/>
      <c r="R51" s="1"/>
      <c r="S51" s="105"/>
      <c r="T51" s="1"/>
    </row>
    <row r="52" spans="1:20" x14ac:dyDescent="0.3">
      <c r="A52" s="1"/>
      <c r="B52" s="1"/>
      <c r="C52" s="1"/>
      <c r="D52" s="105"/>
      <c r="E52" s="1"/>
      <c r="F52" s="109"/>
      <c r="G52" s="168" t="str">
        <f>условия_конкуренты!E32</f>
        <v>Авансовый платеж с НДС</v>
      </c>
      <c r="H52" s="168"/>
      <c r="I52" s="169"/>
      <c r="J52" s="168"/>
      <c r="K52" s="168"/>
      <c r="L52" s="168"/>
      <c r="M52" s="170">
        <f>условия_конкуренты!K32</f>
        <v>0</v>
      </c>
      <c r="N52" s="110"/>
      <c r="O52" s="110"/>
      <c r="P52" s="110"/>
      <c r="Q52" s="111"/>
      <c r="R52" s="1"/>
      <c r="S52" s="105"/>
      <c r="T52" s="1"/>
    </row>
    <row r="53" spans="1:20" x14ac:dyDescent="0.3">
      <c r="A53" s="1"/>
      <c r="B53" s="1"/>
      <c r="C53" s="1"/>
      <c r="D53" s="105"/>
      <c r="E53" s="1"/>
      <c r="F53" s="109"/>
      <c r="G53" s="168" t="str">
        <f>условия_конкуренты!E73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условия_конкуренты!K73</f>
        <v>0</v>
      </c>
      <c r="N53" s="110"/>
      <c r="O53" s="110"/>
      <c r="P53" s="110"/>
      <c r="Q53" s="111"/>
      <c r="R53" s="1"/>
      <c r="S53" s="105"/>
      <c r="T53" s="1"/>
    </row>
    <row r="54" spans="1:20" x14ac:dyDescent="0.3">
      <c r="A54" s="1"/>
      <c r="B54" s="1"/>
      <c r="C54" s="1"/>
      <c r="D54" s="105"/>
      <c r="E54" s="1"/>
      <c r="F54" s="109"/>
      <c r="G54" s="168" t="str">
        <f>условия_конкуренты!E38&amp;"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условия_конкуренты!K38</f>
        <v>0</v>
      </c>
      <c r="N54" s="110"/>
      <c r="O54" s="110"/>
      <c r="P54" s="110"/>
      <c r="Q54" s="111"/>
      <c r="R54" s="1"/>
      <c r="S54" s="105"/>
      <c r="T54" s="1"/>
    </row>
    <row r="55" spans="1:20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10"/>
      <c r="P55" s="110"/>
      <c r="Q55" s="111"/>
      <c r="R55" s="1"/>
      <c r="S55" s="105"/>
      <c r="T55" s="1"/>
    </row>
    <row r="56" spans="1:20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13"/>
      <c r="P56" s="113"/>
      <c r="Q56" s="114"/>
      <c r="R56" s="1"/>
      <c r="S56" s="105"/>
      <c r="T56" s="1"/>
    </row>
    <row r="57" spans="1:20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"/>
      <c r="P57" s="1"/>
      <c r="Q57" s="1"/>
      <c r="R57" s="1"/>
      <c r="S57" s="105"/>
      <c r="T57" s="1"/>
    </row>
    <row r="58" spans="1:20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07"/>
      <c r="P58" s="107"/>
      <c r="Q58" s="108"/>
      <c r="R58" s="1"/>
      <c r="S58" s="105"/>
      <c r="T58" s="1"/>
    </row>
    <row r="59" spans="1:20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172"/>
      <c r="P59" s="172"/>
      <c r="Q59" s="173"/>
      <c r="R59" s="2"/>
      <c r="S59" s="105"/>
      <c r="T59" s="2"/>
    </row>
    <row r="60" spans="1:20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"/>
      <c r="P60" s="1"/>
      <c r="Q60" s="1"/>
      <c r="R60" s="1"/>
      <c r="S60" s="105"/>
      <c r="T60" s="1"/>
    </row>
    <row r="61" spans="1:20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0</v>
      </c>
      <c r="J61" s="185">
        <f>SUM(J62:J100000)</f>
        <v>0</v>
      </c>
      <c r="K61" s="185">
        <f>SUM(K62:K100000)</f>
        <v>0</v>
      </c>
      <c r="L61" s="185">
        <f>SUM(L62:L100000)</f>
        <v>0</v>
      </c>
      <c r="M61" s="183">
        <f>SUM(M62:M100000)</f>
        <v>0</v>
      </c>
      <c r="N61" s="1"/>
      <c r="O61" s="1"/>
      <c r="P61" s="1"/>
      <c r="Q61" s="1"/>
      <c r="R61" s="1"/>
      <c r="S61" s="105"/>
      <c r="T61" s="1"/>
    </row>
    <row r="62" spans="1:20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"/>
      <c r="P62" s="1"/>
      <c r="Q62" s="1"/>
      <c r="R62" s="1"/>
      <c r="S62" s="105"/>
      <c r="T62" s="1"/>
    </row>
    <row r="63" spans="1:20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IF($G63="","",SUMIFS(условия_конкуренты!$63:$63,условия_конкуренты!$1:$1,$G63))</f>
        <v>0</v>
      </c>
      <c r="J63" s="178">
        <f>IF($G63="","",SUMIFS(условия_конкуренты!$110:$110,условия_конкуренты!$1:$1,$G63))</f>
        <v>0</v>
      </c>
      <c r="K63" s="178">
        <f>IF($G63="","",SUMIFS(условия_конкуренты!$147:$147,условия_конкуренты!$1:$1,$G63))</f>
        <v>0</v>
      </c>
      <c r="L63" s="178">
        <f>IF($G63="","",SUMIFS(условия_конкуренты!$59:$59,условия_конкуренты!$1:$1,$G63)+SUMIFS(условия_конкуренты!$106:$106,условия_конкуренты!$1:$1,$G63)+SUMIFS(условия_конкуренты!$143:$143,условия_конкуренты!$1:$1,$G63))</f>
        <v>0</v>
      </c>
      <c r="M63" s="181">
        <f>IF($G63="","",SUM(I63:L63))</f>
        <v>0</v>
      </c>
      <c r="N63" s="1"/>
      <c r="O63" s="1"/>
      <c r="P63" s="1"/>
      <c r="Q63" s="1"/>
      <c r="R63" s="1"/>
      <c r="S63" s="105"/>
      <c r="T63" s="1"/>
    </row>
    <row r="64" spans="1:20" x14ac:dyDescent="0.3">
      <c r="A64" s="1"/>
      <c r="B64" s="1"/>
      <c r="C64" s="1"/>
      <c r="D64" s="105"/>
      <c r="E64" s="1"/>
      <c r="F64" s="139"/>
      <c r="G64" s="182" t="str">
        <f>IF(G63="","",IF(G63+1&gt;условия_конкуренты!$K$14,"",G63+1))</f>
        <v/>
      </c>
      <c r="H64" s="140"/>
      <c r="I64" s="178" t="str">
        <f>IF($G64="","",SUMIFS(условия_конкуренты!$63:$63,условия_конкуренты!$1:$1,$G64))</f>
        <v/>
      </c>
      <c r="J64" s="178" t="str">
        <f>IF($G64="","",SUMIFS(условия_конкуренты!$110:$110,условия_конкуренты!$1:$1,$G64))</f>
        <v/>
      </c>
      <c r="K64" s="178" t="str">
        <f>IF($G64="","",SUMIFS(условия_конкуренты!$147:$147,условия_конкуренты!$1:$1,$G64))</f>
        <v/>
      </c>
      <c r="L64" s="178" t="str">
        <f>IF($G64="","",SUMIFS(условия_конкуренты!$59:$59,условия_конкуренты!$1:$1,$G64)+SUMIFS(условия_конкуренты!$106:$106,условия_конкуренты!$1:$1,$G64)+SUMIFS(условия_конкуренты!$143:$143,условия_конкуренты!$1:$1,$G64))</f>
        <v/>
      </c>
      <c r="M64" s="181" t="str">
        <f t="shared" ref="M64:M127" si="0">IF($G64="","",SUM(I64:L64))</f>
        <v/>
      </c>
      <c r="N64" s="1"/>
      <c r="O64" s="1"/>
      <c r="P64" s="1"/>
      <c r="Q64" s="1"/>
      <c r="R64" s="1"/>
      <c r="S64" s="105"/>
      <c r="T64" s="1"/>
    </row>
    <row r="65" spans="1:20" x14ac:dyDescent="0.3">
      <c r="A65" s="1"/>
      <c r="B65" s="1"/>
      <c r="C65" s="1"/>
      <c r="D65" s="105"/>
      <c r="E65" s="1"/>
      <c r="F65" s="139"/>
      <c r="G65" s="182" t="str">
        <f>IF(G64="","",IF(G64+1&gt;условия_конкуренты!$K$14,"",G64+1))</f>
        <v/>
      </c>
      <c r="H65" s="140"/>
      <c r="I65" s="178" t="str">
        <f>IF($G65="","",SUMIFS(условия_конкуренты!$63:$63,условия_конкуренты!$1:$1,$G65))</f>
        <v/>
      </c>
      <c r="J65" s="178" t="str">
        <f>IF($G65="","",SUMIFS(условия_конкуренты!$110:$110,условия_конкуренты!$1:$1,$G65))</f>
        <v/>
      </c>
      <c r="K65" s="178" t="str">
        <f>IF($G65="","",SUMIFS(условия_конкуренты!$147:$147,условия_конкуренты!$1:$1,$G65))</f>
        <v/>
      </c>
      <c r="L65" s="178" t="str">
        <f>IF($G65="","",SUMIFS(условия_конкуренты!$59:$59,условия_конкуренты!$1:$1,$G65)+SUMIFS(условия_конкуренты!$106:$106,условия_конкуренты!$1:$1,$G65)+SUMIFS(условия_конкуренты!$143:$143,условия_конкуренты!$1:$1,$G65))</f>
        <v/>
      </c>
      <c r="M65" s="181" t="str">
        <f t="shared" si="0"/>
        <v/>
      </c>
      <c r="N65" s="1"/>
      <c r="O65" s="1"/>
      <c r="P65" s="1"/>
      <c r="Q65" s="1"/>
      <c r="R65" s="1"/>
      <c r="S65" s="105"/>
      <c r="T65" s="1"/>
    </row>
    <row r="66" spans="1:20" x14ac:dyDescent="0.3">
      <c r="A66" s="1"/>
      <c r="B66" s="1"/>
      <c r="C66" s="1"/>
      <c r="D66" s="105"/>
      <c r="E66" s="1"/>
      <c r="F66" s="139"/>
      <c r="G66" s="182" t="str">
        <f>IF(G65="","",IF(G65+1&gt;условия_конкуренты!$K$14,"",G65+1))</f>
        <v/>
      </c>
      <c r="H66" s="140"/>
      <c r="I66" s="178" t="str">
        <f>IF($G66="","",SUMIFS(условия_конкуренты!$63:$63,условия_конкуренты!$1:$1,$G66))</f>
        <v/>
      </c>
      <c r="J66" s="178" t="str">
        <f>IF($G66="","",SUMIFS(условия_конкуренты!$110:$110,условия_конкуренты!$1:$1,$G66))</f>
        <v/>
      </c>
      <c r="K66" s="178" t="str">
        <f>IF($G66="","",SUMIFS(условия_конкуренты!$147:$147,условия_конкуренты!$1:$1,$G66))</f>
        <v/>
      </c>
      <c r="L66" s="178" t="str">
        <f>IF($G66="","",SUMIFS(условия_конкуренты!$59:$59,условия_конкуренты!$1:$1,$G66)+SUMIFS(условия_конкуренты!$106:$106,условия_конкуренты!$1:$1,$G66)+SUMIFS(условия_конкуренты!$143:$143,условия_конкуренты!$1:$1,$G66))</f>
        <v/>
      </c>
      <c r="M66" s="181" t="str">
        <f t="shared" si="0"/>
        <v/>
      </c>
      <c r="N66" s="1"/>
      <c r="O66" s="1"/>
      <c r="P66" s="1"/>
      <c r="Q66" s="1"/>
      <c r="R66" s="1"/>
      <c r="S66" s="105"/>
      <c r="T66" s="1"/>
    </row>
    <row r="67" spans="1:20" x14ac:dyDescent="0.3">
      <c r="A67" s="1"/>
      <c r="B67" s="1"/>
      <c r="C67" s="1"/>
      <c r="D67" s="105"/>
      <c r="E67" s="1"/>
      <c r="F67" s="139"/>
      <c r="G67" s="182" t="str">
        <f>IF(G66="","",IF(G66+1&gt;условия_конкуренты!$K$14,"",G66+1))</f>
        <v/>
      </c>
      <c r="H67" s="140"/>
      <c r="I67" s="178" t="str">
        <f>IF($G67="","",SUMIFS(условия_конкуренты!$63:$63,условия_конкуренты!$1:$1,$G67))</f>
        <v/>
      </c>
      <c r="J67" s="178" t="str">
        <f>IF($G67="","",SUMIFS(условия_конкуренты!$110:$110,условия_конкуренты!$1:$1,$G67))</f>
        <v/>
      </c>
      <c r="K67" s="178" t="str">
        <f>IF($G67="","",SUMIFS(условия_конкуренты!$147:$147,условия_конкуренты!$1:$1,$G67))</f>
        <v/>
      </c>
      <c r="L67" s="178" t="str">
        <f>IF($G67="","",SUMIFS(условия_конкуренты!$59:$59,условия_конкуренты!$1:$1,$G67)+SUMIFS(условия_конкуренты!$106:$106,условия_конкуренты!$1:$1,$G67)+SUMIFS(условия_конкуренты!$143:$143,условия_конкуренты!$1:$1,$G67))</f>
        <v/>
      </c>
      <c r="M67" s="181" t="str">
        <f t="shared" si="0"/>
        <v/>
      </c>
      <c r="N67" s="1"/>
      <c r="O67" s="1"/>
      <c r="P67" s="1"/>
      <c r="Q67" s="1"/>
      <c r="R67" s="1"/>
      <c r="S67" s="105"/>
      <c r="T67" s="1"/>
    </row>
    <row r="68" spans="1:20" x14ac:dyDescent="0.3">
      <c r="A68" s="1"/>
      <c r="B68" s="1"/>
      <c r="C68" s="1"/>
      <c r="D68" s="105"/>
      <c r="E68" s="1"/>
      <c r="F68" s="139"/>
      <c r="G68" s="182" t="str">
        <f>IF(G67="","",IF(G67+1&gt;условия_конкуренты!$K$14,"",G67+1))</f>
        <v/>
      </c>
      <c r="H68" s="140"/>
      <c r="I68" s="178" t="str">
        <f>IF($G68="","",SUMIFS(условия_конкуренты!$63:$63,условия_конкуренты!$1:$1,$G68))</f>
        <v/>
      </c>
      <c r="J68" s="178" t="str">
        <f>IF($G68="","",SUMIFS(условия_конкуренты!$110:$110,условия_конкуренты!$1:$1,$G68))</f>
        <v/>
      </c>
      <c r="K68" s="178" t="str">
        <f>IF($G68="","",SUMIFS(условия_конкуренты!$147:$147,условия_конкуренты!$1:$1,$G68))</f>
        <v/>
      </c>
      <c r="L68" s="178" t="str">
        <f>IF($G68="","",SUMIFS(условия_конкуренты!$59:$59,условия_конкуренты!$1:$1,$G68)+SUMIFS(условия_конкуренты!$106:$106,условия_конкуренты!$1:$1,$G68)+SUMIFS(условия_конкуренты!$143:$143,условия_конкуренты!$1:$1,$G68))</f>
        <v/>
      </c>
      <c r="M68" s="181" t="str">
        <f t="shared" si="0"/>
        <v/>
      </c>
      <c r="N68" s="1"/>
      <c r="O68" s="1"/>
      <c r="P68" s="1"/>
      <c r="Q68" s="1"/>
      <c r="R68" s="1"/>
      <c r="S68" s="105"/>
      <c r="T68" s="1"/>
    </row>
    <row r="69" spans="1:20" x14ac:dyDescent="0.3">
      <c r="A69" s="1"/>
      <c r="B69" s="1"/>
      <c r="C69" s="1"/>
      <c r="D69" s="105"/>
      <c r="E69" s="1"/>
      <c r="F69" s="139"/>
      <c r="G69" s="182" t="str">
        <f>IF(G68="","",IF(G68+1&gt;условия_конкуренты!$K$14,"",G68+1))</f>
        <v/>
      </c>
      <c r="H69" s="140"/>
      <c r="I69" s="178" t="str">
        <f>IF($G69="","",SUMIFS(условия_конкуренты!$63:$63,условия_конкуренты!$1:$1,$G69))</f>
        <v/>
      </c>
      <c r="J69" s="178" t="str">
        <f>IF($G69="","",SUMIFS(условия_конкуренты!$110:$110,условия_конкуренты!$1:$1,$G69))</f>
        <v/>
      </c>
      <c r="K69" s="178" t="str">
        <f>IF($G69="","",SUMIFS(условия_конкуренты!$147:$147,условия_конкуренты!$1:$1,$G69))</f>
        <v/>
      </c>
      <c r="L69" s="178" t="str">
        <f>IF($G69="","",SUMIFS(условия_конкуренты!$59:$59,условия_конкуренты!$1:$1,$G69)+SUMIFS(условия_конкуренты!$106:$106,условия_конкуренты!$1:$1,$G69)+SUMIFS(условия_конкуренты!$143:$143,условия_конкуренты!$1:$1,$G69))</f>
        <v/>
      </c>
      <c r="M69" s="181" t="str">
        <f t="shared" si="0"/>
        <v/>
      </c>
      <c r="N69" s="1"/>
      <c r="O69" s="1"/>
      <c r="P69" s="1"/>
      <c r="Q69" s="1"/>
      <c r="R69" s="1"/>
      <c r="S69" s="105"/>
      <c r="T69" s="1"/>
    </row>
    <row r="70" spans="1:20" x14ac:dyDescent="0.3">
      <c r="A70" s="1"/>
      <c r="B70" s="1"/>
      <c r="C70" s="1"/>
      <c r="D70" s="105"/>
      <c r="E70" s="1"/>
      <c r="F70" s="139"/>
      <c r="G70" s="182" t="str">
        <f>IF(G69="","",IF(G69+1&gt;условия_конкуренты!$K$14,"",G69+1))</f>
        <v/>
      </c>
      <c r="H70" s="140"/>
      <c r="I70" s="178" t="str">
        <f>IF($G70="","",SUMIFS(условия_конкуренты!$63:$63,условия_конкуренты!$1:$1,$G70))</f>
        <v/>
      </c>
      <c r="J70" s="178" t="str">
        <f>IF($G70="","",SUMIFS(условия_конкуренты!$110:$110,условия_конкуренты!$1:$1,$G70))</f>
        <v/>
      </c>
      <c r="K70" s="178" t="str">
        <f>IF($G70="","",SUMIFS(условия_конкуренты!$147:$147,условия_конкуренты!$1:$1,$G70))</f>
        <v/>
      </c>
      <c r="L70" s="178" t="str">
        <f>IF($G70="","",SUMIFS(условия_конкуренты!$59:$59,условия_конкуренты!$1:$1,$G70)+SUMIFS(условия_конкуренты!$106:$106,условия_конкуренты!$1:$1,$G70)+SUMIFS(условия_конкуренты!$143:$143,условия_конкуренты!$1:$1,$G70))</f>
        <v/>
      </c>
      <c r="M70" s="181" t="str">
        <f t="shared" si="0"/>
        <v/>
      </c>
      <c r="N70" s="1"/>
      <c r="O70" s="1"/>
      <c r="P70" s="1"/>
      <c r="Q70" s="1"/>
      <c r="R70" s="1"/>
      <c r="S70" s="105"/>
      <c r="T70" s="1"/>
    </row>
    <row r="71" spans="1:20" x14ac:dyDescent="0.3">
      <c r="A71" s="1"/>
      <c r="B71" s="1"/>
      <c r="C71" s="1"/>
      <c r="D71" s="105"/>
      <c r="E71" s="1"/>
      <c r="F71" s="139"/>
      <c r="G71" s="182" t="str">
        <f>IF(G70="","",IF(G70+1&gt;условия_конкуренты!$K$14,"",G70+1))</f>
        <v/>
      </c>
      <c r="H71" s="140"/>
      <c r="I71" s="178" t="str">
        <f>IF($G71="","",SUMIFS(условия_конкуренты!$63:$63,условия_конкуренты!$1:$1,$G71))</f>
        <v/>
      </c>
      <c r="J71" s="178" t="str">
        <f>IF($G71="","",SUMIFS(условия_конкуренты!$110:$110,условия_конкуренты!$1:$1,$G71))</f>
        <v/>
      </c>
      <c r="K71" s="178" t="str">
        <f>IF($G71="","",SUMIFS(условия_конкуренты!$147:$147,условия_конкуренты!$1:$1,$G71))</f>
        <v/>
      </c>
      <c r="L71" s="178" t="str">
        <f>IF($G71="","",SUMIFS(условия_конкуренты!$59:$59,условия_конкуренты!$1:$1,$G71)+SUMIFS(условия_конкуренты!$106:$106,условия_конкуренты!$1:$1,$G71)+SUMIFS(условия_конкуренты!$143:$143,условия_конкуренты!$1:$1,$G71))</f>
        <v/>
      </c>
      <c r="M71" s="181" t="str">
        <f t="shared" si="0"/>
        <v/>
      </c>
      <c r="N71" s="1"/>
      <c r="O71" s="1"/>
      <c r="P71" s="1"/>
      <c r="Q71" s="1"/>
      <c r="R71" s="1"/>
      <c r="S71" s="105"/>
      <c r="T71" s="1"/>
    </row>
    <row r="72" spans="1:20" x14ac:dyDescent="0.3">
      <c r="A72" s="1"/>
      <c r="B72" s="1"/>
      <c r="C72" s="1"/>
      <c r="D72" s="105"/>
      <c r="E72" s="1"/>
      <c r="F72" s="139"/>
      <c r="G72" s="182" t="str">
        <f>IF(G71="","",IF(G71+1&gt;условия_конкуренты!$K$14,"",G71+1))</f>
        <v/>
      </c>
      <c r="H72" s="140"/>
      <c r="I72" s="178" t="str">
        <f>IF($G72="","",SUMIFS(условия_конкуренты!$63:$63,условия_конкуренты!$1:$1,$G72))</f>
        <v/>
      </c>
      <c r="J72" s="178" t="str">
        <f>IF($G72="","",SUMIFS(условия_конкуренты!$110:$110,условия_конкуренты!$1:$1,$G72))</f>
        <v/>
      </c>
      <c r="K72" s="178" t="str">
        <f>IF($G72="","",SUMIFS(условия_конкуренты!$147:$147,условия_конкуренты!$1:$1,$G72))</f>
        <v/>
      </c>
      <c r="L72" s="178" t="str">
        <f>IF($G72="","",SUMIFS(условия_конкуренты!$59:$59,условия_конкуренты!$1:$1,$G72)+SUMIFS(условия_конкуренты!$106:$106,условия_конкуренты!$1:$1,$G72)+SUMIFS(условия_конкуренты!$143:$143,условия_конкуренты!$1:$1,$G72))</f>
        <v/>
      </c>
      <c r="M72" s="181" t="str">
        <f t="shared" si="0"/>
        <v/>
      </c>
      <c r="N72" s="1"/>
      <c r="O72" s="1"/>
      <c r="P72" s="1"/>
      <c r="Q72" s="1"/>
      <c r="R72" s="1"/>
      <c r="S72" s="105"/>
      <c r="T72" s="1"/>
    </row>
    <row r="73" spans="1:20" x14ac:dyDescent="0.3">
      <c r="A73" s="1"/>
      <c r="B73" s="1"/>
      <c r="C73" s="1"/>
      <c r="D73" s="105"/>
      <c r="E73" s="1"/>
      <c r="F73" s="139"/>
      <c r="G73" s="182" t="str">
        <f>IF(G72="","",IF(G72+1&gt;условия_конкуренты!$K$14,"",G72+1))</f>
        <v/>
      </c>
      <c r="H73" s="140"/>
      <c r="I73" s="178" t="str">
        <f>IF($G73="","",SUMIFS(условия_конкуренты!$63:$63,условия_конкуренты!$1:$1,$G73))</f>
        <v/>
      </c>
      <c r="J73" s="178" t="str">
        <f>IF($G73="","",SUMIFS(условия_конкуренты!$110:$110,условия_конкуренты!$1:$1,$G73))</f>
        <v/>
      </c>
      <c r="K73" s="178" t="str">
        <f>IF($G73="","",SUMIFS(условия_конкуренты!$147:$147,условия_конкуренты!$1:$1,$G73))</f>
        <v/>
      </c>
      <c r="L73" s="178" t="str">
        <f>IF($G73="","",SUMIFS(условия_конкуренты!$59:$59,условия_конкуренты!$1:$1,$G73)+SUMIFS(условия_конкуренты!$106:$106,условия_конкуренты!$1:$1,$G73)+SUMIFS(условия_конкуренты!$143:$143,условия_конкуренты!$1:$1,$G73))</f>
        <v/>
      </c>
      <c r="M73" s="181" t="str">
        <f t="shared" si="0"/>
        <v/>
      </c>
      <c r="N73" s="1"/>
      <c r="O73" s="1"/>
      <c r="P73" s="1"/>
      <c r="Q73" s="1"/>
      <c r="R73" s="1"/>
      <c r="S73" s="105"/>
      <c r="T73" s="1"/>
    </row>
    <row r="74" spans="1:20" x14ac:dyDescent="0.3">
      <c r="A74" s="1"/>
      <c r="B74" s="1"/>
      <c r="C74" s="1"/>
      <c r="D74" s="105"/>
      <c r="E74" s="1"/>
      <c r="F74" s="139"/>
      <c r="G74" s="182" t="str">
        <f>IF(G73="","",IF(G73+1&gt;условия_конкуренты!$K$14,"",G73+1))</f>
        <v/>
      </c>
      <c r="H74" s="140"/>
      <c r="I74" s="178" t="str">
        <f>IF($G74="","",SUMIFS(условия_конкуренты!$63:$63,условия_конкуренты!$1:$1,$G74))</f>
        <v/>
      </c>
      <c r="J74" s="178" t="str">
        <f>IF($G74="","",SUMIFS(условия_конкуренты!$110:$110,условия_конкуренты!$1:$1,$G74))</f>
        <v/>
      </c>
      <c r="K74" s="178" t="str">
        <f>IF($G74="","",SUMIFS(условия_конкуренты!$147:$147,условия_конкуренты!$1:$1,$G74))</f>
        <v/>
      </c>
      <c r="L74" s="178" t="str">
        <f>IF($G74="","",SUMIFS(условия_конкуренты!$59:$59,условия_конкуренты!$1:$1,$G74)+SUMIFS(условия_конкуренты!$106:$106,условия_конкуренты!$1:$1,$G74)+SUMIFS(условия_конкуренты!$143:$143,условия_конкуренты!$1:$1,$G74))</f>
        <v/>
      </c>
      <c r="M74" s="181" t="str">
        <f t="shared" si="0"/>
        <v/>
      </c>
      <c r="N74" s="1"/>
      <c r="O74" s="1"/>
      <c r="P74" s="1"/>
      <c r="Q74" s="1"/>
      <c r="R74" s="1"/>
      <c r="S74" s="105"/>
      <c r="T74" s="1"/>
    </row>
    <row r="75" spans="1:20" x14ac:dyDescent="0.3">
      <c r="A75" s="1"/>
      <c r="B75" s="1"/>
      <c r="C75" s="1"/>
      <c r="D75" s="105"/>
      <c r="E75" s="1"/>
      <c r="F75" s="139"/>
      <c r="G75" s="182" t="str">
        <f>IF(G74="","",IF(G74+1&gt;условия_конкуренты!$K$14,"",G74+1))</f>
        <v/>
      </c>
      <c r="H75" s="140"/>
      <c r="I75" s="178" t="str">
        <f>IF($G75="","",SUMIFS(условия_конкуренты!$63:$63,условия_конкуренты!$1:$1,$G75))</f>
        <v/>
      </c>
      <c r="J75" s="178" t="str">
        <f>IF($G75="","",SUMIFS(условия_конкуренты!$110:$110,условия_конкуренты!$1:$1,$G75))</f>
        <v/>
      </c>
      <c r="K75" s="178" t="str">
        <f>IF($G75="","",SUMIFS(условия_конкуренты!$147:$147,условия_конкуренты!$1:$1,$G75))</f>
        <v/>
      </c>
      <c r="L75" s="178" t="str">
        <f>IF($G75="","",SUMIFS(условия_конкуренты!$59:$59,условия_конкуренты!$1:$1,$G75)+SUMIFS(условия_конкуренты!$106:$106,условия_конкуренты!$1:$1,$G75)+SUMIFS(условия_конкуренты!$143:$143,условия_конкуренты!$1:$1,$G75))</f>
        <v/>
      </c>
      <c r="M75" s="181" t="str">
        <f t="shared" si="0"/>
        <v/>
      </c>
      <c r="N75" s="1"/>
      <c r="O75" s="1"/>
      <c r="P75" s="1"/>
      <c r="Q75" s="1"/>
      <c r="R75" s="1"/>
      <c r="S75" s="105"/>
      <c r="T75" s="1"/>
    </row>
    <row r="76" spans="1:20" x14ac:dyDescent="0.3">
      <c r="A76" s="1"/>
      <c r="B76" s="1"/>
      <c r="C76" s="1"/>
      <c r="D76" s="105"/>
      <c r="E76" s="1"/>
      <c r="F76" s="139"/>
      <c r="G76" s="182" t="str">
        <f>IF(G75="","",IF(G75+1&gt;условия_конкуренты!$K$14,"",G75+1))</f>
        <v/>
      </c>
      <c r="H76" s="140"/>
      <c r="I76" s="178" t="str">
        <f>IF($G76="","",SUMIFS(условия_конкуренты!$63:$63,условия_конкуренты!$1:$1,$G76))</f>
        <v/>
      </c>
      <c r="J76" s="178" t="str">
        <f>IF($G76="","",SUMIFS(условия_конкуренты!$110:$110,условия_конкуренты!$1:$1,$G76))</f>
        <v/>
      </c>
      <c r="K76" s="178" t="str">
        <f>IF($G76="","",SUMIFS(условия_конкуренты!$147:$147,условия_конкуренты!$1:$1,$G76))</f>
        <v/>
      </c>
      <c r="L76" s="178" t="str">
        <f>IF($G76="","",SUMIFS(условия_конкуренты!$59:$59,условия_конкуренты!$1:$1,$G76)+SUMIFS(условия_конкуренты!$106:$106,условия_конкуренты!$1:$1,$G76)+SUMIFS(условия_конкуренты!$143:$143,условия_конкуренты!$1:$1,$G76))</f>
        <v/>
      </c>
      <c r="M76" s="181" t="str">
        <f t="shared" si="0"/>
        <v/>
      </c>
      <c r="N76" s="1"/>
      <c r="O76" s="1"/>
      <c r="P76" s="1"/>
      <c r="Q76" s="1"/>
      <c r="R76" s="1"/>
      <c r="S76" s="105"/>
      <c r="T76" s="1"/>
    </row>
    <row r="77" spans="1:20" x14ac:dyDescent="0.3">
      <c r="A77" s="1"/>
      <c r="B77" s="1"/>
      <c r="C77" s="1"/>
      <c r="D77" s="105"/>
      <c r="E77" s="1"/>
      <c r="F77" s="139"/>
      <c r="G77" s="182" t="str">
        <f>IF(G76="","",IF(G76+1&gt;условия_конкуренты!$K$14,"",G76+1))</f>
        <v/>
      </c>
      <c r="H77" s="140"/>
      <c r="I77" s="178" t="str">
        <f>IF($G77="","",SUMIFS(условия_конкуренты!$63:$63,условия_конкуренты!$1:$1,$G77))</f>
        <v/>
      </c>
      <c r="J77" s="178" t="str">
        <f>IF($G77="","",SUMIFS(условия_конкуренты!$110:$110,условия_конкуренты!$1:$1,$G77))</f>
        <v/>
      </c>
      <c r="K77" s="178" t="str">
        <f>IF($G77="","",SUMIFS(условия_конкуренты!$147:$147,условия_конкуренты!$1:$1,$G77))</f>
        <v/>
      </c>
      <c r="L77" s="178" t="str">
        <f>IF($G77="","",SUMIFS(условия_конкуренты!$59:$59,условия_конкуренты!$1:$1,$G77)+SUMIFS(условия_конкуренты!$106:$106,условия_конкуренты!$1:$1,$G77)+SUMIFS(условия_конкуренты!$143:$143,условия_конкуренты!$1:$1,$G77))</f>
        <v/>
      </c>
      <c r="M77" s="181" t="str">
        <f t="shared" si="0"/>
        <v/>
      </c>
      <c r="N77" s="1"/>
      <c r="O77" s="1"/>
      <c r="P77" s="1"/>
      <c r="Q77" s="1"/>
      <c r="R77" s="1"/>
      <c r="S77" s="105"/>
      <c r="T77" s="1"/>
    </row>
    <row r="78" spans="1:20" x14ac:dyDescent="0.3">
      <c r="A78" s="1"/>
      <c r="B78" s="1"/>
      <c r="C78" s="1"/>
      <c r="D78" s="105"/>
      <c r="E78" s="1"/>
      <c r="F78" s="139"/>
      <c r="G78" s="182" t="str">
        <f>IF(G77="","",IF(G77+1&gt;условия_конкуренты!$K$14,"",G77+1))</f>
        <v/>
      </c>
      <c r="H78" s="140"/>
      <c r="I78" s="178" t="str">
        <f>IF($G78="","",SUMIFS(условия_конкуренты!$63:$63,условия_конкуренты!$1:$1,$G78))</f>
        <v/>
      </c>
      <c r="J78" s="178" t="str">
        <f>IF($G78="","",SUMIFS(условия_конкуренты!$110:$110,условия_конкуренты!$1:$1,$G78))</f>
        <v/>
      </c>
      <c r="K78" s="178" t="str">
        <f>IF($G78="","",SUMIFS(условия_конкуренты!$147:$147,условия_конкуренты!$1:$1,$G78))</f>
        <v/>
      </c>
      <c r="L78" s="178" t="str">
        <f>IF($G78="","",SUMIFS(условия_конкуренты!$59:$59,условия_конкуренты!$1:$1,$G78)+SUMIFS(условия_конкуренты!$106:$106,условия_конкуренты!$1:$1,$G78)+SUMIFS(условия_конкуренты!$143:$143,условия_конкуренты!$1:$1,$G78))</f>
        <v/>
      </c>
      <c r="M78" s="181" t="str">
        <f t="shared" si="0"/>
        <v/>
      </c>
      <c r="N78" s="1"/>
      <c r="O78" s="1"/>
      <c r="P78" s="1"/>
      <c r="Q78" s="1"/>
      <c r="R78" s="1"/>
      <c r="S78" s="105"/>
      <c r="T78" s="1"/>
    </row>
    <row r="79" spans="1:20" x14ac:dyDescent="0.3">
      <c r="A79" s="1"/>
      <c r="B79" s="1"/>
      <c r="C79" s="1"/>
      <c r="D79" s="105"/>
      <c r="E79" s="1"/>
      <c r="F79" s="139"/>
      <c r="G79" s="182" t="str">
        <f>IF(G78="","",IF(G78+1&gt;условия_конкуренты!$K$14,"",G78+1))</f>
        <v/>
      </c>
      <c r="H79" s="140"/>
      <c r="I79" s="178" t="str">
        <f>IF($G79="","",SUMIFS(условия_конкуренты!$63:$63,условия_конкуренты!$1:$1,$G79))</f>
        <v/>
      </c>
      <c r="J79" s="178" t="str">
        <f>IF($G79="","",SUMIFS(условия_конкуренты!$110:$110,условия_конкуренты!$1:$1,$G79))</f>
        <v/>
      </c>
      <c r="K79" s="178" t="str">
        <f>IF($G79="","",SUMIFS(условия_конкуренты!$147:$147,условия_конкуренты!$1:$1,$G79))</f>
        <v/>
      </c>
      <c r="L79" s="178" t="str">
        <f>IF($G79="","",SUMIFS(условия_конкуренты!$59:$59,условия_конкуренты!$1:$1,$G79)+SUMIFS(условия_конкуренты!$106:$106,условия_конкуренты!$1:$1,$G79)+SUMIFS(условия_конкуренты!$143:$143,условия_конкуренты!$1:$1,$G79))</f>
        <v/>
      </c>
      <c r="M79" s="181" t="str">
        <f t="shared" si="0"/>
        <v/>
      </c>
      <c r="N79" s="1"/>
      <c r="O79" s="1"/>
      <c r="P79" s="1"/>
      <c r="Q79" s="1"/>
      <c r="R79" s="1"/>
      <c r="S79" s="105"/>
      <c r="T79" s="1"/>
    </row>
    <row r="80" spans="1:20" x14ac:dyDescent="0.3">
      <c r="A80" s="1"/>
      <c r="B80" s="1"/>
      <c r="C80" s="1"/>
      <c r="D80" s="105"/>
      <c r="E80" s="1"/>
      <c r="F80" s="139"/>
      <c r="G80" s="182" t="str">
        <f>IF(G79="","",IF(G79+1&gt;условия_конкуренты!$K$14,"",G79+1))</f>
        <v/>
      </c>
      <c r="H80" s="140"/>
      <c r="I80" s="178" t="str">
        <f>IF($G80="","",SUMIFS(условия_конкуренты!$63:$63,условия_конкуренты!$1:$1,$G80))</f>
        <v/>
      </c>
      <c r="J80" s="178" t="str">
        <f>IF($G80="","",SUMIFS(условия_конкуренты!$110:$110,условия_конкуренты!$1:$1,$G80))</f>
        <v/>
      </c>
      <c r="K80" s="178" t="str">
        <f>IF($G80="","",SUMIFS(условия_конкуренты!$147:$147,условия_конкуренты!$1:$1,$G80))</f>
        <v/>
      </c>
      <c r="L80" s="178" t="str">
        <f>IF($G80="","",SUMIFS(условия_конкуренты!$59:$59,условия_конкуренты!$1:$1,$G80)+SUMIFS(условия_конкуренты!$106:$106,условия_конкуренты!$1:$1,$G80)+SUMIFS(условия_конкуренты!$143:$143,условия_конкуренты!$1:$1,$G80))</f>
        <v/>
      </c>
      <c r="M80" s="181" t="str">
        <f t="shared" si="0"/>
        <v/>
      </c>
      <c r="N80" s="1"/>
      <c r="O80" s="1"/>
      <c r="P80" s="1"/>
      <c r="Q80" s="1"/>
      <c r="R80" s="1"/>
      <c r="S80" s="105"/>
      <c r="T80" s="1"/>
    </row>
    <row r="81" spans="1:20" x14ac:dyDescent="0.3">
      <c r="A81" s="1"/>
      <c r="B81" s="1"/>
      <c r="C81" s="1"/>
      <c r="D81" s="105"/>
      <c r="E81" s="1"/>
      <c r="F81" s="139"/>
      <c r="G81" s="182" t="str">
        <f>IF(G80="","",IF(G80+1&gt;условия_конкуренты!$K$14,"",G80+1))</f>
        <v/>
      </c>
      <c r="H81" s="140"/>
      <c r="I81" s="178" t="str">
        <f>IF($G81="","",SUMIFS(условия_конкуренты!$63:$63,условия_конкуренты!$1:$1,$G81))</f>
        <v/>
      </c>
      <c r="J81" s="178" t="str">
        <f>IF($G81="","",SUMIFS(условия_конкуренты!$110:$110,условия_конкуренты!$1:$1,$G81))</f>
        <v/>
      </c>
      <c r="K81" s="178" t="str">
        <f>IF($G81="","",SUMIFS(условия_конкуренты!$147:$147,условия_конкуренты!$1:$1,$G81))</f>
        <v/>
      </c>
      <c r="L81" s="178" t="str">
        <f>IF($G81="","",SUMIFS(условия_конкуренты!$59:$59,условия_конкуренты!$1:$1,$G81)+SUMIFS(условия_конкуренты!$106:$106,условия_конкуренты!$1:$1,$G81)+SUMIFS(условия_конкуренты!$143:$143,условия_конкуренты!$1:$1,$G81))</f>
        <v/>
      </c>
      <c r="M81" s="181" t="str">
        <f t="shared" si="0"/>
        <v/>
      </c>
      <c r="N81" s="1"/>
      <c r="O81" s="1"/>
      <c r="P81" s="1"/>
      <c r="Q81" s="1"/>
      <c r="R81" s="1"/>
      <c r="S81" s="105"/>
      <c r="T81" s="1"/>
    </row>
    <row r="82" spans="1:20" x14ac:dyDescent="0.3">
      <c r="A82" s="1"/>
      <c r="B82" s="1"/>
      <c r="C82" s="1"/>
      <c r="D82" s="105"/>
      <c r="E82" s="1"/>
      <c r="F82" s="139"/>
      <c r="G82" s="182" t="str">
        <f>IF(G81="","",IF(G81+1&gt;условия_конкуренты!$K$14,"",G81+1))</f>
        <v/>
      </c>
      <c r="H82" s="140"/>
      <c r="I82" s="178" t="str">
        <f>IF($G82="","",SUMIFS(условия_конкуренты!$63:$63,условия_конкуренты!$1:$1,$G82))</f>
        <v/>
      </c>
      <c r="J82" s="178" t="str">
        <f>IF($G82="","",SUMIFS(условия_конкуренты!$110:$110,условия_конкуренты!$1:$1,$G82))</f>
        <v/>
      </c>
      <c r="K82" s="178" t="str">
        <f>IF($G82="","",SUMIFS(условия_конкуренты!$147:$147,условия_конкуренты!$1:$1,$G82))</f>
        <v/>
      </c>
      <c r="L82" s="178" t="str">
        <f>IF($G82="","",SUMIFS(условия_конкуренты!$59:$59,условия_конкуренты!$1:$1,$G82)+SUMIFS(условия_конкуренты!$106:$106,условия_конкуренты!$1:$1,$G82)+SUMIFS(условия_конкуренты!$143:$143,условия_конкуренты!$1:$1,$G82))</f>
        <v/>
      </c>
      <c r="M82" s="181" t="str">
        <f t="shared" si="0"/>
        <v/>
      </c>
      <c r="N82" s="1"/>
      <c r="O82" s="1"/>
      <c r="P82" s="1"/>
      <c r="Q82" s="1"/>
      <c r="R82" s="1"/>
      <c r="S82" s="105"/>
      <c r="T82" s="1"/>
    </row>
    <row r="83" spans="1:20" x14ac:dyDescent="0.3">
      <c r="A83" s="1"/>
      <c r="B83" s="1"/>
      <c r="C83" s="1"/>
      <c r="D83" s="105"/>
      <c r="E83" s="1"/>
      <c r="F83" s="139"/>
      <c r="G83" s="182" t="str">
        <f>IF(G82="","",IF(G82+1&gt;условия_конкуренты!$K$14,"",G82+1))</f>
        <v/>
      </c>
      <c r="H83" s="140"/>
      <c r="I83" s="178" t="str">
        <f>IF($G83="","",SUMIFS(условия_конкуренты!$63:$63,условия_конкуренты!$1:$1,$G83))</f>
        <v/>
      </c>
      <c r="J83" s="178" t="str">
        <f>IF($G83="","",SUMIFS(условия_конкуренты!$110:$110,условия_конкуренты!$1:$1,$G83))</f>
        <v/>
      </c>
      <c r="K83" s="178" t="str">
        <f>IF($G83="","",SUMIFS(условия_конкуренты!$147:$147,условия_конкуренты!$1:$1,$G83))</f>
        <v/>
      </c>
      <c r="L83" s="178" t="str">
        <f>IF($G83="","",SUMIFS(условия_конкуренты!$59:$59,условия_конкуренты!$1:$1,$G83)+SUMIFS(условия_конкуренты!$106:$106,условия_конкуренты!$1:$1,$G83)+SUMIFS(условия_конкуренты!$143:$143,условия_конкуренты!$1:$1,$G83))</f>
        <v/>
      </c>
      <c r="M83" s="181" t="str">
        <f t="shared" si="0"/>
        <v/>
      </c>
      <c r="N83" s="1"/>
      <c r="O83" s="1"/>
      <c r="P83" s="1"/>
      <c r="Q83" s="1"/>
      <c r="R83" s="1"/>
      <c r="S83" s="105"/>
      <c r="T83" s="1"/>
    </row>
    <row r="84" spans="1:20" x14ac:dyDescent="0.3">
      <c r="A84" s="1"/>
      <c r="B84" s="1"/>
      <c r="C84" s="1"/>
      <c r="D84" s="105"/>
      <c r="E84" s="1"/>
      <c r="F84" s="139"/>
      <c r="G84" s="182" t="str">
        <f>IF(G83="","",IF(G83+1&gt;условия_конкуренты!$K$14,"",G83+1))</f>
        <v/>
      </c>
      <c r="H84" s="140"/>
      <c r="I84" s="178" t="str">
        <f>IF($G84="","",SUMIFS(условия_конкуренты!$63:$63,условия_конкуренты!$1:$1,$G84))</f>
        <v/>
      </c>
      <c r="J84" s="178" t="str">
        <f>IF($G84="","",SUMIFS(условия_конкуренты!$110:$110,условия_конкуренты!$1:$1,$G84))</f>
        <v/>
      </c>
      <c r="K84" s="178" t="str">
        <f>IF($G84="","",SUMIFS(условия_конкуренты!$147:$147,условия_конкуренты!$1:$1,$G84))</f>
        <v/>
      </c>
      <c r="L84" s="178" t="str">
        <f>IF($G84="","",SUMIFS(условия_конкуренты!$59:$59,условия_конкуренты!$1:$1,$G84)+SUMIFS(условия_конкуренты!$106:$106,условия_конкуренты!$1:$1,$G84)+SUMIFS(условия_конкуренты!$143:$143,условия_конкуренты!$1:$1,$G84))</f>
        <v/>
      </c>
      <c r="M84" s="181" t="str">
        <f t="shared" si="0"/>
        <v/>
      </c>
      <c r="N84" s="1"/>
      <c r="O84" s="1"/>
      <c r="P84" s="1"/>
      <c r="Q84" s="1"/>
      <c r="R84" s="1"/>
      <c r="S84" s="105"/>
      <c r="T84" s="1"/>
    </row>
    <row r="85" spans="1:20" x14ac:dyDescent="0.3">
      <c r="A85" s="1"/>
      <c r="B85" s="1"/>
      <c r="C85" s="1"/>
      <c r="D85" s="105"/>
      <c r="E85" s="1"/>
      <c r="F85" s="139"/>
      <c r="G85" s="182" t="str">
        <f>IF(G84="","",IF(G84+1&gt;условия_конкуренты!$K$14,"",G84+1))</f>
        <v/>
      </c>
      <c r="H85" s="140"/>
      <c r="I85" s="178" t="str">
        <f>IF($G85="","",SUMIFS(условия_конкуренты!$63:$63,условия_конкуренты!$1:$1,$G85))</f>
        <v/>
      </c>
      <c r="J85" s="178" t="str">
        <f>IF($G85="","",SUMIFS(условия_конкуренты!$110:$110,условия_конкуренты!$1:$1,$G85))</f>
        <v/>
      </c>
      <c r="K85" s="178" t="str">
        <f>IF($G85="","",SUMIFS(условия_конкуренты!$147:$147,условия_конкуренты!$1:$1,$G85))</f>
        <v/>
      </c>
      <c r="L85" s="178" t="str">
        <f>IF($G85="","",SUMIFS(условия_конкуренты!$59:$59,условия_конкуренты!$1:$1,$G85)+SUMIFS(условия_конкуренты!$106:$106,условия_конкуренты!$1:$1,$G85)+SUMIFS(условия_конкуренты!$143:$143,условия_конкуренты!$1:$1,$G85))</f>
        <v/>
      </c>
      <c r="M85" s="181" t="str">
        <f t="shared" si="0"/>
        <v/>
      </c>
      <c r="N85" s="1"/>
      <c r="O85" s="1"/>
      <c r="P85" s="1"/>
      <c r="Q85" s="1"/>
      <c r="R85" s="1"/>
      <c r="S85" s="105"/>
      <c r="T85" s="1"/>
    </row>
    <row r="86" spans="1:20" x14ac:dyDescent="0.3">
      <c r="A86" s="1"/>
      <c r="B86" s="1"/>
      <c r="C86" s="1"/>
      <c r="D86" s="105"/>
      <c r="E86" s="1"/>
      <c r="F86" s="139"/>
      <c r="G86" s="182" t="str">
        <f>IF(G85="","",IF(G85+1&gt;условия_конкуренты!$K$14,"",G85+1))</f>
        <v/>
      </c>
      <c r="H86" s="140"/>
      <c r="I86" s="178" t="str">
        <f>IF($G86="","",SUMIFS(условия_конкуренты!$63:$63,условия_конкуренты!$1:$1,$G86))</f>
        <v/>
      </c>
      <c r="J86" s="178" t="str">
        <f>IF($G86="","",SUMIFS(условия_конкуренты!$110:$110,условия_конкуренты!$1:$1,$G86))</f>
        <v/>
      </c>
      <c r="K86" s="178" t="str">
        <f>IF($G86="","",SUMIFS(условия_конкуренты!$147:$147,условия_конкуренты!$1:$1,$G86))</f>
        <v/>
      </c>
      <c r="L86" s="178" t="str">
        <f>IF($G86="","",SUMIFS(условия_конкуренты!$59:$59,условия_конкуренты!$1:$1,$G86)+SUMIFS(условия_конкуренты!$106:$106,условия_конкуренты!$1:$1,$G86)+SUMIFS(условия_конкуренты!$143:$143,условия_конкуренты!$1:$1,$G86))</f>
        <v/>
      </c>
      <c r="M86" s="181" t="str">
        <f t="shared" si="0"/>
        <v/>
      </c>
      <c r="N86" s="1"/>
      <c r="O86" s="1"/>
      <c r="P86" s="1"/>
      <c r="Q86" s="1"/>
      <c r="R86" s="1"/>
      <c r="S86" s="105"/>
      <c r="T86" s="1"/>
    </row>
    <row r="87" spans="1:20" x14ac:dyDescent="0.3">
      <c r="A87" s="1"/>
      <c r="B87" s="1"/>
      <c r="C87" s="1"/>
      <c r="D87" s="105"/>
      <c r="E87" s="1"/>
      <c r="F87" s="139"/>
      <c r="G87" s="182" t="str">
        <f>IF(G86="","",IF(G86+1&gt;условия_конкуренты!$K$14,"",G86+1))</f>
        <v/>
      </c>
      <c r="H87" s="140"/>
      <c r="I87" s="178" t="str">
        <f>IF($G87="","",SUMIFS(условия_конкуренты!$63:$63,условия_конкуренты!$1:$1,$G87))</f>
        <v/>
      </c>
      <c r="J87" s="178" t="str">
        <f>IF($G87="","",SUMIFS(условия_конкуренты!$110:$110,условия_конкуренты!$1:$1,$G87))</f>
        <v/>
      </c>
      <c r="K87" s="178" t="str">
        <f>IF($G87="","",SUMIFS(условия_конкуренты!$147:$147,условия_конкуренты!$1:$1,$G87))</f>
        <v/>
      </c>
      <c r="L87" s="178" t="str">
        <f>IF($G87="","",SUMIFS(условия_конкуренты!$59:$59,условия_конкуренты!$1:$1,$G87)+SUMIFS(условия_конкуренты!$106:$106,условия_конкуренты!$1:$1,$G87)+SUMIFS(условия_конкуренты!$143:$143,условия_конкуренты!$1:$1,$G87))</f>
        <v/>
      </c>
      <c r="M87" s="181" t="str">
        <f t="shared" si="0"/>
        <v/>
      </c>
      <c r="N87" s="1"/>
      <c r="O87" s="1"/>
      <c r="P87" s="1"/>
      <c r="Q87" s="1"/>
      <c r="R87" s="1"/>
      <c r="S87" s="105"/>
      <c r="T87" s="1"/>
    </row>
    <row r="88" spans="1:20" x14ac:dyDescent="0.3">
      <c r="A88" s="1"/>
      <c r="B88" s="1"/>
      <c r="C88" s="1"/>
      <c r="D88" s="105"/>
      <c r="E88" s="1"/>
      <c r="F88" s="139"/>
      <c r="G88" s="182" t="str">
        <f>IF(G87="","",IF(G87+1&gt;условия_конкуренты!$K$14,"",G87+1))</f>
        <v/>
      </c>
      <c r="H88" s="140"/>
      <c r="I88" s="178" t="str">
        <f>IF($G88="","",SUMIFS(условия_конкуренты!$63:$63,условия_конкуренты!$1:$1,$G88))</f>
        <v/>
      </c>
      <c r="J88" s="178" t="str">
        <f>IF($G88="","",SUMIFS(условия_конкуренты!$110:$110,условия_конкуренты!$1:$1,$G88))</f>
        <v/>
      </c>
      <c r="K88" s="178" t="str">
        <f>IF($G88="","",SUMIFS(условия_конкуренты!$147:$147,условия_конкуренты!$1:$1,$G88))</f>
        <v/>
      </c>
      <c r="L88" s="178" t="str">
        <f>IF($G88="","",SUMIFS(условия_конкуренты!$59:$59,условия_конкуренты!$1:$1,$G88)+SUMIFS(условия_конкуренты!$106:$106,условия_конкуренты!$1:$1,$G88)+SUMIFS(условия_конкуренты!$143:$143,условия_конкуренты!$1:$1,$G88))</f>
        <v/>
      </c>
      <c r="M88" s="181" t="str">
        <f t="shared" si="0"/>
        <v/>
      </c>
      <c r="N88" s="1"/>
      <c r="O88" s="1"/>
      <c r="P88" s="1"/>
      <c r="Q88" s="1"/>
      <c r="R88" s="1"/>
      <c r="S88" s="105"/>
      <c r="T88" s="1"/>
    </row>
    <row r="89" spans="1:20" x14ac:dyDescent="0.3">
      <c r="A89" s="1"/>
      <c r="B89" s="1"/>
      <c r="C89" s="1"/>
      <c r="D89" s="105"/>
      <c r="E89" s="1"/>
      <c r="F89" s="139"/>
      <c r="G89" s="182" t="str">
        <f>IF(G88="","",IF(G88+1&gt;условия_конкуренты!$K$14,"",G88+1))</f>
        <v/>
      </c>
      <c r="H89" s="140"/>
      <c r="I89" s="178" t="str">
        <f>IF($G89="","",SUMIFS(условия_конкуренты!$63:$63,условия_конкуренты!$1:$1,$G89))</f>
        <v/>
      </c>
      <c r="J89" s="178" t="str">
        <f>IF($G89="","",SUMIFS(условия_конкуренты!$110:$110,условия_конкуренты!$1:$1,$G89))</f>
        <v/>
      </c>
      <c r="K89" s="178" t="str">
        <f>IF($G89="","",SUMIFS(условия_конкуренты!$147:$147,условия_конкуренты!$1:$1,$G89))</f>
        <v/>
      </c>
      <c r="L89" s="178" t="str">
        <f>IF($G89="","",SUMIFS(условия_конкуренты!$59:$59,условия_конкуренты!$1:$1,$G89)+SUMIFS(условия_конкуренты!$106:$106,условия_конкуренты!$1:$1,$G89)+SUMIFS(условия_конкуренты!$143:$143,условия_конкуренты!$1:$1,$G89))</f>
        <v/>
      </c>
      <c r="M89" s="181" t="str">
        <f t="shared" si="0"/>
        <v/>
      </c>
      <c r="N89" s="1"/>
      <c r="O89" s="1"/>
      <c r="P89" s="1"/>
      <c r="Q89" s="1"/>
      <c r="R89" s="1"/>
      <c r="S89" s="105"/>
      <c r="T89" s="1"/>
    </row>
    <row r="90" spans="1:20" x14ac:dyDescent="0.3">
      <c r="A90" s="1"/>
      <c r="B90" s="1"/>
      <c r="C90" s="1"/>
      <c r="D90" s="105"/>
      <c r="E90" s="1"/>
      <c r="F90" s="139"/>
      <c r="G90" s="182" t="str">
        <f>IF(G89="","",IF(G89+1&gt;условия_конкуренты!$K$14,"",G89+1))</f>
        <v/>
      </c>
      <c r="H90" s="140"/>
      <c r="I90" s="178" t="str">
        <f>IF($G90="","",SUMIFS(условия_конкуренты!$63:$63,условия_конкуренты!$1:$1,$G90))</f>
        <v/>
      </c>
      <c r="J90" s="178" t="str">
        <f>IF($G90="","",SUMIFS(условия_конкуренты!$110:$110,условия_конкуренты!$1:$1,$G90))</f>
        <v/>
      </c>
      <c r="K90" s="178" t="str">
        <f>IF($G90="","",SUMIFS(условия_конкуренты!$147:$147,условия_конкуренты!$1:$1,$G90))</f>
        <v/>
      </c>
      <c r="L90" s="178" t="str">
        <f>IF($G90="","",SUMIFS(условия_конкуренты!$59:$59,условия_конкуренты!$1:$1,$G90)+SUMIFS(условия_конкуренты!$106:$106,условия_конкуренты!$1:$1,$G90)+SUMIFS(условия_конкуренты!$143:$143,условия_конкуренты!$1:$1,$G90))</f>
        <v/>
      </c>
      <c r="M90" s="181" t="str">
        <f t="shared" si="0"/>
        <v/>
      </c>
      <c r="N90" s="1"/>
      <c r="O90" s="1"/>
      <c r="P90" s="1"/>
      <c r="Q90" s="1"/>
      <c r="R90" s="1"/>
      <c r="S90" s="105"/>
      <c r="T90" s="1"/>
    </row>
    <row r="91" spans="1:20" x14ac:dyDescent="0.3">
      <c r="A91" s="1"/>
      <c r="B91" s="1"/>
      <c r="C91" s="1"/>
      <c r="D91" s="105"/>
      <c r="E91" s="1"/>
      <c r="F91" s="139"/>
      <c r="G91" s="182" t="str">
        <f>IF(G90="","",IF(G90+1&gt;условия_конкуренты!$K$14,"",G90+1))</f>
        <v/>
      </c>
      <c r="H91" s="140"/>
      <c r="I91" s="178" t="str">
        <f>IF($G91="","",SUMIFS(условия_конкуренты!$63:$63,условия_конкуренты!$1:$1,$G91))</f>
        <v/>
      </c>
      <c r="J91" s="178" t="str">
        <f>IF($G91="","",SUMIFS(условия_конкуренты!$110:$110,условия_конкуренты!$1:$1,$G91))</f>
        <v/>
      </c>
      <c r="K91" s="178" t="str">
        <f>IF($G91="","",SUMIFS(условия_конкуренты!$147:$147,условия_конкуренты!$1:$1,$G91))</f>
        <v/>
      </c>
      <c r="L91" s="178" t="str">
        <f>IF($G91="","",SUMIFS(условия_конкуренты!$59:$59,условия_конкуренты!$1:$1,$G91)+SUMIFS(условия_конкуренты!$106:$106,условия_конкуренты!$1:$1,$G91)+SUMIFS(условия_конкуренты!$143:$143,условия_конкуренты!$1:$1,$G91))</f>
        <v/>
      </c>
      <c r="M91" s="181" t="str">
        <f t="shared" si="0"/>
        <v/>
      </c>
      <c r="N91" s="1"/>
      <c r="O91" s="1"/>
      <c r="P91" s="1"/>
      <c r="Q91" s="1"/>
      <c r="R91" s="1"/>
      <c r="S91" s="105"/>
      <c r="T91" s="1"/>
    </row>
    <row r="92" spans="1:20" x14ac:dyDescent="0.3">
      <c r="A92" s="1"/>
      <c r="B92" s="1"/>
      <c r="C92" s="1"/>
      <c r="D92" s="105"/>
      <c r="E92" s="1"/>
      <c r="F92" s="139"/>
      <c r="G92" s="182" t="str">
        <f>IF(G91="","",IF(G91+1&gt;условия_конкуренты!$K$14,"",G91+1))</f>
        <v/>
      </c>
      <c r="H92" s="140"/>
      <c r="I92" s="178" t="str">
        <f>IF($G92="","",SUMIFS(условия_конкуренты!$63:$63,условия_конкуренты!$1:$1,$G92))</f>
        <v/>
      </c>
      <c r="J92" s="178" t="str">
        <f>IF($G92="","",SUMIFS(условия_конкуренты!$110:$110,условия_конкуренты!$1:$1,$G92))</f>
        <v/>
      </c>
      <c r="K92" s="178" t="str">
        <f>IF($G92="","",SUMIFS(условия_конкуренты!$147:$147,условия_конкуренты!$1:$1,$G92))</f>
        <v/>
      </c>
      <c r="L92" s="178" t="str">
        <f>IF($G92="","",SUMIFS(условия_конкуренты!$59:$59,условия_конкуренты!$1:$1,$G92)+SUMIFS(условия_конкуренты!$106:$106,условия_конкуренты!$1:$1,$G92)+SUMIFS(условия_конкуренты!$143:$143,условия_конкуренты!$1:$1,$G92))</f>
        <v/>
      </c>
      <c r="M92" s="181" t="str">
        <f t="shared" si="0"/>
        <v/>
      </c>
      <c r="N92" s="1"/>
      <c r="O92" s="1"/>
      <c r="P92" s="1"/>
      <c r="Q92" s="1"/>
      <c r="R92" s="1"/>
      <c r="S92" s="105"/>
      <c r="T92" s="1"/>
    </row>
    <row r="93" spans="1:20" x14ac:dyDescent="0.3">
      <c r="A93" s="1"/>
      <c r="B93" s="1"/>
      <c r="C93" s="1"/>
      <c r="D93" s="105"/>
      <c r="E93" s="1"/>
      <c r="F93" s="139"/>
      <c r="G93" s="182" t="str">
        <f>IF(G92="","",IF(G92+1&gt;условия_конкуренты!$K$14,"",G92+1))</f>
        <v/>
      </c>
      <c r="H93" s="140"/>
      <c r="I93" s="178" t="str">
        <f>IF($G93="","",SUMIFS(условия_конкуренты!$63:$63,условия_конкуренты!$1:$1,$G93))</f>
        <v/>
      </c>
      <c r="J93" s="178" t="str">
        <f>IF($G93="","",SUMIFS(условия_конкуренты!$110:$110,условия_конкуренты!$1:$1,$G93))</f>
        <v/>
      </c>
      <c r="K93" s="178" t="str">
        <f>IF($G93="","",SUMIFS(условия_конкуренты!$147:$147,условия_конкуренты!$1:$1,$G93))</f>
        <v/>
      </c>
      <c r="L93" s="178" t="str">
        <f>IF($G93="","",SUMIFS(условия_конкуренты!$59:$59,условия_конкуренты!$1:$1,$G93)+SUMIFS(условия_конкуренты!$106:$106,условия_конкуренты!$1:$1,$G93)+SUMIFS(условия_конкуренты!$143:$143,условия_конкуренты!$1:$1,$G93))</f>
        <v/>
      </c>
      <c r="M93" s="181" t="str">
        <f t="shared" si="0"/>
        <v/>
      </c>
      <c r="N93" s="1"/>
      <c r="O93" s="1"/>
      <c r="P93" s="1"/>
      <c r="Q93" s="1"/>
      <c r="R93" s="1"/>
      <c r="S93" s="105"/>
      <c r="T93" s="1"/>
    </row>
    <row r="94" spans="1:20" x14ac:dyDescent="0.3">
      <c r="A94" s="1"/>
      <c r="B94" s="1"/>
      <c r="C94" s="1"/>
      <c r="D94" s="105"/>
      <c r="E94" s="1"/>
      <c r="F94" s="139"/>
      <c r="G94" s="182" t="str">
        <f>IF(G93="","",IF(G93+1&gt;условия_конкуренты!$K$14,"",G93+1))</f>
        <v/>
      </c>
      <c r="H94" s="140"/>
      <c r="I94" s="178" t="str">
        <f>IF($G94="","",SUMIFS(условия_конкуренты!$63:$63,условия_конкуренты!$1:$1,$G94))</f>
        <v/>
      </c>
      <c r="J94" s="178" t="str">
        <f>IF($G94="","",SUMIFS(условия_конкуренты!$110:$110,условия_конкуренты!$1:$1,$G94))</f>
        <v/>
      </c>
      <c r="K94" s="178" t="str">
        <f>IF($G94="","",SUMIFS(условия_конкуренты!$147:$147,условия_конкуренты!$1:$1,$G94))</f>
        <v/>
      </c>
      <c r="L94" s="178" t="str">
        <f>IF($G94="","",SUMIFS(условия_конкуренты!$59:$59,условия_конкуренты!$1:$1,$G94)+SUMIFS(условия_конкуренты!$106:$106,условия_конкуренты!$1:$1,$G94)+SUMIFS(условия_конкуренты!$143:$143,условия_конкуренты!$1:$1,$G94))</f>
        <v/>
      </c>
      <c r="M94" s="181" t="str">
        <f t="shared" si="0"/>
        <v/>
      </c>
      <c r="N94" s="1"/>
      <c r="O94" s="1"/>
      <c r="P94" s="1"/>
      <c r="Q94" s="1"/>
      <c r="R94" s="1"/>
      <c r="S94" s="105"/>
      <c r="T94" s="1"/>
    </row>
    <row r="95" spans="1:20" x14ac:dyDescent="0.3">
      <c r="A95" s="1"/>
      <c r="B95" s="1"/>
      <c r="C95" s="1"/>
      <c r="D95" s="105"/>
      <c r="E95" s="1"/>
      <c r="F95" s="139"/>
      <c r="G95" s="182" t="str">
        <f>IF(G94="","",IF(G94+1&gt;условия_конкуренты!$K$14,"",G94+1))</f>
        <v/>
      </c>
      <c r="H95" s="140"/>
      <c r="I95" s="178" t="str">
        <f>IF($G95="","",SUMIFS(условия_конкуренты!$63:$63,условия_конкуренты!$1:$1,$G95))</f>
        <v/>
      </c>
      <c r="J95" s="178" t="str">
        <f>IF($G95="","",SUMIFS(условия_конкуренты!$110:$110,условия_конкуренты!$1:$1,$G95))</f>
        <v/>
      </c>
      <c r="K95" s="178" t="str">
        <f>IF($G95="","",SUMIFS(условия_конкуренты!$147:$147,условия_конкуренты!$1:$1,$G95))</f>
        <v/>
      </c>
      <c r="L95" s="178" t="str">
        <f>IF($G95="","",SUMIFS(условия_конкуренты!$59:$59,условия_конкуренты!$1:$1,$G95)+SUMIFS(условия_конкуренты!$106:$106,условия_конкуренты!$1:$1,$G95)+SUMIFS(условия_конкуренты!$143:$143,условия_конкуренты!$1:$1,$G95))</f>
        <v/>
      </c>
      <c r="M95" s="181" t="str">
        <f t="shared" si="0"/>
        <v/>
      </c>
      <c r="N95" s="1"/>
      <c r="O95" s="1"/>
      <c r="P95" s="1"/>
      <c r="Q95" s="1"/>
      <c r="R95" s="1"/>
      <c r="S95" s="105"/>
      <c r="T95" s="1"/>
    </row>
    <row r="96" spans="1:20" x14ac:dyDescent="0.3">
      <c r="A96" s="1"/>
      <c r="B96" s="1"/>
      <c r="C96" s="1"/>
      <c r="D96" s="105"/>
      <c r="E96" s="1"/>
      <c r="F96" s="139"/>
      <c r="G96" s="182" t="str">
        <f>IF(G95="","",IF(G95+1&gt;условия_конкуренты!$K$14,"",G95+1))</f>
        <v/>
      </c>
      <c r="H96" s="140"/>
      <c r="I96" s="178" t="str">
        <f>IF($G96="","",SUMIFS(условия_конкуренты!$63:$63,условия_конкуренты!$1:$1,$G96))</f>
        <v/>
      </c>
      <c r="J96" s="178" t="str">
        <f>IF($G96="","",SUMIFS(условия_конкуренты!$110:$110,условия_конкуренты!$1:$1,$G96))</f>
        <v/>
      </c>
      <c r="K96" s="178" t="str">
        <f>IF($G96="","",SUMIFS(условия_конкуренты!$147:$147,условия_конкуренты!$1:$1,$G96))</f>
        <v/>
      </c>
      <c r="L96" s="178" t="str">
        <f>IF($G96="","",SUMIFS(условия_конкуренты!$59:$59,условия_конкуренты!$1:$1,$G96)+SUMIFS(условия_конкуренты!$106:$106,условия_конкуренты!$1:$1,$G96)+SUMIFS(условия_конкуренты!$143:$143,условия_конкуренты!$1:$1,$G96))</f>
        <v/>
      </c>
      <c r="M96" s="181" t="str">
        <f t="shared" si="0"/>
        <v/>
      </c>
      <c r="N96" s="1"/>
      <c r="O96" s="1"/>
      <c r="P96" s="1"/>
      <c r="Q96" s="1"/>
      <c r="R96" s="1"/>
      <c r="S96" s="105"/>
      <c r="T96" s="1"/>
    </row>
    <row r="97" spans="1:20" x14ac:dyDescent="0.3">
      <c r="A97" s="1"/>
      <c r="B97" s="1"/>
      <c r="C97" s="1"/>
      <c r="D97" s="105"/>
      <c r="E97" s="1"/>
      <c r="F97" s="139"/>
      <c r="G97" s="182" t="str">
        <f>IF(G96="","",IF(G96+1&gt;условия_конкуренты!$K$14,"",G96+1))</f>
        <v/>
      </c>
      <c r="H97" s="140"/>
      <c r="I97" s="178" t="str">
        <f>IF($G97="","",SUMIFS(условия_конкуренты!$63:$63,условия_конкуренты!$1:$1,$G97))</f>
        <v/>
      </c>
      <c r="J97" s="178" t="str">
        <f>IF($G97="","",SUMIFS(условия_конкуренты!$110:$110,условия_конкуренты!$1:$1,$G97))</f>
        <v/>
      </c>
      <c r="K97" s="178" t="str">
        <f>IF($G97="","",SUMIFS(условия_конкуренты!$147:$147,условия_конкуренты!$1:$1,$G97))</f>
        <v/>
      </c>
      <c r="L97" s="178" t="str">
        <f>IF($G97="","",SUMIFS(условия_конкуренты!$59:$59,условия_конкуренты!$1:$1,$G97)+SUMIFS(условия_конкуренты!$106:$106,условия_конкуренты!$1:$1,$G97)+SUMIFS(условия_конкуренты!$143:$143,условия_конкуренты!$1:$1,$G97))</f>
        <v/>
      </c>
      <c r="M97" s="181" t="str">
        <f t="shared" si="0"/>
        <v/>
      </c>
      <c r="N97" s="1"/>
      <c r="O97" s="1"/>
      <c r="P97" s="1"/>
      <c r="Q97" s="1"/>
      <c r="R97" s="1"/>
      <c r="S97" s="105"/>
      <c r="T97" s="1"/>
    </row>
    <row r="98" spans="1:20" x14ac:dyDescent="0.3">
      <c r="A98" s="1"/>
      <c r="B98" s="1"/>
      <c r="C98" s="1"/>
      <c r="D98" s="105"/>
      <c r="E98" s="1"/>
      <c r="F98" s="139"/>
      <c r="G98" s="182" t="str">
        <f>IF(G97="","",IF(G97+1&gt;условия_конкуренты!$K$14,"",G97+1))</f>
        <v/>
      </c>
      <c r="H98" s="140"/>
      <c r="I98" s="178" t="str">
        <f>IF($G98="","",SUMIFS(условия_конкуренты!$63:$63,условия_конкуренты!$1:$1,$G98))</f>
        <v/>
      </c>
      <c r="J98" s="178" t="str">
        <f>IF($G98="","",SUMIFS(условия_конкуренты!$110:$110,условия_конкуренты!$1:$1,$G98))</f>
        <v/>
      </c>
      <c r="K98" s="178" t="str">
        <f>IF($G98="","",SUMIFS(условия_конкуренты!$147:$147,условия_конкуренты!$1:$1,$G98))</f>
        <v/>
      </c>
      <c r="L98" s="178" t="str">
        <f>IF($G98="","",SUMIFS(условия_конкуренты!$59:$59,условия_конкуренты!$1:$1,$G98)+SUMIFS(условия_конкуренты!$106:$106,условия_конкуренты!$1:$1,$G98)+SUMIFS(условия_конкуренты!$143:$143,условия_конкуренты!$1:$1,$G98))</f>
        <v/>
      </c>
      <c r="M98" s="181" t="str">
        <f t="shared" si="0"/>
        <v/>
      </c>
      <c r="N98" s="1"/>
      <c r="O98" s="1"/>
      <c r="P98" s="1"/>
      <c r="Q98" s="1"/>
      <c r="R98" s="1"/>
      <c r="S98" s="105"/>
      <c r="T98" s="1"/>
    </row>
    <row r="99" spans="1:20" x14ac:dyDescent="0.3">
      <c r="A99" s="1"/>
      <c r="B99" s="1"/>
      <c r="C99" s="1"/>
      <c r="D99" s="105"/>
      <c r="E99" s="1"/>
      <c r="F99" s="139"/>
      <c r="G99" s="182" t="str">
        <f>IF(G98="","",IF(G98+1&gt;условия_конкуренты!$K$14,"",G98+1))</f>
        <v/>
      </c>
      <c r="H99" s="140"/>
      <c r="I99" s="178" t="str">
        <f>IF($G99="","",SUMIFS(условия_конкуренты!$63:$63,условия_конкуренты!$1:$1,$G99))</f>
        <v/>
      </c>
      <c r="J99" s="178" t="str">
        <f>IF($G99="","",SUMIFS(условия_конкуренты!$110:$110,условия_конкуренты!$1:$1,$G99))</f>
        <v/>
      </c>
      <c r="K99" s="178" t="str">
        <f>IF($G99="","",SUMIFS(условия_конкуренты!$147:$147,условия_конкуренты!$1:$1,$G99))</f>
        <v/>
      </c>
      <c r="L99" s="178" t="str">
        <f>IF($G99="","",SUMIFS(условия_конкуренты!$59:$59,условия_конкуренты!$1:$1,$G99)+SUMIFS(условия_конкуренты!$106:$106,условия_конкуренты!$1:$1,$G99)+SUMIFS(условия_конкуренты!$143:$143,условия_конкуренты!$1:$1,$G99))</f>
        <v/>
      </c>
      <c r="M99" s="181" t="str">
        <f t="shared" si="0"/>
        <v/>
      </c>
      <c r="N99" s="1"/>
      <c r="O99" s="1"/>
      <c r="P99" s="1"/>
      <c r="Q99" s="1"/>
      <c r="R99" s="1"/>
      <c r="S99" s="105"/>
      <c r="T99" s="1"/>
    </row>
    <row r="100" spans="1:20" x14ac:dyDescent="0.3">
      <c r="A100" s="1"/>
      <c r="B100" s="1"/>
      <c r="C100" s="1"/>
      <c r="D100" s="105"/>
      <c r="E100" s="1"/>
      <c r="F100" s="139"/>
      <c r="G100" s="182" t="str">
        <f>IF(G99="","",IF(G99+1&gt;условия_конкуренты!$K$14,"",G99+1))</f>
        <v/>
      </c>
      <c r="H100" s="140"/>
      <c r="I100" s="178" t="str">
        <f>IF($G100="","",SUMIFS(условия_конкуренты!$63:$63,условия_конкуренты!$1:$1,$G100))</f>
        <v/>
      </c>
      <c r="J100" s="178" t="str">
        <f>IF($G100="","",SUMIFS(условия_конкуренты!$110:$110,условия_конкуренты!$1:$1,$G100))</f>
        <v/>
      </c>
      <c r="K100" s="178" t="str">
        <f>IF($G100="","",SUMIFS(условия_конкуренты!$147:$147,условия_конкуренты!$1:$1,$G100))</f>
        <v/>
      </c>
      <c r="L100" s="178" t="str">
        <f>IF($G100="","",SUMIFS(условия_конкуренты!$59:$59,условия_конкуренты!$1:$1,$G100)+SUMIFS(условия_конкуренты!$106:$106,условия_конкуренты!$1:$1,$G100)+SUMIFS(условия_конкуренты!$143:$143,условия_конкуренты!$1:$1,$G100))</f>
        <v/>
      </c>
      <c r="M100" s="181" t="str">
        <f t="shared" si="0"/>
        <v/>
      </c>
      <c r="N100" s="1"/>
      <c r="O100" s="1"/>
      <c r="P100" s="1"/>
      <c r="Q100" s="1"/>
      <c r="R100" s="1"/>
      <c r="S100" s="105"/>
      <c r="T100" s="1"/>
    </row>
    <row r="101" spans="1:20" x14ac:dyDescent="0.3">
      <c r="A101" s="1"/>
      <c r="B101" s="1"/>
      <c r="C101" s="1"/>
      <c r="D101" s="105"/>
      <c r="E101" s="1"/>
      <c r="F101" s="139"/>
      <c r="G101" s="182" t="str">
        <f>IF(G100="","",IF(G100+1&gt;условия_конкуренты!$K$14,"",G100+1))</f>
        <v/>
      </c>
      <c r="H101" s="140"/>
      <c r="I101" s="178" t="str">
        <f>IF($G101="","",SUMIFS(условия_конкуренты!$63:$63,условия_конкуренты!$1:$1,$G101))</f>
        <v/>
      </c>
      <c r="J101" s="178" t="str">
        <f>IF($G101="","",SUMIFS(условия_конкуренты!$110:$110,условия_конкуренты!$1:$1,$G101))</f>
        <v/>
      </c>
      <c r="K101" s="178" t="str">
        <f>IF($G101="","",SUMIFS(условия_конкуренты!$147:$147,условия_конкуренты!$1:$1,$G101))</f>
        <v/>
      </c>
      <c r="L101" s="178" t="str">
        <f>IF($G101="","",SUMIFS(условия_конкуренты!$59:$59,условия_конкуренты!$1:$1,$G101)+SUMIFS(условия_конкуренты!$106:$106,условия_конкуренты!$1:$1,$G101)+SUMIFS(условия_конкуренты!$143:$143,условия_конкуренты!$1:$1,$G101))</f>
        <v/>
      </c>
      <c r="M101" s="181" t="str">
        <f t="shared" si="0"/>
        <v/>
      </c>
      <c r="N101" s="1"/>
      <c r="O101" s="1"/>
      <c r="P101" s="1"/>
      <c r="Q101" s="1"/>
      <c r="R101" s="1"/>
      <c r="S101" s="105"/>
      <c r="T101" s="1"/>
    </row>
    <row r="102" spans="1:20" x14ac:dyDescent="0.3">
      <c r="A102" s="1"/>
      <c r="B102" s="1"/>
      <c r="C102" s="1"/>
      <c r="D102" s="105"/>
      <c r="E102" s="1"/>
      <c r="F102" s="139"/>
      <c r="G102" s="182" t="str">
        <f>IF(G101="","",IF(G101+1&gt;условия_конкуренты!$K$14,"",G101+1))</f>
        <v/>
      </c>
      <c r="H102" s="140"/>
      <c r="I102" s="178" t="str">
        <f>IF($G102="","",SUMIFS(условия_конкуренты!$63:$63,условия_конкуренты!$1:$1,$G102))</f>
        <v/>
      </c>
      <c r="J102" s="178" t="str">
        <f>IF($G102="","",SUMIFS(условия_конкуренты!$110:$110,условия_конкуренты!$1:$1,$G102))</f>
        <v/>
      </c>
      <c r="K102" s="178" t="str">
        <f>IF($G102="","",SUMIFS(условия_конкуренты!$147:$147,условия_конкуренты!$1:$1,$G102))</f>
        <v/>
      </c>
      <c r="L102" s="178" t="str">
        <f>IF($G102="","",SUMIFS(условия_конкуренты!$59:$59,условия_конкуренты!$1:$1,$G102)+SUMIFS(условия_конкуренты!$106:$106,условия_конкуренты!$1:$1,$G102)+SUMIFS(условия_конкуренты!$143:$143,условия_конкуренты!$1:$1,$G102))</f>
        <v/>
      </c>
      <c r="M102" s="181" t="str">
        <f t="shared" si="0"/>
        <v/>
      </c>
      <c r="N102" s="1"/>
      <c r="O102" s="1"/>
      <c r="P102" s="1"/>
      <c r="Q102" s="1"/>
      <c r="R102" s="1"/>
      <c r="S102" s="105"/>
      <c r="T102" s="1"/>
    </row>
    <row r="103" spans="1:20" x14ac:dyDescent="0.3">
      <c r="A103" s="1"/>
      <c r="B103" s="1"/>
      <c r="C103" s="1"/>
      <c r="D103" s="105"/>
      <c r="E103" s="1"/>
      <c r="F103" s="139"/>
      <c r="G103" s="182" t="str">
        <f>IF(G102="","",IF(G102+1&gt;условия_конкуренты!$K$14,"",G102+1))</f>
        <v/>
      </c>
      <c r="H103" s="140"/>
      <c r="I103" s="178" t="str">
        <f>IF($G103="","",SUMIFS(условия_конкуренты!$63:$63,условия_конкуренты!$1:$1,$G103))</f>
        <v/>
      </c>
      <c r="J103" s="178" t="str">
        <f>IF($G103="","",SUMIFS(условия_конкуренты!$110:$110,условия_конкуренты!$1:$1,$G103))</f>
        <v/>
      </c>
      <c r="K103" s="178" t="str">
        <f>IF($G103="","",SUMIFS(условия_конкуренты!$147:$147,условия_конкуренты!$1:$1,$G103))</f>
        <v/>
      </c>
      <c r="L103" s="178" t="str">
        <f>IF($G103="","",SUMIFS(условия_конкуренты!$59:$59,условия_конкуренты!$1:$1,$G103)+SUMIFS(условия_конкуренты!$106:$106,условия_конкуренты!$1:$1,$G103)+SUMIFS(условия_конкуренты!$143:$143,условия_конкуренты!$1:$1,$G103))</f>
        <v/>
      </c>
      <c r="M103" s="181" t="str">
        <f t="shared" si="0"/>
        <v/>
      </c>
      <c r="N103" s="1"/>
      <c r="O103" s="1"/>
      <c r="P103" s="1"/>
      <c r="Q103" s="1"/>
      <c r="R103" s="1"/>
      <c r="S103" s="105"/>
      <c r="T103" s="1"/>
    </row>
    <row r="104" spans="1:20" x14ac:dyDescent="0.3">
      <c r="A104" s="1"/>
      <c r="B104" s="1"/>
      <c r="C104" s="1"/>
      <c r="D104" s="105"/>
      <c r="E104" s="1"/>
      <c r="F104" s="139"/>
      <c r="G104" s="182" t="str">
        <f>IF(G103="","",IF(G103+1&gt;условия_конкуренты!$K$14,"",G103+1))</f>
        <v/>
      </c>
      <c r="H104" s="140"/>
      <c r="I104" s="178" t="str">
        <f>IF($G104="","",SUMIFS(условия_конкуренты!$63:$63,условия_конкуренты!$1:$1,$G104))</f>
        <v/>
      </c>
      <c r="J104" s="178" t="str">
        <f>IF($G104="","",SUMIFS(условия_конкуренты!$110:$110,условия_конкуренты!$1:$1,$G104))</f>
        <v/>
      </c>
      <c r="K104" s="178" t="str">
        <f>IF($G104="","",SUMIFS(условия_конкуренты!$147:$147,условия_конкуренты!$1:$1,$G104))</f>
        <v/>
      </c>
      <c r="L104" s="178" t="str">
        <f>IF($G104="","",SUMIFS(условия_конкуренты!$59:$59,условия_конкуренты!$1:$1,$G104)+SUMIFS(условия_конкуренты!$106:$106,условия_конкуренты!$1:$1,$G104)+SUMIFS(условия_конкуренты!$143:$143,условия_конкуренты!$1:$1,$G104))</f>
        <v/>
      </c>
      <c r="M104" s="181" t="str">
        <f t="shared" si="0"/>
        <v/>
      </c>
      <c r="N104" s="1"/>
      <c r="O104" s="1"/>
      <c r="P104" s="1"/>
      <c r="Q104" s="1"/>
      <c r="R104" s="1"/>
      <c r="S104" s="105"/>
      <c r="T104" s="1"/>
    </row>
    <row r="105" spans="1:20" x14ac:dyDescent="0.3">
      <c r="A105" s="1"/>
      <c r="B105" s="1"/>
      <c r="C105" s="1"/>
      <c r="D105" s="105"/>
      <c r="E105" s="1"/>
      <c r="F105" s="139"/>
      <c r="G105" s="182" t="str">
        <f>IF(G104="","",IF(G104+1&gt;условия_конкуренты!$K$14,"",G104+1))</f>
        <v/>
      </c>
      <c r="H105" s="140"/>
      <c r="I105" s="178" t="str">
        <f>IF($G105="","",SUMIFS(условия_конкуренты!$63:$63,условия_конкуренты!$1:$1,$G105))</f>
        <v/>
      </c>
      <c r="J105" s="178" t="str">
        <f>IF($G105="","",SUMIFS(условия_конкуренты!$110:$110,условия_конкуренты!$1:$1,$G105))</f>
        <v/>
      </c>
      <c r="K105" s="178" t="str">
        <f>IF($G105="","",SUMIFS(условия_конкуренты!$147:$147,условия_конкуренты!$1:$1,$G105))</f>
        <v/>
      </c>
      <c r="L105" s="178" t="str">
        <f>IF($G105="","",SUMIFS(условия_конкуренты!$59:$59,условия_конкуренты!$1:$1,$G105)+SUMIFS(условия_конкуренты!$106:$106,условия_конкуренты!$1:$1,$G105)+SUMIFS(условия_конкуренты!$143:$143,условия_конкуренты!$1:$1,$G105))</f>
        <v/>
      </c>
      <c r="M105" s="181" t="str">
        <f t="shared" si="0"/>
        <v/>
      </c>
      <c r="N105" s="1"/>
      <c r="O105" s="1"/>
      <c r="P105" s="1"/>
      <c r="Q105" s="1"/>
      <c r="R105" s="1"/>
      <c r="S105" s="105"/>
      <c r="T105" s="1"/>
    </row>
    <row r="106" spans="1:20" x14ac:dyDescent="0.3">
      <c r="A106" s="1"/>
      <c r="B106" s="1"/>
      <c r="C106" s="1"/>
      <c r="D106" s="105"/>
      <c r="E106" s="1"/>
      <c r="F106" s="139"/>
      <c r="G106" s="182" t="str">
        <f>IF(G105="","",IF(G105+1&gt;условия_конкуренты!$K$14,"",G105+1))</f>
        <v/>
      </c>
      <c r="H106" s="140"/>
      <c r="I106" s="178" t="str">
        <f>IF($G106="","",SUMIFS(условия_конкуренты!$63:$63,условия_конкуренты!$1:$1,$G106))</f>
        <v/>
      </c>
      <c r="J106" s="178" t="str">
        <f>IF($G106="","",SUMIFS(условия_конкуренты!$110:$110,условия_конкуренты!$1:$1,$G106))</f>
        <v/>
      </c>
      <c r="K106" s="178" t="str">
        <f>IF($G106="","",SUMIFS(условия_конкуренты!$147:$147,условия_конкуренты!$1:$1,$G106))</f>
        <v/>
      </c>
      <c r="L106" s="178" t="str">
        <f>IF($G106="","",SUMIFS(условия_конкуренты!$59:$59,условия_конкуренты!$1:$1,$G106)+SUMIFS(условия_конкуренты!$106:$106,условия_конкуренты!$1:$1,$G106)+SUMIFS(условия_конкуренты!$143:$143,условия_конкуренты!$1:$1,$G106))</f>
        <v/>
      </c>
      <c r="M106" s="181" t="str">
        <f t="shared" si="0"/>
        <v/>
      </c>
      <c r="N106" s="1"/>
      <c r="O106" s="1"/>
      <c r="P106" s="1"/>
      <c r="Q106" s="1"/>
      <c r="R106" s="1"/>
      <c r="S106" s="105"/>
      <c r="T106" s="1"/>
    </row>
    <row r="107" spans="1:20" x14ac:dyDescent="0.3">
      <c r="A107" s="1"/>
      <c r="B107" s="1"/>
      <c r="C107" s="1"/>
      <c r="D107" s="105"/>
      <c r="E107" s="1"/>
      <c r="F107" s="139"/>
      <c r="G107" s="182" t="str">
        <f>IF(G106="","",IF(G106+1&gt;условия_конкуренты!$K$14,"",G106+1))</f>
        <v/>
      </c>
      <c r="H107" s="140"/>
      <c r="I107" s="178" t="str">
        <f>IF($G107="","",SUMIFS(условия_конкуренты!$63:$63,условия_конкуренты!$1:$1,$G107))</f>
        <v/>
      </c>
      <c r="J107" s="178" t="str">
        <f>IF($G107="","",SUMIFS(условия_конкуренты!$110:$110,условия_конкуренты!$1:$1,$G107))</f>
        <v/>
      </c>
      <c r="K107" s="178" t="str">
        <f>IF($G107="","",SUMIFS(условия_конкуренты!$147:$147,условия_конкуренты!$1:$1,$G107))</f>
        <v/>
      </c>
      <c r="L107" s="178" t="str">
        <f>IF($G107="","",SUMIFS(условия_конкуренты!$59:$59,условия_конкуренты!$1:$1,$G107)+SUMIFS(условия_конкуренты!$106:$106,условия_конкуренты!$1:$1,$G107)+SUMIFS(условия_конкуренты!$143:$143,условия_конкуренты!$1:$1,$G107))</f>
        <v/>
      </c>
      <c r="M107" s="181" t="str">
        <f t="shared" si="0"/>
        <v/>
      </c>
      <c r="N107" s="1"/>
      <c r="O107" s="1"/>
      <c r="P107" s="1"/>
      <c r="Q107" s="1"/>
      <c r="R107" s="1"/>
      <c r="S107" s="105"/>
      <c r="T107" s="1"/>
    </row>
    <row r="108" spans="1:20" x14ac:dyDescent="0.3">
      <c r="A108" s="1"/>
      <c r="B108" s="1"/>
      <c r="C108" s="1"/>
      <c r="D108" s="105"/>
      <c r="E108" s="1"/>
      <c r="F108" s="139"/>
      <c r="G108" s="182" t="str">
        <f>IF(G107="","",IF(G107+1&gt;условия_конкуренты!$K$14,"",G107+1))</f>
        <v/>
      </c>
      <c r="H108" s="140"/>
      <c r="I108" s="178" t="str">
        <f>IF($G108="","",SUMIFS(условия_конкуренты!$63:$63,условия_конкуренты!$1:$1,$G108))</f>
        <v/>
      </c>
      <c r="J108" s="178" t="str">
        <f>IF($G108="","",SUMIFS(условия_конкуренты!$110:$110,условия_конкуренты!$1:$1,$G108))</f>
        <v/>
      </c>
      <c r="K108" s="178" t="str">
        <f>IF($G108="","",SUMIFS(условия_конкуренты!$147:$147,условия_конкуренты!$1:$1,$G108))</f>
        <v/>
      </c>
      <c r="L108" s="178" t="str">
        <f>IF($G108="","",SUMIFS(условия_конкуренты!$59:$59,условия_конкуренты!$1:$1,$G108)+SUMIFS(условия_конкуренты!$106:$106,условия_конкуренты!$1:$1,$G108)+SUMIFS(условия_конкуренты!$143:$143,условия_конкуренты!$1:$1,$G108))</f>
        <v/>
      </c>
      <c r="M108" s="181" t="str">
        <f t="shared" si="0"/>
        <v/>
      </c>
      <c r="N108" s="1"/>
      <c r="O108" s="1"/>
      <c r="P108" s="1"/>
      <c r="Q108" s="1"/>
      <c r="R108" s="1"/>
      <c r="S108" s="105"/>
      <c r="T108" s="1"/>
    </row>
    <row r="109" spans="1:20" x14ac:dyDescent="0.3">
      <c r="A109" s="1"/>
      <c r="B109" s="1"/>
      <c r="C109" s="1"/>
      <c r="D109" s="105"/>
      <c r="E109" s="1"/>
      <c r="F109" s="139"/>
      <c r="G109" s="182" t="str">
        <f>IF(G108="","",IF(G108+1&gt;условия_конкуренты!$K$14,"",G108+1))</f>
        <v/>
      </c>
      <c r="H109" s="140"/>
      <c r="I109" s="178" t="str">
        <f>IF($G109="","",SUMIFS(условия_конкуренты!$63:$63,условия_конкуренты!$1:$1,$G109))</f>
        <v/>
      </c>
      <c r="J109" s="178" t="str">
        <f>IF($G109="","",SUMIFS(условия_конкуренты!$110:$110,условия_конкуренты!$1:$1,$G109))</f>
        <v/>
      </c>
      <c r="K109" s="178" t="str">
        <f>IF($G109="","",SUMIFS(условия_конкуренты!$147:$147,условия_конкуренты!$1:$1,$G109))</f>
        <v/>
      </c>
      <c r="L109" s="178" t="str">
        <f>IF($G109="","",SUMIFS(условия_конкуренты!$59:$59,условия_конкуренты!$1:$1,$G109)+SUMIFS(условия_конкуренты!$106:$106,условия_конкуренты!$1:$1,$G109)+SUMIFS(условия_конкуренты!$143:$143,условия_конкуренты!$1:$1,$G109))</f>
        <v/>
      </c>
      <c r="M109" s="181" t="str">
        <f t="shared" si="0"/>
        <v/>
      </c>
      <c r="N109" s="1"/>
      <c r="O109" s="1"/>
      <c r="P109" s="1"/>
      <c r="Q109" s="1"/>
      <c r="R109" s="1"/>
      <c r="S109" s="105"/>
      <c r="T109" s="1"/>
    </row>
    <row r="110" spans="1:20" x14ac:dyDescent="0.3">
      <c r="A110" s="1"/>
      <c r="B110" s="1"/>
      <c r="C110" s="1"/>
      <c r="D110" s="105"/>
      <c r="E110" s="1"/>
      <c r="F110" s="139"/>
      <c r="G110" s="182" t="str">
        <f>IF(G109="","",IF(G109+1&gt;условия_конкуренты!$K$14,"",G109+1))</f>
        <v/>
      </c>
      <c r="H110" s="140"/>
      <c r="I110" s="178" t="str">
        <f>IF($G110="","",SUMIFS(условия_конкуренты!$63:$63,условия_конкуренты!$1:$1,$G110))</f>
        <v/>
      </c>
      <c r="J110" s="178" t="str">
        <f>IF($G110="","",SUMIFS(условия_конкуренты!$110:$110,условия_конкуренты!$1:$1,$G110))</f>
        <v/>
      </c>
      <c r="K110" s="178" t="str">
        <f>IF($G110="","",SUMIFS(условия_конкуренты!$147:$147,условия_конкуренты!$1:$1,$G110))</f>
        <v/>
      </c>
      <c r="L110" s="178" t="str">
        <f>IF($G110="","",SUMIFS(условия_конкуренты!$59:$59,условия_конкуренты!$1:$1,$G110)+SUMIFS(условия_конкуренты!$106:$106,условия_конкуренты!$1:$1,$G110)+SUMIFS(условия_конкуренты!$143:$143,условия_конкуренты!$1:$1,$G110))</f>
        <v/>
      </c>
      <c r="M110" s="181" t="str">
        <f t="shared" si="0"/>
        <v/>
      </c>
      <c r="N110" s="1"/>
      <c r="O110" s="1"/>
      <c r="P110" s="1"/>
      <c r="Q110" s="1"/>
      <c r="R110" s="1"/>
      <c r="S110" s="105"/>
      <c r="T110" s="1"/>
    </row>
    <row r="111" spans="1:20" x14ac:dyDescent="0.3">
      <c r="A111" s="1"/>
      <c r="B111" s="1"/>
      <c r="C111" s="1"/>
      <c r="D111" s="105"/>
      <c r="E111" s="1"/>
      <c r="F111" s="139"/>
      <c r="G111" s="182" t="str">
        <f>IF(G110="","",IF(G110+1&gt;условия_конкуренты!$K$14,"",G110+1))</f>
        <v/>
      </c>
      <c r="H111" s="140"/>
      <c r="I111" s="178" t="str">
        <f>IF($G111="","",SUMIFS(условия_конкуренты!$63:$63,условия_конкуренты!$1:$1,$G111))</f>
        <v/>
      </c>
      <c r="J111" s="178" t="str">
        <f>IF($G111="","",SUMIFS(условия_конкуренты!$110:$110,условия_конкуренты!$1:$1,$G111))</f>
        <v/>
      </c>
      <c r="K111" s="178" t="str">
        <f>IF($G111="","",SUMIFS(условия_конкуренты!$147:$147,условия_конкуренты!$1:$1,$G111))</f>
        <v/>
      </c>
      <c r="L111" s="178" t="str">
        <f>IF($G111="","",SUMIFS(условия_конкуренты!$59:$59,условия_конкуренты!$1:$1,$G111)+SUMIFS(условия_конкуренты!$106:$106,условия_конкуренты!$1:$1,$G111)+SUMIFS(условия_конкуренты!$143:$143,условия_конкуренты!$1:$1,$G111))</f>
        <v/>
      </c>
      <c r="M111" s="181" t="str">
        <f t="shared" si="0"/>
        <v/>
      </c>
      <c r="N111" s="1"/>
      <c r="O111" s="1"/>
      <c r="P111" s="1"/>
      <c r="Q111" s="1"/>
      <c r="R111" s="1"/>
      <c r="S111" s="105"/>
      <c r="T111" s="1"/>
    </row>
    <row r="112" spans="1:20" x14ac:dyDescent="0.3">
      <c r="A112" s="1"/>
      <c r="B112" s="1"/>
      <c r="C112" s="1"/>
      <c r="D112" s="105"/>
      <c r="E112" s="1"/>
      <c r="F112" s="139"/>
      <c r="G112" s="182" t="str">
        <f>IF(G111="","",IF(G111+1&gt;условия_конкуренты!$K$14,"",G111+1))</f>
        <v/>
      </c>
      <c r="H112" s="140"/>
      <c r="I112" s="178" t="str">
        <f>IF($G112="","",SUMIFS(условия_конкуренты!$63:$63,условия_конкуренты!$1:$1,$G112))</f>
        <v/>
      </c>
      <c r="J112" s="178" t="str">
        <f>IF($G112="","",SUMIFS(условия_конкуренты!$110:$110,условия_конкуренты!$1:$1,$G112))</f>
        <v/>
      </c>
      <c r="K112" s="178" t="str">
        <f>IF($G112="","",SUMIFS(условия_конкуренты!$147:$147,условия_конкуренты!$1:$1,$G112))</f>
        <v/>
      </c>
      <c r="L112" s="178" t="str">
        <f>IF($G112="","",SUMIFS(условия_конкуренты!$59:$59,условия_конкуренты!$1:$1,$G112)+SUMIFS(условия_конкуренты!$106:$106,условия_конкуренты!$1:$1,$G112)+SUMIFS(условия_конкуренты!$143:$143,условия_конкуренты!$1:$1,$G112))</f>
        <v/>
      </c>
      <c r="M112" s="181" t="str">
        <f t="shared" si="0"/>
        <v/>
      </c>
      <c r="N112" s="1"/>
      <c r="O112" s="1"/>
      <c r="P112" s="1"/>
      <c r="Q112" s="1"/>
      <c r="R112" s="1"/>
      <c r="S112" s="105"/>
      <c r="T112" s="1"/>
    </row>
    <row r="113" spans="1:20" x14ac:dyDescent="0.3">
      <c r="A113" s="1"/>
      <c r="B113" s="1"/>
      <c r="C113" s="1"/>
      <c r="D113" s="105"/>
      <c r="E113" s="1"/>
      <c r="F113" s="139"/>
      <c r="G113" s="182" t="str">
        <f>IF(G112="","",IF(G112+1&gt;условия_конкуренты!$K$14,"",G112+1))</f>
        <v/>
      </c>
      <c r="H113" s="140"/>
      <c r="I113" s="178" t="str">
        <f>IF($G113="","",SUMIFS(условия_конкуренты!$63:$63,условия_конкуренты!$1:$1,$G113))</f>
        <v/>
      </c>
      <c r="J113" s="178" t="str">
        <f>IF($G113="","",SUMIFS(условия_конкуренты!$110:$110,условия_конкуренты!$1:$1,$G113))</f>
        <v/>
      </c>
      <c r="K113" s="178" t="str">
        <f>IF($G113="","",SUMIFS(условия_конкуренты!$147:$147,условия_конкуренты!$1:$1,$G113))</f>
        <v/>
      </c>
      <c r="L113" s="178" t="str">
        <f>IF($G113="","",SUMIFS(условия_конкуренты!$59:$59,условия_конкуренты!$1:$1,$G113)+SUMIFS(условия_конкуренты!$106:$106,условия_конкуренты!$1:$1,$G113)+SUMIFS(условия_конкуренты!$143:$143,условия_конкуренты!$1:$1,$G113))</f>
        <v/>
      </c>
      <c r="M113" s="181" t="str">
        <f t="shared" si="0"/>
        <v/>
      </c>
      <c r="N113" s="1"/>
      <c r="O113" s="1"/>
      <c r="P113" s="1"/>
      <c r="Q113" s="1"/>
      <c r="R113" s="1"/>
      <c r="S113" s="105"/>
      <c r="T113" s="1"/>
    </row>
    <row r="114" spans="1:20" x14ac:dyDescent="0.3">
      <c r="A114" s="1"/>
      <c r="B114" s="1"/>
      <c r="C114" s="1"/>
      <c r="D114" s="105"/>
      <c r="E114" s="1"/>
      <c r="F114" s="139"/>
      <c r="G114" s="182" t="str">
        <f>IF(G113="","",IF(G113+1&gt;условия_конкуренты!$K$14,"",G113+1))</f>
        <v/>
      </c>
      <c r="H114" s="140"/>
      <c r="I114" s="178" t="str">
        <f>IF($G114="","",SUMIFS(условия_конкуренты!$63:$63,условия_конкуренты!$1:$1,$G114))</f>
        <v/>
      </c>
      <c r="J114" s="178" t="str">
        <f>IF($G114="","",SUMIFS(условия_конкуренты!$110:$110,условия_конкуренты!$1:$1,$G114))</f>
        <v/>
      </c>
      <c r="K114" s="178" t="str">
        <f>IF($G114="","",SUMIFS(условия_конкуренты!$147:$147,условия_конкуренты!$1:$1,$G114))</f>
        <v/>
      </c>
      <c r="L114" s="178" t="str">
        <f>IF($G114="","",SUMIFS(условия_конкуренты!$59:$59,условия_конкуренты!$1:$1,$G114)+SUMIFS(условия_конкуренты!$106:$106,условия_конкуренты!$1:$1,$G114)+SUMIFS(условия_конкуренты!$143:$143,условия_конкуренты!$1:$1,$G114))</f>
        <v/>
      </c>
      <c r="M114" s="181" t="str">
        <f t="shared" si="0"/>
        <v/>
      </c>
      <c r="N114" s="1"/>
      <c r="O114" s="1"/>
      <c r="P114" s="1"/>
      <c r="Q114" s="1"/>
      <c r="R114" s="1"/>
      <c r="S114" s="105"/>
      <c r="T114" s="1"/>
    </row>
    <row r="115" spans="1:20" x14ac:dyDescent="0.3">
      <c r="A115" s="1"/>
      <c r="B115" s="1"/>
      <c r="C115" s="1"/>
      <c r="D115" s="105"/>
      <c r="E115" s="1"/>
      <c r="F115" s="139"/>
      <c r="G115" s="182" t="str">
        <f>IF(G114="","",IF(G114+1&gt;условия_конкуренты!$K$14,"",G114+1))</f>
        <v/>
      </c>
      <c r="H115" s="140"/>
      <c r="I115" s="178" t="str">
        <f>IF($G115="","",SUMIFS(условия_конкуренты!$63:$63,условия_конкуренты!$1:$1,$G115))</f>
        <v/>
      </c>
      <c r="J115" s="178" t="str">
        <f>IF($G115="","",SUMIFS(условия_конкуренты!$110:$110,условия_конкуренты!$1:$1,$G115))</f>
        <v/>
      </c>
      <c r="K115" s="178" t="str">
        <f>IF($G115="","",SUMIFS(условия_конкуренты!$147:$147,условия_конкуренты!$1:$1,$G115))</f>
        <v/>
      </c>
      <c r="L115" s="178" t="str">
        <f>IF($G115="","",SUMIFS(условия_конкуренты!$59:$59,условия_конкуренты!$1:$1,$G115)+SUMIFS(условия_конкуренты!$106:$106,условия_конкуренты!$1:$1,$G115)+SUMIFS(условия_конкуренты!$143:$143,условия_конкуренты!$1:$1,$G115))</f>
        <v/>
      </c>
      <c r="M115" s="181" t="str">
        <f t="shared" si="0"/>
        <v/>
      </c>
      <c r="N115" s="1"/>
      <c r="O115" s="1"/>
      <c r="P115" s="1"/>
      <c r="Q115" s="1"/>
      <c r="R115" s="1"/>
      <c r="S115" s="105"/>
      <c r="T115" s="1"/>
    </row>
    <row r="116" spans="1:20" x14ac:dyDescent="0.3">
      <c r="A116" s="1"/>
      <c r="B116" s="1"/>
      <c r="C116" s="1"/>
      <c r="D116" s="105"/>
      <c r="E116" s="1"/>
      <c r="F116" s="139"/>
      <c r="G116" s="182" t="str">
        <f>IF(G115="","",IF(G115+1&gt;условия_конкуренты!$K$14,"",G115+1))</f>
        <v/>
      </c>
      <c r="H116" s="140"/>
      <c r="I116" s="178" t="str">
        <f>IF($G116="","",SUMIFS(условия_конкуренты!$63:$63,условия_конкуренты!$1:$1,$G116))</f>
        <v/>
      </c>
      <c r="J116" s="178" t="str">
        <f>IF($G116="","",SUMIFS(условия_конкуренты!$110:$110,условия_конкуренты!$1:$1,$G116))</f>
        <v/>
      </c>
      <c r="K116" s="178" t="str">
        <f>IF($G116="","",SUMIFS(условия_конкуренты!$147:$147,условия_конкуренты!$1:$1,$G116))</f>
        <v/>
      </c>
      <c r="L116" s="178" t="str">
        <f>IF($G116="","",SUMIFS(условия_конкуренты!$59:$59,условия_конкуренты!$1:$1,$G116)+SUMIFS(условия_конкуренты!$106:$106,условия_конкуренты!$1:$1,$G116)+SUMIFS(условия_конкуренты!$143:$143,условия_конкуренты!$1:$1,$G116))</f>
        <v/>
      </c>
      <c r="M116" s="181" t="str">
        <f t="shared" si="0"/>
        <v/>
      </c>
      <c r="N116" s="1"/>
      <c r="O116" s="1"/>
      <c r="P116" s="1"/>
      <c r="Q116" s="1"/>
      <c r="R116" s="1"/>
      <c r="S116" s="105"/>
      <c r="T116" s="1"/>
    </row>
    <row r="117" spans="1:20" x14ac:dyDescent="0.3">
      <c r="A117" s="1"/>
      <c r="B117" s="1"/>
      <c r="C117" s="1"/>
      <c r="D117" s="105"/>
      <c r="E117" s="1"/>
      <c r="F117" s="139"/>
      <c r="G117" s="182" t="str">
        <f>IF(G116="","",IF(G116+1&gt;условия_конкуренты!$K$14,"",G116+1))</f>
        <v/>
      </c>
      <c r="H117" s="140"/>
      <c r="I117" s="178" t="str">
        <f>IF($G117="","",SUMIFS(условия_конкуренты!$63:$63,условия_конкуренты!$1:$1,$G117))</f>
        <v/>
      </c>
      <c r="J117" s="178" t="str">
        <f>IF($G117="","",SUMIFS(условия_конкуренты!$110:$110,условия_конкуренты!$1:$1,$G117))</f>
        <v/>
      </c>
      <c r="K117" s="178" t="str">
        <f>IF($G117="","",SUMIFS(условия_конкуренты!$147:$147,условия_конкуренты!$1:$1,$G117))</f>
        <v/>
      </c>
      <c r="L117" s="178" t="str">
        <f>IF($G117="","",SUMIFS(условия_конкуренты!$59:$59,условия_конкуренты!$1:$1,$G117)+SUMIFS(условия_конкуренты!$106:$106,условия_конкуренты!$1:$1,$G117)+SUMIFS(условия_конкуренты!$143:$143,условия_конкуренты!$1:$1,$G117))</f>
        <v/>
      </c>
      <c r="M117" s="181" t="str">
        <f t="shared" si="0"/>
        <v/>
      </c>
      <c r="N117" s="1"/>
      <c r="O117" s="1"/>
      <c r="P117" s="1"/>
      <c r="Q117" s="1"/>
      <c r="R117" s="1"/>
      <c r="S117" s="105"/>
      <c r="T117" s="1"/>
    </row>
    <row r="118" spans="1:20" x14ac:dyDescent="0.3">
      <c r="A118" s="1"/>
      <c r="B118" s="1"/>
      <c r="C118" s="1"/>
      <c r="D118" s="105"/>
      <c r="E118" s="1"/>
      <c r="F118" s="139"/>
      <c r="G118" s="182" t="str">
        <f>IF(G117="","",IF(G117+1&gt;условия_конкуренты!$K$14,"",G117+1))</f>
        <v/>
      </c>
      <c r="H118" s="140"/>
      <c r="I118" s="178" t="str">
        <f>IF($G118="","",SUMIFS(условия_конкуренты!$63:$63,условия_конкуренты!$1:$1,$G118))</f>
        <v/>
      </c>
      <c r="J118" s="178" t="str">
        <f>IF($G118="","",SUMIFS(условия_конкуренты!$110:$110,условия_конкуренты!$1:$1,$G118))</f>
        <v/>
      </c>
      <c r="K118" s="178" t="str">
        <f>IF($G118="","",SUMIFS(условия_конкуренты!$147:$147,условия_конкуренты!$1:$1,$G118))</f>
        <v/>
      </c>
      <c r="L118" s="178" t="str">
        <f>IF($G118="","",SUMIFS(условия_конкуренты!$59:$59,условия_конкуренты!$1:$1,$G118)+SUMIFS(условия_конкуренты!$106:$106,условия_конкуренты!$1:$1,$G118)+SUMIFS(условия_конкуренты!$143:$143,условия_конкуренты!$1:$1,$G118))</f>
        <v/>
      </c>
      <c r="M118" s="181" t="str">
        <f t="shared" si="0"/>
        <v/>
      </c>
      <c r="N118" s="1"/>
      <c r="O118" s="1"/>
      <c r="P118" s="1"/>
      <c r="Q118" s="1"/>
      <c r="R118" s="1"/>
      <c r="S118" s="105"/>
      <c r="T118" s="1"/>
    </row>
    <row r="119" spans="1:20" x14ac:dyDescent="0.3">
      <c r="A119" s="1"/>
      <c r="B119" s="1"/>
      <c r="C119" s="1"/>
      <c r="D119" s="105"/>
      <c r="E119" s="1"/>
      <c r="F119" s="139"/>
      <c r="G119" s="182" t="str">
        <f>IF(G118="","",IF(G118+1&gt;условия_конкуренты!$K$14,"",G118+1))</f>
        <v/>
      </c>
      <c r="H119" s="140"/>
      <c r="I119" s="178" t="str">
        <f>IF($G119="","",SUMIFS(условия_конкуренты!$63:$63,условия_конкуренты!$1:$1,$G119))</f>
        <v/>
      </c>
      <c r="J119" s="178" t="str">
        <f>IF($G119="","",SUMIFS(условия_конкуренты!$110:$110,условия_конкуренты!$1:$1,$G119))</f>
        <v/>
      </c>
      <c r="K119" s="178" t="str">
        <f>IF($G119="","",SUMIFS(условия_конкуренты!$147:$147,условия_конкуренты!$1:$1,$G119))</f>
        <v/>
      </c>
      <c r="L119" s="178" t="str">
        <f>IF($G119="","",SUMIFS(условия_конкуренты!$59:$59,условия_конкуренты!$1:$1,$G119)+SUMIFS(условия_конкуренты!$106:$106,условия_конкуренты!$1:$1,$G119)+SUMIFS(условия_конкуренты!$143:$143,условия_конкуренты!$1:$1,$G119))</f>
        <v/>
      </c>
      <c r="M119" s="181" t="str">
        <f t="shared" si="0"/>
        <v/>
      </c>
      <c r="N119" s="1"/>
      <c r="O119" s="1"/>
      <c r="P119" s="1"/>
      <c r="Q119" s="1"/>
      <c r="R119" s="1"/>
      <c r="S119" s="105"/>
      <c r="T119" s="1"/>
    </row>
    <row r="120" spans="1:20" x14ac:dyDescent="0.3">
      <c r="A120" s="1"/>
      <c r="B120" s="1"/>
      <c r="C120" s="1"/>
      <c r="D120" s="105"/>
      <c r="E120" s="1"/>
      <c r="F120" s="139"/>
      <c r="G120" s="182" t="str">
        <f>IF(G119="","",IF(G119+1&gt;условия_конкуренты!$K$14,"",G119+1))</f>
        <v/>
      </c>
      <c r="H120" s="140"/>
      <c r="I120" s="178" t="str">
        <f>IF($G120="","",SUMIFS(условия_конкуренты!$63:$63,условия_конкуренты!$1:$1,$G120))</f>
        <v/>
      </c>
      <c r="J120" s="178" t="str">
        <f>IF($G120="","",SUMIFS(условия_конкуренты!$110:$110,условия_конкуренты!$1:$1,$G120))</f>
        <v/>
      </c>
      <c r="K120" s="178" t="str">
        <f>IF($G120="","",SUMIFS(условия_конкуренты!$147:$147,условия_конкуренты!$1:$1,$G120))</f>
        <v/>
      </c>
      <c r="L120" s="178" t="str">
        <f>IF($G120="","",SUMIFS(условия_конкуренты!$59:$59,условия_конкуренты!$1:$1,$G120)+SUMIFS(условия_конкуренты!$106:$106,условия_конкуренты!$1:$1,$G120)+SUMIFS(условия_конкуренты!$143:$143,условия_конкуренты!$1:$1,$G120))</f>
        <v/>
      </c>
      <c r="M120" s="181" t="str">
        <f t="shared" si="0"/>
        <v/>
      </c>
      <c r="N120" s="1"/>
      <c r="O120" s="1"/>
      <c r="P120" s="1"/>
      <c r="Q120" s="1"/>
      <c r="R120" s="1"/>
      <c r="S120" s="105"/>
      <c r="T120" s="1"/>
    </row>
    <row r="121" spans="1:20" x14ac:dyDescent="0.3">
      <c r="A121" s="1"/>
      <c r="B121" s="1"/>
      <c r="C121" s="1"/>
      <c r="D121" s="105"/>
      <c r="E121" s="1"/>
      <c r="F121" s="139"/>
      <c r="G121" s="182" t="str">
        <f>IF(G120="","",IF(G120+1&gt;условия_конкуренты!$K$14,"",G120+1))</f>
        <v/>
      </c>
      <c r="H121" s="140"/>
      <c r="I121" s="178" t="str">
        <f>IF($G121="","",SUMIFS(условия_конкуренты!$63:$63,условия_конкуренты!$1:$1,$G121))</f>
        <v/>
      </c>
      <c r="J121" s="178" t="str">
        <f>IF($G121="","",SUMIFS(условия_конкуренты!$110:$110,условия_конкуренты!$1:$1,$G121))</f>
        <v/>
      </c>
      <c r="K121" s="178" t="str">
        <f>IF($G121="","",SUMIFS(условия_конкуренты!$147:$147,условия_конкуренты!$1:$1,$G121))</f>
        <v/>
      </c>
      <c r="L121" s="178" t="str">
        <f>IF($G121="","",SUMIFS(условия_конкуренты!$59:$59,условия_конкуренты!$1:$1,$G121)+SUMIFS(условия_конкуренты!$106:$106,условия_конкуренты!$1:$1,$G121)+SUMIFS(условия_конкуренты!$143:$143,условия_конкуренты!$1:$1,$G121))</f>
        <v/>
      </c>
      <c r="M121" s="181" t="str">
        <f t="shared" si="0"/>
        <v/>
      </c>
      <c r="N121" s="1"/>
      <c r="O121" s="1"/>
      <c r="P121" s="1"/>
      <c r="Q121" s="1"/>
      <c r="R121" s="1"/>
      <c r="S121" s="105"/>
      <c r="T121" s="1"/>
    </row>
    <row r="122" spans="1:20" x14ac:dyDescent="0.3">
      <c r="A122" s="1"/>
      <c r="B122" s="1"/>
      <c r="C122" s="1"/>
      <c r="D122" s="105"/>
      <c r="E122" s="1"/>
      <c r="F122" s="139"/>
      <c r="G122" s="182" t="str">
        <f>IF(G121="","",IF(G121+1&gt;условия_конкуренты!$K$14,"",G121+1))</f>
        <v/>
      </c>
      <c r="H122" s="140"/>
      <c r="I122" s="178" t="str">
        <f>IF($G122="","",SUMIFS(условия_конкуренты!$63:$63,условия_конкуренты!$1:$1,$G122))</f>
        <v/>
      </c>
      <c r="J122" s="178" t="str">
        <f>IF($G122="","",SUMIFS(условия_конкуренты!$110:$110,условия_конкуренты!$1:$1,$G122))</f>
        <v/>
      </c>
      <c r="K122" s="178" t="str">
        <f>IF($G122="","",SUMIFS(условия_конкуренты!$147:$147,условия_конкуренты!$1:$1,$G122))</f>
        <v/>
      </c>
      <c r="L122" s="178" t="str">
        <f>IF($G122="","",SUMIFS(условия_конкуренты!$59:$59,условия_конкуренты!$1:$1,$G122)+SUMIFS(условия_конкуренты!$106:$106,условия_конкуренты!$1:$1,$G122)+SUMIFS(условия_конкуренты!$143:$143,условия_конкуренты!$1:$1,$G122))</f>
        <v/>
      </c>
      <c r="M122" s="181" t="str">
        <f t="shared" si="0"/>
        <v/>
      </c>
      <c r="N122" s="1"/>
      <c r="O122" s="1"/>
      <c r="P122" s="1"/>
      <c r="Q122" s="1"/>
      <c r="R122" s="1"/>
      <c r="S122" s="105"/>
      <c r="T122" s="1"/>
    </row>
    <row r="123" spans="1:20" x14ac:dyDescent="0.3">
      <c r="A123" s="1"/>
      <c r="B123" s="1"/>
      <c r="C123" s="1"/>
      <c r="D123" s="105"/>
      <c r="E123" s="1"/>
      <c r="F123" s="139"/>
      <c r="G123" s="182" t="str">
        <f>IF(G122="","",IF(G122+1&gt;условия_конкуренты!$K$14,"",G122+1))</f>
        <v/>
      </c>
      <c r="H123" s="140"/>
      <c r="I123" s="178" t="str">
        <f>IF($G123="","",SUMIFS(условия_конкуренты!$63:$63,условия_конкуренты!$1:$1,$G123))</f>
        <v/>
      </c>
      <c r="J123" s="178" t="str">
        <f>IF($G123="","",SUMIFS(условия_конкуренты!$110:$110,условия_конкуренты!$1:$1,$G123))</f>
        <v/>
      </c>
      <c r="K123" s="178" t="str">
        <f>IF($G123="","",SUMIFS(условия_конкуренты!$147:$147,условия_конкуренты!$1:$1,$G123))</f>
        <v/>
      </c>
      <c r="L123" s="178" t="str">
        <f>IF($G123="","",SUMIFS(условия_конкуренты!$59:$59,условия_конкуренты!$1:$1,$G123)+SUMIFS(условия_конкуренты!$106:$106,условия_конкуренты!$1:$1,$G123)+SUMIFS(условия_конкуренты!$143:$143,условия_конкуренты!$1:$1,$G123))</f>
        <v/>
      </c>
      <c r="M123" s="181" t="str">
        <f t="shared" si="0"/>
        <v/>
      </c>
      <c r="N123" s="1"/>
      <c r="O123" s="1"/>
      <c r="P123" s="1"/>
      <c r="Q123" s="1"/>
      <c r="R123" s="1"/>
      <c r="S123" s="105"/>
      <c r="T123" s="1"/>
    </row>
    <row r="124" spans="1:20" x14ac:dyDescent="0.3">
      <c r="A124" s="1"/>
      <c r="B124" s="1"/>
      <c r="C124" s="1"/>
      <c r="D124" s="105"/>
      <c r="E124" s="1"/>
      <c r="F124" s="139"/>
      <c r="G124" s="182" t="str">
        <f>IF(G123="","",IF(G123+1&gt;условия_конкуренты!$K$14,"",G123+1))</f>
        <v/>
      </c>
      <c r="H124" s="140"/>
      <c r="I124" s="178" t="str">
        <f>IF($G124="","",SUMIFS(условия_конкуренты!$63:$63,условия_конкуренты!$1:$1,$G124))</f>
        <v/>
      </c>
      <c r="J124" s="178" t="str">
        <f>IF($G124="","",SUMIFS(условия_конкуренты!$110:$110,условия_конкуренты!$1:$1,$G124))</f>
        <v/>
      </c>
      <c r="K124" s="178" t="str">
        <f>IF($G124="","",SUMIFS(условия_конкуренты!$147:$147,условия_конкуренты!$1:$1,$G124))</f>
        <v/>
      </c>
      <c r="L124" s="178" t="str">
        <f>IF($G124="","",SUMIFS(условия_конкуренты!$59:$59,условия_конкуренты!$1:$1,$G124)+SUMIFS(условия_конкуренты!$106:$106,условия_конкуренты!$1:$1,$G124)+SUMIFS(условия_конкуренты!$143:$143,условия_конкуренты!$1:$1,$G124))</f>
        <v/>
      </c>
      <c r="M124" s="181" t="str">
        <f t="shared" si="0"/>
        <v/>
      </c>
      <c r="N124" s="1"/>
      <c r="O124" s="1"/>
      <c r="P124" s="1"/>
      <c r="Q124" s="1"/>
      <c r="R124" s="1"/>
      <c r="S124" s="105"/>
      <c r="T124" s="1"/>
    </row>
    <row r="125" spans="1:20" x14ac:dyDescent="0.3">
      <c r="A125" s="1"/>
      <c r="B125" s="1"/>
      <c r="C125" s="1"/>
      <c r="D125" s="105"/>
      <c r="E125" s="1"/>
      <c r="F125" s="139"/>
      <c r="G125" s="182" t="str">
        <f>IF(G124="","",IF(G124+1&gt;условия_конкуренты!$K$14,"",G124+1))</f>
        <v/>
      </c>
      <c r="H125" s="140"/>
      <c r="I125" s="178" t="str">
        <f>IF($G125="","",SUMIFS(условия_конкуренты!$63:$63,условия_конкуренты!$1:$1,$G125))</f>
        <v/>
      </c>
      <c r="J125" s="178" t="str">
        <f>IF($G125="","",SUMIFS(условия_конкуренты!$110:$110,условия_конкуренты!$1:$1,$G125))</f>
        <v/>
      </c>
      <c r="K125" s="178" t="str">
        <f>IF($G125="","",SUMIFS(условия_конкуренты!$147:$147,условия_конкуренты!$1:$1,$G125))</f>
        <v/>
      </c>
      <c r="L125" s="178" t="str">
        <f>IF($G125="","",SUMIFS(условия_конкуренты!$59:$59,условия_конкуренты!$1:$1,$G125)+SUMIFS(условия_конкуренты!$106:$106,условия_конкуренты!$1:$1,$G125)+SUMIFS(условия_конкуренты!$143:$143,условия_конкуренты!$1:$1,$G125))</f>
        <v/>
      </c>
      <c r="M125" s="181" t="str">
        <f t="shared" si="0"/>
        <v/>
      </c>
      <c r="N125" s="1"/>
      <c r="O125" s="1"/>
      <c r="P125" s="1"/>
      <c r="Q125" s="1"/>
      <c r="R125" s="1"/>
      <c r="S125" s="105"/>
      <c r="T125" s="1"/>
    </row>
    <row r="126" spans="1:20" x14ac:dyDescent="0.3">
      <c r="A126" s="1"/>
      <c r="B126" s="1"/>
      <c r="C126" s="1"/>
      <c r="D126" s="105"/>
      <c r="E126" s="1"/>
      <c r="F126" s="139"/>
      <c r="G126" s="182" t="str">
        <f>IF(G125="","",IF(G125+1&gt;условия_конкуренты!$K$14,"",G125+1))</f>
        <v/>
      </c>
      <c r="H126" s="140"/>
      <c r="I126" s="178" t="str">
        <f>IF($G126="","",SUMIFS(условия_конкуренты!$63:$63,условия_конкуренты!$1:$1,$G126))</f>
        <v/>
      </c>
      <c r="J126" s="178" t="str">
        <f>IF($G126="","",SUMIFS(условия_конкуренты!$110:$110,условия_конкуренты!$1:$1,$G126))</f>
        <v/>
      </c>
      <c r="K126" s="178" t="str">
        <f>IF($G126="","",SUMIFS(условия_конкуренты!$147:$147,условия_конкуренты!$1:$1,$G126))</f>
        <v/>
      </c>
      <c r="L126" s="178" t="str">
        <f>IF($G126="","",SUMIFS(условия_конкуренты!$59:$59,условия_конкуренты!$1:$1,$G126)+SUMIFS(условия_конкуренты!$106:$106,условия_конкуренты!$1:$1,$G126)+SUMIFS(условия_конкуренты!$143:$143,условия_конкуренты!$1:$1,$G126))</f>
        <v/>
      </c>
      <c r="M126" s="181" t="str">
        <f t="shared" si="0"/>
        <v/>
      </c>
      <c r="N126" s="1"/>
      <c r="O126" s="1"/>
      <c r="P126" s="1"/>
      <c r="Q126" s="1"/>
      <c r="R126" s="1"/>
      <c r="S126" s="105"/>
      <c r="T126" s="1"/>
    </row>
    <row r="127" spans="1:20" x14ac:dyDescent="0.3">
      <c r="A127" s="1"/>
      <c r="B127" s="1"/>
      <c r="C127" s="1"/>
      <c r="D127" s="105"/>
      <c r="E127" s="1"/>
      <c r="F127" s="139"/>
      <c r="G127" s="182" t="str">
        <f>IF(G126="","",IF(G126+1&gt;условия_конкуренты!$K$14,"",G126+1))</f>
        <v/>
      </c>
      <c r="H127" s="140"/>
      <c r="I127" s="178" t="str">
        <f>IF($G127="","",SUMIFS(условия_конкуренты!$63:$63,условия_конкуренты!$1:$1,$G127))</f>
        <v/>
      </c>
      <c r="J127" s="178" t="str">
        <f>IF($G127="","",SUMIFS(условия_конкуренты!$110:$110,условия_конкуренты!$1:$1,$G127))</f>
        <v/>
      </c>
      <c r="K127" s="178" t="str">
        <f>IF($G127="","",SUMIFS(условия_конкуренты!$147:$147,условия_конкуренты!$1:$1,$G127))</f>
        <v/>
      </c>
      <c r="L127" s="178" t="str">
        <f>IF($G127="","",SUMIFS(условия_конкуренты!$59:$59,условия_конкуренты!$1:$1,$G127)+SUMIFS(условия_конкуренты!$106:$106,условия_конкуренты!$1:$1,$G127)+SUMIFS(условия_конкуренты!$143:$143,условия_конкуренты!$1:$1,$G127))</f>
        <v/>
      </c>
      <c r="M127" s="181" t="str">
        <f t="shared" si="0"/>
        <v/>
      </c>
      <c r="N127" s="1"/>
      <c r="O127" s="1"/>
      <c r="P127" s="1"/>
      <c r="Q127" s="1"/>
      <c r="R127" s="1"/>
      <c r="S127" s="105"/>
      <c r="T127" s="1"/>
    </row>
    <row r="128" spans="1:20" x14ac:dyDescent="0.3">
      <c r="A128" s="1"/>
      <c r="B128" s="1"/>
      <c r="C128" s="1"/>
      <c r="D128" s="105"/>
      <c r="E128" s="1"/>
      <c r="F128" s="139"/>
      <c r="G128" s="182" t="str">
        <f>IF(G127="","",IF(G127+1&gt;условия_конкуренты!$K$14,"",G127+1))</f>
        <v/>
      </c>
      <c r="H128" s="140"/>
      <c r="I128" s="178" t="str">
        <f>IF($G128="","",SUMIFS(условия_конкуренты!$63:$63,условия_конкуренты!$1:$1,$G128))</f>
        <v/>
      </c>
      <c r="J128" s="178" t="str">
        <f>IF($G128="","",SUMIFS(условия_конкуренты!$110:$110,условия_конкуренты!$1:$1,$G128))</f>
        <v/>
      </c>
      <c r="K128" s="178" t="str">
        <f>IF($G128="","",SUMIFS(условия_конкуренты!$147:$147,условия_конкуренты!$1:$1,$G128))</f>
        <v/>
      </c>
      <c r="L128" s="178" t="str">
        <f>IF($G128="","",SUMIFS(условия_конкуренты!$59:$59,условия_конкуренты!$1:$1,$G128)+SUMIFS(условия_конкуренты!$106:$106,условия_конкуренты!$1:$1,$G128)+SUMIFS(условия_конкуренты!$143:$143,условия_конкуренты!$1:$1,$G128))</f>
        <v/>
      </c>
      <c r="M128" s="181" t="str">
        <f t="shared" ref="M128:M191" si="1">IF($G128="","",SUM(I128:L128))</f>
        <v/>
      </c>
      <c r="N128" s="1"/>
      <c r="O128" s="1"/>
      <c r="P128" s="1"/>
      <c r="Q128" s="1"/>
      <c r="R128" s="1"/>
      <c r="S128" s="105"/>
      <c r="T128" s="1"/>
    </row>
    <row r="129" spans="1:20" x14ac:dyDescent="0.3">
      <c r="A129" s="1"/>
      <c r="B129" s="1"/>
      <c r="C129" s="1"/>
      <c r="D129" s="105"/>
      <c r="E129" s="1"/>
      <c r="F129" s="139"/>
      <c r="G129" s="182" t="str">
        <f>IF(G128="","",IF(G128+1&gt;условия_конкуренты!$K$14,"",G128+1))</f>
        <v/>
      </c>
      <c r="H129" s="140"/>
      <c r="I129" s="178" t="str">
        <f>IF($G129="","",SUMIFS(условия_конкуренты!$63:$63,условия_конкуренты!$1:$1,$G129))</f>
        <v/>
      </c>
      <c r="J129" s="178" t="str">
        <f>IF($G129="","",SUMIFS(условия_конкуренты!$110:$110,условия_конкуренты!$1:$1,$G129))</f>
        <v/>
      </c>
      <c r="K129" s="178" t="str">
        <f>IF($G129="","",SUMIFS(условия_конкуренты!$147:$147,условия_конкуренты!$1:$1,$G129))</f>
        <v/>
      </c>
      <c r="L129" s="178" t="str">
        <f>IF($G129="","",SUMIFS(условия_конкуренты!$59:$59,условия_конкуренты!$1:$1,$G129)+SUMIFS(условия_конкуренты!$106:$106,условия_конкуренты!$1:$1,$G129)+SUMIFS(условия_конкуренты!$143:$143,условия_конкуренты!$1:$1,$G129))</f>
        <v/>
      </c>
      <c r="M129" s="181" t="str">
        <f t="shared" si="1"/>
        <v/>
      </c>
      <c r="N129" s="1"/>
      <c r="O129" s="1"/>
      <c r="P129" s="1"/>
      <c r="Q129" s="1"/>
      <c r="R129" s="1"/>
      <c r="S129" s="105"/>
      <c r="T129" s="1"/>
    </row>
    <row r="130" spans="1:20" x14ac:dyDescent="0.3">
      <c r="A130" s="1"/>
      <c r="B130" s="1"/>
      <c r="C130" s="1"/>
      <c r="D130" s="105"/>
      <c r="E130" s="1"/>
      <c r="F130" s="139"/>
      <c r="G130" s="182" t="str">
        <f>IF(G129="","",IF(G129+1&gt;условия_конкуренты!$K$14,"",G129+1))</f>
        <v/>
      </c>
      <c r="H130" s="140"/>
      <c r="I130" s="178" t="str">
        <f>IF($G130="","",SUMIFS(условия_конкуренты!$63:$63,условия_конкуренты!$1:$1,$G130))</f>
        <v/>
      </c>
      <c r="J130" s="178" t="str">
        <f>IF($G130="","",SUMIFS(условия_конкуренты!$110:$110,условия_конкуренты!$1:$1,$G130))</f>
        <v/>
      </c>
      <c r="K130" s="178" t="str">
        <f>IF($G130="","",SUMIFS(условия_конкуренты!$147:$147,условия_конкуренты!$1:$1,$G130))</f>
        <v/>
      </c>
      <c r="L130" s="178" t="str">
        <f>IF($G130="","",SUMIFS(условия_конкуренты!$59:$59,условия_конкуренты!$1:$1,$G130)+SUMIFS(условия_конкуренты!$106:$106,условия_конкуренты!$1:$1,$G130)+SUMIFS(условия_конкуренты!$143:$143,условия_конкуренты!$1:$1,$G130))</f>
        <v/>
      </c>
      <c r="M130" s="181" t="str">
        <f t="shared" si="1"/>
        <v/>
      </c>
      <c r="N130" s="1"/>
      <c r="O130" s="1"/>
      <c r="P130" s="1"/>
      <c r="Q130" s="1"/>
      <c r="R130" s="1"/>
      <c r="S130" s="105"/>
      <c r="T130" s="1"/>
    </row>
    <row r="131" spans="1:20" x14ac:dyDescent="0.3">
      <c r="A131" s="1"/>
      <c r="B131" s="1"/>
      <c r="C131" s="1"/>
      <c r="D131" s="105"/>
      <c r="E131" s="1"/>
      <c r="F131" s="139"/>
      <c r="G131" s="182" t="str">
        <f>IF(G130="","",IF(G130+1&gt;условия_конкуренты!$K$14,"",G130+1))</f>
        <v/>
      </c>
      <c r="H131" s="140"/>
      <c r="I131" s="178" t="str">
        <f>IF($G131="","",SUMIFS(условия_конкуренты!$63:$63,условия_конкуренты!$1:$1,$G131))</f>
        <v/>
      </c>
      <c r="J131" s="178" t="str">
        <f>IF($G131="","",SUMIFS(условия_конкуренты!$110:$110,условия_конкуренты!$1:$1,$G131))</f>
        <v/>
      </c>
      <c r="K131" s="178" t="str">
        <f>IF($G131="","",SUMIFS(условия_конкуренты!$147:$147,условия_конкуренты!$1:$1,$G131))</f>
        <v/>
      </c>
      <c r="L131" s="178" t="str">
        <f>IF($G131="","",SUMIFS(условия_конкуренты!$59:$59,условия_конкуренты!$1:$1,$G131)+SUMIFS(условия_конкуренты!$106:$106,условия_конкуренты!$1:$1,$G131)+SUMIFS(условия_конкуренты!$143:$143,условия_конкуренты!$1:$1,$G131))</f>
        <v/>
      </c>
      <c r="M131" s="181" t="str">
        <f t="shared" si="1"/>
        <v/>
      </c>
      <c r="N131" s="1"/>
      <c r="O131" s="1"/>
      <c r="P131" s="1"/>
      <c r="Q131" s="1"/>
      <c r="R131" s="1"/>
      <c r="S131" s="105"/>
      <c r="T131" s="1"/>
    </row>
    <row r="132" spans="1:20" x14ac:dyDescent="0.3">
      <c r="A132" s="1"/>
      <c r="B132" s="1"/>
      <c r="C132" s="1"/>
      <c r="D132" s="105"/>
      <c r="E132" s="1"/>
      <c r="F132" s="139"/>
      <c r="G132" s="182" t="str">
        <f>IF(G131="","",IF(G131+1&gt;условия_конкуренты!$K$14,"",G131+1))</f>
        <v/>
      </c>
      <c r="H132" s="140"/>
      <c r="I132" s="178" t="str">
        <f>IF($G132="","",SUMIFS(условия_конкуренты!$63:$63,условия_конкуренты!$1:$1,$G132))</f>
        <v/>
      </c>
      <c r="J132" s="178" t="str">
        <f>IF($G132="","",SUMIFS(условия_конкуренты!$110:$110,условия_конкуренты!$1:$1,$G132))</f>
        <v/>
      </c>
      <c r="K132" s="178" t="str">
        <f>IF($G132="","",SUMIFS(условия_конкуренты!$147:$147,условия_конкуренты!$1:$1,$G132))</f>
        <v/>
      </c>
      <c r="L132" s="178" t="str">
        <f>IF($G132="","",SUMIFS(условия_конкуренты!$59:$59,условия_конкуренты!$1:$1,$G132)+SUMIFS(условия_конкуренты!$106:$106,условия_конкуренты!$1:$1,$G132)+SUMIFS(условия_конкуренты!$143:$143,условия_конкуренты!$1:$1,$G132))</f>
        <v/>
      </c>
      <c r="M132" s="181" t="str">
        <f t="shared" si="1"/>
        <v/>
      </c>
      <c r="N132" s="1"/>
      <c r="O132" s="1"/>
      <c r="P132" s="1"/>
      <c r="Q132" s="1"/>
      <c r="R132" s="1"/>
      <c r="S132" s="105"/>
      <c r="T132" s="1"/>
    </row>
    <row r="133" spans="1:20" x14ac:dyDescent="0.3">
      <c r="A133" s="1"/>
      <c r="B133" s="1"/>
      <c r="C133" s="1"/>
      <c r="D133" s="105"/>
      <c r="E133" s="1"/>
      <c r="F133" s="139"/>
      <c r="G133" s="182" t="str">
        <f>IF(G132="","",IF(G132+1&gt;условия_конкуренты!$K$14,"",G132+1))</f>
        <v/>
      </c>
      <c r="H133" s="140"/>
      <c r="I133" s="178" t="str">
        <f>IF($G133="","",SUMIFS(условия_конкуренты!$63:$63,условия_конкуренты!$1:$1,$G133))</f>
        <v/>
      </c>
      <c r="J133" s="178" t="str">
        <f>IF($G133="","",SUMIFS(условия_конкуренты!$110:$110,условия_конкуренты!$1:$1,$G133))</f>
        <v/>
      </c>
      <c r="K133" s="178" t="str">
        <f>IF($G133="","",SUMIFS(условия_конкуренты!$147:$147,условия_конкуренты!$1:$1,$G133))</f>
        <v/>
      </c>
      <c r="L133" s="178" t="str">
        <f>IF($G133="","",SUMIFS(условия_конкуренты!$59:$59,условия_конкуренты!$1:$1,$G133)+SUMIFS(условия_конкуренты!$106:$106,условия_конкуренты!$1:$1,$G133)+SUMIFS(условия_конкуренты!$143:$143,условия_конкуренты!$1:$1,$G133))</f>
        <v/>
      </c>
      <c r="M133" s="181" t="str">
        <f t="shared" si="1"/>
        <v/>
      </c>
      <c r="N133" s="1"/>
      <c r="O133" s="1"/>
      <c r="P133" s="1"/>
      <c r="Q133" s="1"/>
      <c r="R133" s="1"/>
      <c r="S133" s="105"/>
      <c r="T133" s="1"/>
    </row>
    <row r="134" spans="1:20" x14ac:dyDescent="0.3">
      <c r="A134" s="1"/>
      <c r="B134" s="1"/>
      <c r="C134" s="1"/>
      <c r="D134" s="105"/>
      <c r="E134" s="1"/>
      <c r="F134" s="139"/>
      <c r="G134" s="182" t="str">
        <f>IF(G133="","",IF(G133+1&gt;условия_конкуренты!$K$14,"",G133+1))</f>
        <v/>
      </c>
      <c r="H134" s="140"/>
      <c r="I134" s="178" t="str">
        <f>IF($G134="","",SUMIFS(условия_конкуренты!$63:$63,условия_конкуренты!$1:$1,$G134))</f>
        <v/>
      </c>
      <c r="J134" s="178" t="str">
        <f>IF($G134="","",SUMIFS(условия_конкуренты!$110:$110,условия_конкуренты!$1:$1,$G134))</f>
        <v/>
      </c>
      <c r="K134" s="178" t="str">
        <f>IF($G134="","",SUMIFS(условия_конкуренты!$147:$147,условия_конкуренты!$1:$1,$G134))</f>
        <v/>
      </c>
      <c r="L134" s="178" t="str">
        <f>IF($G134="","",SUMIFS(условия_конкуренты!$59:$59,условия_конкуренты!$1:$1,$G134)+SUMIFS(условия_конкуренты!$106:$106,условия_конкуренты!$1:$1,$G134)+SUMIFS(условия_конкуренты!$143:$143,условия_конкуренты!$1:$1,$G134))</f>
        <v/>
      </c>
      <c r="M134" s="181" t="str">
        <f t="shared" si="1"/>
        <v/>
      </c>
      <c r="N134" s="1"/>
      <c r="O134" s="1"/>
      <c r="P134" s="1"/>
      <c r="Q134" s="1"/>
      <c r="R134" s="1"/>
      <c r="S134" s="105"/>
      <c r="T134" s="1"/>
    </row>
    <row r="135" spans="1:20" x14ac:dyDescent="0.3">
      <c r="A135" s="1"/>
      <c r="B135" s="1"/>
      <c r="C135" s="1"/>
      <c r="D135" s="105"/>
      <c r="E135" s="1"/>
      <c r="F135" s="139"/>
      <c r="G135" s="182" t="str">
        <f>IF(G134="","",IF(G134+1&gt;условия_конкуренты!$K$14,"",G134+1))</f>
        <v/>
      </c>
      <c r="H135" s="140"/>
      <c r="I135" s="178" t="str">
        <f>IF($G135="","",SUMIFS(условия_конкуренты!$63:$63,условия_конкуренты!$1:$1,$G135))</f>
        <v/>
      </c>
      <c r="J135" s="178" t="str">
        <f>IF($G135="","",SUMIFS(условия_конкуренты!$110:$110,условия_конкуренты!$1:$1,$G135))</f>
        <v/>
      </c>
      <c r="K135" s="178" t="str">
        <f>IF($G135="","",SUMIFS(условия_конкуренты!$147:$147,условия_конкуренты!$1:$1,$G135))</f>
        <v/>
      </c>
      <c r="L135" s="178" t="str">
        <f>IF($G135="","",SUMIFS(условия_конкуренты!$59:$59,условия_конкуренты!$1:$1,$G135)+SUMIFS(условия_конкуренты!$106:$106,условия_конкуренты!$1:$1,$G135)+SUMIFS(условия_конкуренты!$143:$143,условия_конкуренты!$1:$1,$G135))</f>
        <v/>
      </c>
      <c r="M135" s="181" t="str">
        <f t="shared" si="1"/>
        <v/>
      </c>
      <c r="N135" s="1"/>
      <c r="O135" s="1"/>
      <c r="P135" s="1"/>
      <c r="Q135" s="1"/>
      <c r="R135" s="1"/>
      <c r="S135" s="105"/>
      <c r="T135" s="1"/>
    </row>
    <row r="136" spans="1:20" x14ac:dyDescent="0.3">
      <c r="A136" s="1"/>
      <c r="B136" s="1"/>
      <c r="C136" s="1"/>
      <c r="D136" s="105"/>
      <c r="E136" s="1"/>
      <c r="F136" s="139"/>
      <c r="G136" s="182" t="str">
        <f>IF(G135="","",IF(G135+1&gt;условия_конкуренты!$K$14,"",G135+1))</f>
        <v/>
      </c>
      <c r="H136" s="140"/>
      <c r="I136" s="178" t="str">
        <f>IF($G136="","",SUMIFS(условия_конкуренты!$63:$63,условия_конкуренты!$1:$1,$G136))</f>
        <v/>
      </c>
      <c r="J136" s="178" t="str">
        <f>IF($G136="","",SUMIFS(условия_конкуренты!$110:$110,условия_конкуренты!$1:$1,$G136))</f>
        <v/>
      </c>
      <c r="K136" s="178" t="str">
        <f>IF($G136="","",SUMIFS(условия_конкуренты!$147:$147,условия_конкуренты!$1:$1,$G136))</f>
        <v/>
      </c>
      <c r="L136" s="178" t="str">
        <f>IF($G136="","",SUMIFS(условия_конкуренты!$59:$59,условия_конкуренты!$1:$1,$G136)+SUMIFS(условия_конкуренты!$106:$106,условия_конкуренты!$1:$1,$G136)+SUMIFS(условия_конкуренты!$143:$143,условия_конкуренты!$1:$1,$G136))</f>
        <v/>
      </c>
      <c r="M136" s="181" t="str">
        <f t="shared" si="1"/>
        <v/>
      </c>
      <c r="N136" s="1"/>
      <c r="O136" s="1"/>
      <c r="P136" s="1"/>
      <c r="Q136" s="1"/>
      <c r="R136" s="1"/>
      <c r="S136" s="105"/>
      <c r="T136" s="1"/>
    </row>
    <row r="137" spans="1:20" x14ac:dyDescent="0.3">
      <c r="A137" s="1"/>
      <c r="B137" s="1"/>
      <c r="C137" s="1"/>
      <c r="D137" s="105"/>
      <c r="E137" s="1"/>
      <c r="F137" s="139"/>
      <c r="G137" s="182" t="str">
        <f>IF(G136="","",IF(G136+1&gt;условия_конкуренты!$K$14,"",G136+1))</f>
        <v/>
      </c>
      <c r="H137" s="140"/>
      <c r="I137" s="178" t="str">
        <f>IF($G137="","",SUMIFS(условия_конкуренты!$63:$63,условия_конкуренты!$1:$1,$G137))</f>
        <v/>
      </c>
      <c r="J137" s="178" t="str">
        <f>IF($G137="","",SUMIFS(условия_конкуренты!$110:$110,условия_конкуренты!$1:$1,$G137))</f>
        <v/>
      </c>
      <c r="K137" s="178" t="str">
        <f>IF($G137="","",SUMIFS(условия_конкуренты!$147:$147,условия_конкуренты!$1:$1,$G137))</f>
        <v/>
      </c>
      <c r="L137" s="178" t="str">
        <f>IF($G137="","",SUMIFS(условия_конкуренты!$59:$59,условия_конкуренты!$1:$1,$G137)+SUMIFS(условия_конкуренты!$106:$106,условия_конкуренты!$1:$1,$G137)+SUMIFS(условия_конкуренты!$143:$143,условия_конкуренты!$1:$1,$G137))</f>
        <v/>
      </c>
      <c r="M137" s="181" t="str">
        <f t="shared" si="1"/>
        <v/>
      </c>
      <c r="N137" s="1"/>
      <c r="O137" s="1"/>
      <c r="P137" s="1"/>
      <c r="Q137" s="1"/>
      <c r="R137" s="1"/>
      <c r="S137" s="105"/>
      <c r="T137" s="1"/>
    </row>
    <row r="138" spans="1:20" x14ac:dyDescent="0.3">
      <c r="A138" s="1"/>
      <c r="B138" s="1"/>
      <c r="C138" s="1"/>
      <c r="D138" s="105"/>
      <c r="E138" s="1"/>
      <c r="F138" s="139"/>
      <c r="G138" s="182" t="str">
        <f>IF(G137="","",IF(G137+1&gt;условия_конкуренты!$K$14,"",G137+1))</f>
        <v/>
      </c>
      <c r="H138" s="140"/>
      <c r="I138" s="178" t="str">
        <f>IF($G138="","",SUMIFS(условия_конкуренты!$63:$63,условия_конкуренты!$1:$1,$G138))</f>
        <v/>
      </c>
      <c r="J138" s="178" t="str">
        <f>IF($G138="","",SUMIFS(условия_конкуренты!$110:$110,условия_конкуренты!$1:$1,$G138))</f>
        <v/>
      </c>
      <c r="K138" s="178" t="str">
        <f>IF($G138="","",SUMIFS(условия_конкуренты!$147:$147,условия_конкуренты!$1:$1,$G138))</f>
        <v/>
      </c>
      <c r="L138" s="178" t="str">
        <f>IF($G138="","",SUMIFS(условия_конкуренты!$59:$59,условия_конкуренты!$1:$1,$G138)+SUMIFS(условия_конкуренты!$106:$106,условия_конкуренты!$1:$1,$G138)+SUMIFS(условия_конкуренты!$143:$143,условия_конкуренты!$1:$1,$G138))</f>
        <v/>
      </c>
      <c r="M138" s="181" t="str">
        <f t="shared" si="1"/>
        <v/>
      </c>
      <c r="N138" s="1"/>
      <c r="O138" s="1"/>
      <c r="P138" s="1"/>
      <c r="Q138" s="1"/>
      <c r="R138" s="1"/>
      <c r="S138" s="105"/>
      <c r="T138" s="1"/>
    </row>
    <row r="139" spans="1:20" x14ac:dyDescent="0.3">
      <c r="A139" s="1"/>
      <c r="B139" s="1"/>
      <c r="C139" s="1"/>
      <c r="D139" s="105"/>
      <c r="E139" s="1"/>
      <c r="F139" s="139"/>
      <c r="G139" s="182" t="str">
        <f>IF(G138="","",IF(G138+1&gt;условия_конкуренты!$K$14,"",G138+1))</f>
        <v/>
      </c>
      <c r="H139" s="140"/>
      <c r="I139" s="178" t="str">
        <f>IF($G139="","",SUMIFS(условия_конкуренты!$63:$63,условия_конкуренты!$1:$1,$G139))</f>
        <v/>
      </c>
      <c r="J139" s="178" t="str">
        <f>IF($G139="","",SUMIFS(условия_конкуренты!$110:$110,условия_конкуренты!$1:$1,$G139))</f>
        <v/>
      </c>
      <c r="K139" s="178" t="str">
        <f>IF($G139="","",SUMIFS(условия_конкуренты!$147:$147,условия_конкуренты!$1:$1,$G139))</f>
        <v/>
      </c>
      <c r="L139" s="178" t="str">
        <f>IF($G139="","",SUMIFS(условия_конкуренты!$59:$59,условия_конкуренты!$1:$1,$G139)+SUMIFS(условия_конкуренты!$106:$106,условия_конкуренты!$1:$1,$G139)+SUMIFS(условия_конкуренты!$143:$143,условия_конкуренты!$1:$1,$G139))</f>
        <v/>
      </c>
      <c r="M139" s="181" t="str">
        <f t="shared" si="1"/>
        <v/>
      </c>
      <c r="N139" s="1"/>
      <c r="O139" s="1"/>
      <c r="P139" s="1"/>
      <c r="Q139" s="1"/>
      <c r="R139" s="1"/>
      <c r="S139" s="105"/>
      <c r="T139" s="1"/>
    </row>
    <row r="140" spans="1:20" x14ac:dyDescent="0.3">
      <c r="A140" s="1"/>
      <c r="B140" s="1"/>
      <c r="C140" s="1"/>
      <c r="D140" s="105"/>
      <c r="E140" s="1"/>
      <c r="F140" s="139"/>
      <c r="G140" s="182" t="str">
        <f>IF(G139="","",IF(G139+1&gt;условия_конкуренты!$K$14,"",G139+1))</f>
        <v/>
      </c>
      <c r="H140" s="140"/>
      <c r="I140" s="178" t="str">
        <f>IF($G140="","",SUMIFS(условия_конкуренты!$63:$63,условия_конкуренты!$1:$1,$G140))</f>
        <v/>
      </c>
      <c r="J140" s="178" t="str">
        <f>IF($G140="","",SUMIFS(условия_конкуренты!$110:$110,условия_конкуренты!$1:$1,$G140))</f>
        <v/>
      </c>
      <c r="K140" s="178" t="str">
        <f>IF($G140="","",SUMIFS(условия_конкуренты!$147:$147,условия_конкуренты!$1:$1,$G140))</f>
        <v/>
      </c>
      <c r="L140" s="178" t="str">
        <f>IF($G140="","",SUMIFS(условия_конкуренты!$59:$59,условия_конкуренты!$1:$1,$G140)+SUMIFS(условия_конкуренты!$106:$106,условия_конкуренты!$1:$1,$G140)+SUMIFS(условия_конкуренты!$143:$143,условия_конкуренты!$1:$1,$G140))</f>
        <v/>
      </c>
      <c r="M140" s="181" t="str">
        <f t="shared" si="1"/>
        <v/>
      </c>
      <c r="N140" s="1"/>
      <c r="O140" s="1"/>
      <c r="P140" s="1"/>
      <c r="Q140" s="1"/>
      <c r="R140" s="1"/>
      <c r="S140" s="105"/>
      <c r="T140" s="1"/>
    </row>
    <row r="141" spans="1:20" x14ac:dyDescent="0.3">
      <c r="A141" s="1"/>
      <c r="B141" s="1"/>
      <c r="C141" s="1"/>
      <c r="D141" s="105"/>
      <c r="E141" s="1"/>
      <c r="F141" s="139"/>
      <c r="G141" s="182" t="str">
        <f>IF(G140="","",IF(G140+1&gt;условия_конкуренты!$K$14,"",G140+1))</f>
        <v/>
      </c>
      <c r="H141" s="140"/>
      <c r="I141" s="178" t="str">
        <f>IF($G141="","",SUMIFS(условия_конкуренты!$63:$63,условия_конкуренты!$1:$1,$G141))</f>
        <v/>
      </c>
      <c r="J141" s="178" t="str">
        <f>IF($G141="","",SUMIFS(условия_конкуренты!$110:$110,условия_конкуренты!$1:$1,$G141))</f>
        <v/>
      </c>
      <c r="K141" s="178" t="str">
        <f>IF($G141="","",SUMIFS(условия_конкуренты!$147:$147,условия_конкуренты!$1:$1,$G141))</f>
        <v/>
      </c>
      <c r="L141" s="178" t="str">
        <f>IF($G141="","",SUMIFS(условия_конкуренты!$59:$59,условия_конкуренты!$1:$1,$G141)+SUMIFS(условия_конкуренты!$106:$106,условия_конкуренты!$1:$1,$G141)+SUMIFS(условия_конкуренты!$143:$143,условия_конкуренты!$1:$1,$G141))</f>
        <v/>
      </c>
      <c r="M141" s="181" t="str">
        <f t="shared" si="1"/>
        <v/>
      </c>
      <c r="N141" s="1"/>
      <c r="O141" s="1"/>
      <c r="P141" s="1"/>
      <c r="Q141" s="1"/>
      <c r="R141" s="1"/>
      <c r="S141" s="105"/>
      <c r="T141" s="1"/>
    </row>
    <row r="142" spans="1:20" x14ac:dyDescent="0.3">
      <c r="A142" s="1"/>
      <c r="B142" s="1"/>
      <c r="C142" s="1"/>
      <c r="D142" s="105"/>
      <c r="E142" s="1"/>
      <c r="F142" s="139"/>
      <c r="G142" s="182" t="str">
        <f>IF(G141="","",IF(G141+1&gt;условия_конкуренты!$K$14,"",G141+1))</f>
        <v/>
      </c>
      <c r="H142" s="140"/>
      <c r="I142" s="178" t="str">
        <f>IF($G142="","",SUMIFS(условия_конкуренты!$63:$63,условия_конкуренты!$1:$1,$G142))</f>
        <v/>
      </c>
      <c r="J142" s="178" t="str">
        <f>IF($G142="","",SUMIFS(условия_конкуренты!$110:$110,условия_конкуренты!$1:$1,$G142))</f>
        <v/>
      </c>
      <c r="K142" s="178" t="str">
        <f>IF($G142="","",SUMIFS(условия_конкуренты!$147:$147,условия_конкуренты!$1:$1,$G142))</f>
        <v/>
      </c>
      <c r="L142" s="178" t="str">
        <f>IF($G142="","",SUMIFS(условия_конкуренты!$59:$59,условия_конкуренты!$1:$1,$G142)+SUMIFS(условия_конкуренты!$106:$106,условия_конкуренты!$1:$1,$G142)+SUMIFS(условия_конкуренты!$143:$143,условия_конкуренты!$1:$1,$G142))</f>
        <v/>
      </c>
      <c r="M142" s="181" t="str">
        <f t="shared" si="1"/>
        <v/>
      </c>
      <c r="N142" s="1"/>
      <c r="O142" s="1"/>
      <c r="P142" s="1"/>
      <c r="Q142" s="1"/>
      <c r="R142" s="1"/>
      <c r="S142" s="105"/>
      <c r="T142" s="1"/>
    </row>
    <row r="143" spans="1:20" x14ac:dyDescent="0.3">
      <c r="A143" s="1"/>
      <c r="B143" s="1"/>
      <c r="C143" s="1"/>
      <c r="D143" s="105"/>
      <c r="E143" s="1"/>
      <c r="F143" s="139"/>
      <c r="G143" s="182" t="str">
        <f>IF(G142="","",IF(G142+1&gt;условия_конкуренты!$K$14,"",G142+1))</f>
        <v/>
      </c>
      <c r="H143" s="140"/>
      <c r="I143" s="178" t="str">
        <f>IF($G143="","",SUMIFS(условия_конкуренты!$63:$63,условия_конкуренты!$1:$1,$G143))</f>
        <v/>
      </c>
      <c r="J143" s="178" t="str">
        <f>IF($G143="","",SUMIFS(условия_конкуренты!$110:$110,условия_конкуренты!$1:$1,$G143))</f>
        <v/>
      </c>
      <c r="K143" s="178" t="str">
        <f>IF($G143="","",SUMIFS(условия_конкуренты!$147:$147,условия_конкуренты!$1:$1,$G143))</f>
        <v/>
      </c>
      <c r="L143" s="178" t="str">
        <f>IF($G143="","",SUMIFS(условия_конкуренты!$59:$59,условия_конкуренты!$1:$1,$G143)+SUMIFS(условия_конкуренты!$106:$106,условия_конкуренты!$1:$1,$G143)+SUMIFS(условия_конкуренты!$143:$143,условия_конкуренты!$1:$1,$G143))</f>
        <v/>
      </c>
      <c r="M143" s="181" t="str">
        <f t="shared" si="1"/>
        <v/>
      </c>
      <c r="N143" s="1"/>
      <c r="O143" s="1"/>
      <c r="P143" s="1"/>
      <c r="Q143" s="1"/>
      <c r="R143" s="1"/>
      <c r="S143" s="105"/>
      <c r="T143" s="1"/>
    </row>
    <row r="144" spans="1:20" x14ac:dyDescent="0.3">
      <c r="A144" s="1"/>
      <c r="B144" s="1"/>
      <c r="C144" s="1"/>
      <c r="D144" s="105"/>
      <c r="E144" s="1"/>
      <c r="F144" s="139"/>
      <c r="G144" s="182" t="str">
        <f>IF(G143="","",IF(G143+1&gt;условия_конкуренты!$K$14,"",G143+1))</f>
        <v/>
      </c>
      <c r="H144" s="140"/>
      <c r="I144" s="178" t="str">
        <f>IF($G144="","",SUMIFS(условия_конкуренты!$63:$63,условия_конкуренты!$1:$1,$G144))</f>
        <v/>
      </c>
      <c r="J144" s="178" t="str">
        <f>IF($G144="","",SUMIFS(условия_конкуренты!$110:$110,условия_конкуренты!$1:$1,$G144))</f>
        <v/>
      </c>
      <c r="K144" s="178" t="str">
        <f>IF($G144="","",SUMIFS(условия_конкуренты!$147:$147,условия_конкуренты!$1:$1,$G144))</f>
        <v/>
      </c>
      <c r="L144" s="178" t="str">
        <f>IF($G144="","",SUMIFS(условия_конкуренты!$59:$59,условия_конкуренты!$1:$1,$G144)+SUMIFS(условия_конкуренты!$106:$106,условия_конкуренты!$1:$1,$G144)+SUMIFS(условия_конкуренты!$143:$143,условия_конкуренты!$1:$1,$G144))</f>
        <v/>
      </c>
      <c r="M144" s="181" t="str">
        <f t="shared" si="1"/>
        <v/>
      </c>
      <c r="N144" s="1"/>
      <c r="O144" s="1"/>
      <c r="P144" s="1"/>
      <c r="Q144" s="1"/>
      <c r="R144" s="1"/>
      <c r="S144" s="105"/>
      <c r="T144" s="1"/>
    </row>
    <row r="145" spans="1:20" x14ac:dyDescent="0.3">
      <c r="A145" s="1"/>
      <c r="B145" s="1"/>
      <c r="C145" s="1"/>
      <c r="D145" s="105"/>
      <c r="E145" s="1"/>
      <c r="F145" s="139"/>
      <c r="G145" s="182" t="str">
        <f>IF(G144="","",IF(G144+1&gt;условия_конкуренты!$K$14,"",G144+1))</f>
        <v/>
      </c>
      <c r="H145" s="140"/>
      <c r="I145" s="178" t="str">
        <f>IF($G145="","",SUMIFS(условия_конкуренты!$63:$63,условия_конкуренты!$1:$1,$G145))</f>
        <v/>
      </c>
      <c r="J145" s="178" t="str">
        <f>IF($G145="","",SUMIFS(условия_конкуренты!$110:$110,условия_конкуренты!$1:$1,$G145))</f>
        <v/>
      </c>
      <c r="K145" s="178" t="str">
        <f>IF($G145="","",SUMIFS(условия_конкуренты!$147:$147,условия_конкуренты!$1:$1,$G145))</f>
        <v/>
      </c>
      <c r="L145" s="178" t="str">
        <f>IF($G145="","",SUMIFS(условия_конкуренты!$59:$59,условия_конкуренты!$1:$1,$G145)+SUMIFS(условия_конкуренты!$106:$106,условия_конкуренты!$1:$1,$G145)+SUMIFS(условия_конкуренты!$143:$143,условия_конкуренты!$1:$1,$G145))</f>
        <v/>
      </c>
      <c r="M145" s="181" t="str">
        <f t="shared" si="1"/>
        <v/>
      </c>
      <c r="N145" s="1"/>
      <c r="O145" s="1"/>
      <c r="P145" s="1"/>
      <c r="Q145" s="1"/>
      <c r="R145" s="1"/>
      <c r="S145" s="105"/>
      <c r="T145" s="1"/>
    </row>
    <row r="146" spans="1:20" x14ac:dyDescent="0.3">
      <c r="A146" s="1"/>
      <c r="B146" s="1"/>
      <c r="C146" s="1"/>
      <c r="D146" s="105"/>
      <c r="E146" s="1"/>
      <c r="F146" s="139"/>
      <c r="G146" s="182" t="str">
        <f>IF(G145="","",IF(G145+1&gt;условия_конкуренты!$K$14,"",G145+1))</f>
        <v/>
      </c>
      <c r="H146" s="140"/>
      <c r="I146" s="178" t="str">
        <f>IF($G146="","",SUMIFS(условия_конкуренты!$63:$63,условия_конкуренты!$1:$1,$G146))</f>
        <v/>
      </c>
      <c r="J146" s="178" t="str">
        <f>IF($G146="","",SUMIFS(условия_конкуренты!$110:$110,условия_конкуренты!$1:$1,$G146))</f>
        <v/>
      </c>
      <c r="K146" s="178" t="str">
        <f>IF($G146="","",SUMIFS(условия_конкуренты!$147:$147,условия_конкуренты!$1:$1,$G146))</f>
        <v/>
      </c>
      <c r="L146" s="178" t="str">
        <f>IF($G146="","",SUMIFS(условия_конкуренты!$59:$59,условия_конкуренты!$1:$1,$G146)+SUMIFS(условия_конкуренты!$106:$106,условия_конкуренты!$1:$1,$G146)+SUMIFS(условия_конкуренты!$143:$143,условия_конкуренты!$1:$1,$G146))</f>
        <v/>
      </c>
      <c r="M146" s="181" t="str">
        <f t="shared" si="1"/>
        <v/>
      </c>
      <c r="N146" s="1"/>
      <c r="O146" s="1"/>
      <c r="P146" s="1"/>
      <c r="Q146" s="1"/>
      <c r="R146" s="1"/>
      <c r="S146" s="105"/>
      <c r="T146" s="1"/>
    </row>
    <row r="147" spans="1:20" x14ac:dyDescent="0.3">
      <c r="A147" s="1"/>
      <c r="B147" s="1"/>
      <c r="C147" s="1"/>
      <c r="D147" s="105"/>
      <c r="E147" s="1"/>
      <c r="F147" s="139"/>
      <c r="G147" s="182" t="str">
        <f>IF(G146="","",IF(G146+1&gt;условия_конкуренты!$K$14,"",G146+1))</f>
        <v/>
      </c>
      <c r="H147" s="140"/>
      <c r="I147" s="178" t="str">
        <f>IF($G147="","",SUMIFS(условия_конкуренты!$63:$63,условия_конкуренты!$1:$1,$G147))</f>
        <v/>
      </c>
      <c r="J147" s="178" t="str">
        <f>IF($G147="","",SUMIFS(условия_конкуренты!$110:$110,условия_конкуренты!$1:$1,$G147))</f>
        <v/>
      </c>
      <c r="K147" s="178" t="str">
        <f>IF($G147="","",SUMIFS(условия_конкуренты!$147:$147,условия_конкуренты!$1:$1,$G147))</f>
        <v/>
      </c>
      <c r="L147" s="178" t="str">
        <f>IF($G147="","",SUMIFS(условия_конкуренты!$59:$59,условия_конкуренты!$1:$1,$G147)+SUMIFS(условия_конкуренты!$106:$106,условия_конкуренты!$1:$1,$G147)+SUMIFS(условия_конкуренты!$143:$143,условия_конкуренты!$1:$1,$G147))</f>
        <v/>
      </c>
      <c r="M147" s="181" t="str">
        <f t="shared" si="1"/>
        <v/>
      </c>
      <c r="N147" s="1"/>
      <c r="O147" s="1"/>
      <c r="P147" s="1"/>
      <c r="Q147" s="1"/>
      <c r="R147" s="1"/>
      <c r="S147" s="105"/>
      <c r="T147" s="1"/>
    </row>
    <row r="148" spans="1:20" x14ac:dyDescent="0.3">
      <c r="A148" s="1"/>
      <c r="B148" s="1"/>
      <c r="C148" s="1"/>
      <c r="D148" s="105"/>
      <c r="E148" s="1"/>
      <c r="F148" s="139"/>
      <c r="G148" s="182" t="str">
        <f>IF(G147="","",IF(G147+1&gt;условия_конкуренты!$K$14,"",G147+1))</f>
        <v/>
      </c>
      <c r="H148" s="140"/>
      <c r="I148" s="178" t="str">
        <f>IF($G148="","",SUMIFS(условия_конкуренты!$63:$63,условия_конкуренты!$1:$1,$G148))</f>
        <v/>
      </c>
      <c r="J148" s="178" t="str">
        <f>IF($G148="","",SUMIFS(условия_конкуренты!$110:$110,условия_конкуренты!$1:$1,$G148))</f>
        <v/>
      </c>
      <c r="K148" s="178" t="str">
        <f>IF($G148="","",SUMIFS(условия_конкуренты!$147:$147,условия_конкуренты!$1:$1,$G148))</f>
        <v/>
      </c>
      <c r="L148" s="178" t="str">
        <f>IF($G148="","",SUMIFS(условия_конкуренты!$59:$59,условия_конкуренты!$1:$1,$G148)+SUMIFS(условия_конкуренты!$106:$106,условия_конкуренты!$1:$1,$G148)+SUMIFS(условия_конкуренты!$143:$143,условия_конкуренты!$1:$1,$G148))</f>
        <v/>
      </c>
      <c r="M148" s="181" t="str">
        <f t="shared" si="1"/>
        <v/>
      </c>
      <c r="N148" s="1"/>
      <c r="O148" s="1"/>
      <c r="P148" s="1"/>
      <c r="Q148" s="1"/>
      <c r="R148" s="1"/>
      <c r="S148" s="105"/>
      <c r="T148" s="1"/>
    </row>
    <row r="149" spans="1:20" x14ac:dyDescent="0.3">
      <c r="A149" s="1"/>
      <c r="B149" s="1"/>
      <c r="C149" s="1"/>
      <c r="D149" s="105"/>
      <c r="E149" s="1"/>
      <c r="F149" s="139"/>
      <c r="G149" s="182" t="str">
        <f>IF(G148="","",IF(G148+1&gt;условия_конкуренты!$K$14,"",G148+1))</f>
        <v/>
      </c>
      <c r="H149" s="140"/>
      <c r="I149" s="178" t="str">
        <f>IF($G149="","",SUMIFS(условия_конкуренты!$63:$63,условия_конкуренты!$1:$1,$G149))</f>
        <v/>
      </c>
      <c r="J149" s="178" t="str">
        <f>IF($G149="","",SUMIFS(условия_конкуренты!$110:$110,условия_конкуренты!$1:$1,$G149))</f>
        <v/>
      </c>
      <c r="K149" s="178" t="str">
        <f>IF($G149="","",SUMIFS(условия_конкуренты!$147:$147,условия_конкуренты!$1:$1,$G149))</f>
        <v/>
      </c>
      <c r="L149" s="178" t="str">
        <f>IF($G149="","",SUMIFS(условия_конкуренты!$59:$59,условия_конкуренты!$1:$1,$G149)+SUMIFS(условия_конкуренты!$106:$106,условия_конкуренты!$1:$1,$G149)+SUMIFS(условия_конкуренты!$143:$143,условия_конкуренты!$1:$1,$G149))</f>
        <v/>
      </c>
      <c r="M149" s="181" t="str">
        <f t="shared" si="1"/>
        <v/>
      </c>
      <c r="N149" s="1"/>
      <c r="O149" s="1"/>
      <c r="P149" s="1"/>
      <c r="Q149" s="1"/>
      <c r="R149" s="1"/>
      <c r="S149" s="105"/>
      <c r="T149" s="1"/>
    </row>
    <row r="150" spans="1:20" x14ac:dyDescent="0.3">
      <c r="A150" s="1"/>
      <c r="B150" s="1"/>
      <c r="C150" s="1"/>
      <c r="D150" s="105"/>
      <c r="E150" s="1"/>
      <c r="F150" s="139"/>
      <c r="G150" s="182" t="str">
        <f>IF(G149="","",IF(G149+1&gt;условия_конкуренты!$K$14,"",G149+1))</f>
        <v/>
      </c>
      <c r="H150" s="140"/>
      <c r="I150" s="178" t="str">
        <f>IF($G150="","",SUMIFS(условия_конкуренты!$63:$63,условия_конкуренты!$1:$1,$G150))</f>
        <v/>
      </c>
      <c r="J150" s="178" t="str">
        <f>IF($G150="","",SUMIFS(условия_конкуренты!$110:$110,условия_конкуренты!$1:$1,$G150))</f>
        <v/>
      </c>
      <c r="K150" s="178" t="str">
        <f>IF($G150="","",SUMIFS(условия_конкуренты!$147:$147,условия_конкуренты!$1:$1,$G150))</f>
        <v/>
      </c>
      <c r="L150" s="178" t="str">
        <f>IF($G150="","",SUMIFS(условия_конкуренты!$59:$59,условия_конкуренты!$1:$1,$G150)+SUMIFS(условия_конкуренты!$106:$106,условия_конкуренты!$1:$1,$G150)+SUMIFS(условия_конкуренты!$143:$143,условия_конкуренты!$1:$1,$G150))</f>
        <v/>
      </c>
      <c r="M150" s="181" t="str">
        <f t="shared" si="1"/>
        <v/>
      </c>
      <c r="N150" s="1"/>
      <c r="O150" s="1"/>
      <c r="P150" s="1"/>
      <c r="Q150" s="1"/>
      <c r="R150" s="1"/>
      <c r="S150" s="105"/>
      <c r="T150" s="1"/>
    </row>
    <row r="151" spans="1:20" x14ac:dyDescent="0.3">
      <c r="A151" s="1"/>
      <c r="B151" s="1"/>
      <c r="C151" s="1"/>
      <c r="D151" s="105"/>
      <c r="E151" s="1"/>
      <c r="F151" s="139"/>
      <c r="G151" s="182" t="str">
        <f>IF(G150="","",IF(G150+1&gt;условия_конкуренты!$K$14,"",G150+1))</f>
        <v/>
      </c>
      <c r="H151" s="140"/>
      <c r="I151" s="178" t="str">
        <f>IF($G151="","",SUMIFS(условия_конкуренты!$63:$63,условия_конкуренты!$1:$1,$G151))</f>
        <v/>
      </c>
      <c r="J151" s="178" t="str">
        <f>IF($G151="","",SUMIFS(условия_конкуренты!$110:$110,условия_конкуренты!$1:$1,$G151))</f>
        <v/>
      </c>
      <c r="K151" s="178" t="str">
        <f>IF($G151="","",SUMIFS(условия_конкуренты!$147:$147,условия_конкуренты!$1:$1,$G151))</f>
        <v/>
      </c>
      <c r="L151" s="178" t="str">
        <f>IF($G151="","",SUMIFS(условия_конкуренты!$59:$59,условия_конкуренты!$1:$1,$G151)+SUMIFS(условия_конкуренты!$106:$106,условия_конкуренты!$1:$1,$G151)+SUMIFS(условия_конкуренты!$143:$143,условия_конкуренты!$1:$1,$G151))</f>
        <v/>
      </c>
      <c r="M151" s="181" t="str">
        <f t="shared" si="1"/>
        <v/>
      </c>
      <c r="N151" s="1"/>
      <c r="O151" s="1"/>
      <c r="P151" s="1"/>
      <c r="Q151" s="1"/>
      <c r="R151" s="1"/>
      <c r="S151" s="105"/>
      <c r="T151" s="1"/>
    </row>
    <row r="152" spans="1:20" x14ac:dyDescent="0.3">
      <c r="A152" s="1"/>
      <c r="B152" s="1"/>
      <c r="C152" s="1"/>
      <c r="D152" s="105"/>
      <c r="E152" s="1"/>
      <c r="F152" s="139"/>
      <c r="G152" s="182" t="str">
        <f>IF(G151="","",IF(G151+1&gt;условия_конкуренты!$K$14,"",G151+1))</f>
        <v/>
      </c>
      <c r="H152" s="140"/>
      <c r="I152" s="178" t="str">
        <f>IF($G152="","",SUMIFS(условия_конкуренты!$63:$63,условия_конкуренты!$1:$1,$G152))</f>
        <v/>
      </c>
      <c r="J152" s="178" t="str">
        <f>IF($G152="","",SUMIFS(условия_конкуренты!$110:$110,условия_конкуренты!$1:$1,$G152))</f>
        <v/>
      </c>
      <c r="K152" s="178" t="str">
        <f>IF($G152="","",SUMIFS(условия_конкуренты!$147:$147,условия_конкуренты!$1:$1,$G152))</f>
        <v/>
      </c>
      <c r="L152" s="178" t="str">
        <f>IF($G152="","",SUMIFS(условия_конкуренты!$59:$59,условия_конкуренты!$1:$1,$G152)+SUMIFS(условия_конкуренты!$106:$106,условия_конкуренты!$1:$1,$G152)+SUMIFS(условия_конкуренты!$143:$143,условия_конкуренты!$1:$1,$G152))</f>
        <v/>
      </c>
      <c r="M152" s="181" t="str">
        <f t="shared" si="1"/>
        <v/>
      </c>
      <c r="N152" s="1"/>
      <c r="O152" s="1"/>
      <c r="P152" s="1"/>
      <c r="Q152" s="1"/>
      <c r="R152" s="1"/>
      <c r="S152" s="105"/>
      <c r="T152" s="1"/>
    </row>
    <row r="153" spans="1:20" x14ac:dyDescent="0.3">
      <c r="A153" s="1"/>
      <c r="B153" s="1"/>
      <c r="C153" s="1"/>
      <c r="D153" s="105"/>
      <c r="E153" s="1"/>
      <c r="F153" s="139"/>
      <c r="G153" s="182" t="str">
        <f>IF(G152="","",IF(G152+1&gt;условия_конкуренты!$K$14,"",G152+1))</f>
        <v/>
      </c>
      <c r="H153" s="140"/>
      <c r="I153" s="178" t="str">
        <f>IF($G153="","",SUMIFS(условия_конкуренты!$63:$63,условия_конкуренты!$1:$1,$G153))</f>
        <v/>
      </c>
      <c r="J153" s="178" t="str">
        <f>IF($G153="","",SUMIFS(условия_конкуренты!$110:$110,условия_конкуренты!$1:$1,$G153))</f>
        <v/>
      </c>
      <c r="K153" s="178" t="str">
        <f>IF($G153="","",SUMIFS(условия_конкуренты!$147:$147,условия_конкуренты!$1:$1,$G153))</f>
        <v/>
      </c>
      <c r="L153" s="178" t="str">
        <f>IF($G153="","",SUMIFS(условия_конкуренты!$59:$59,условия_конкуренты!$1:$1,$G153)+SUMIFS(условия_конкуренты!$106:$106,условия_конкуренты!$1:$1,$G153)+SUMIFS(условия_конкуренты!$143:$143,условия_конкуренты!$1:$1,$G153))</f>
        <v/>
      </c>
      <c r="M153" s="181" t="str">
        <f t="shared" si="1"/>
        <v/>
      </c>
      <c r="N153" s="1"/>
      <c r="O153" s="1"/>
      <c r="P153" s="1"/>
      <c r="Q153" s="1"/>
      <c r="R153" s="1"/>
      <c r="S153" s="105"/>
      <c r="T153" s="1"/>
    </row>
    <row r="154" spans="1:20" x14ac:dyDescent="0.3">
      <c r="A154" s="1"/>
      <c r="B154" s="1"/>
      <c r="C154" s="1"/>
      <c r="D154" s="105"/>
      <c r="E154" s="1"/>
      <c r="F154" s="139"/>
      <c r="G154" s="182" t="str">
        <f>IF(G153="","",IF(G153+1&gt;условия_конкуренты!$K$14,"",G153+1))</f>
        <v/>
      </c>
      <c r="H154" s="140"/>
      <c r="I154" s="178" t="str">
        <f>IF($G154="","",SUMIFS(условия_конкуренты!$63:$63,условия_конкуренты!$1:$1,$G154))</f>
        <v/>
      </c>
      <c r="J154" s="178" t="str">
        <f>IF($G154="","",SUMIFS(условия_конкуренты!$110:$110,условия_конкуренты!$1:$1,$G154))</f>
        <v/>
      </c>
      <c r="K154" s="178" t="str">
        <f>IF($G154="","",SUMIFS(условия_конкуренты!$147:$147,условия_конкуренты!$1:$1,$G154))</f>
        <v/>
      </c>
      <c r="L154" s="178" t="str">
        <f>IF($G154="","",SUMIFS(условия_конкуренты!$59:$59,условия_конкуренты!$1:$1,$G154)+SUMIFS(условия_конкуренты!$106:$106,условия_конкуренты!$1:$1,$G154)+SUMIFS(условия_конкуренты!$143:$143,условия_конкуренты!$1:$1,$G154))</f>
        <v/>
      </c>
      <c r="M154" s="181" t="str">
        <f t="shared" si="1"/>
        <v/>
      </c>
      <c r="N154" s="1"/>
      <c r="O154" s="1"/>
      <c r="P154" s="1"/>
      <c r="Q154" s="1"/>
      <c r="R154" s="1"/>
      <c r="S154" s="105"/>
      <c r="T154" s="1"/>
    </row>
    <row r="155" spans="1:20" x14ac:dyDescent="0.3">
      <c r="A155" s="1"/>
      <c r="B155" s="1"/>
      <c r="C155" s="1"/>
      <c r="D155" s="105"/>
      <c r="E155" s="1"/>
      <c r="F155" s="139"/>
      <c r="G155" s="182" t="str">
        <f>IF(G154="","",IF(G154+1&gt;условия_конкуренты!$K$14,"",G154+1))</f>
        <v/>
      </c>
      <c r="H155" s="140"/>
      <c r="I155" s="178" t="str">
        <f>IF($G155="","",SUMIFS(условия_конкуренты!$63:$63,условия_конкуренты!$1:$1,$G155))</f>
        <v/>
      </c>
      <c r="J155" s="178" t="str">
        <f>IF($G155="","",SUMIFS(условия_конкуренты!$110:$110,условия_конкуренты!$1:$1,$G155))</f>
        <v/>
      </c>
      <c r="K155" s="178" t="str">
        <f>IF($G155="","",SUMIFS(условия_конкуренты!$147:$147,условия_конкуренты!$1:$1,$G155))</f>
        <v/>
      </c>
      <c r="L155" s="178" t="str">
        <f>IF($G155="","",SUMIFS(условия_конкуренты!$59:$59,условия_конкуренты!$1:$1,$G155)+SUMIFS(условия_конкуренты!$106:$106,условия_конкуренты!$1:$1,$G155)+SUMIFS(условия_конкуренты!$143:$143,условия_конкуренты!$1:$1,$G155))</f>
        <v/>
      </c>
      <c r="M155" s="181" t="str">
        <f t="shared" si="1"/>
        <v/>
      </c>
      <c r="N155" s="1"/>
      <c r="O155" s="1"/>
      <c r="P155" s="1"/>
      <c r="Q155" s="1"/>
      <c r="R155" s="1"/>
      <c r="S155" s="105"/>
      <c r="T155" s="1"/>
    </row>
    <row r="156" spans="1:20" x14ac:dyDescent="0.3">
      <c r="A156" s="1"/>
      <c r="B156" s="1"/>
      <c r="C156" s="1"/>
      <c r="D156" s="105"/>
      <c r="E156" s="1"/>
      <c r="F156" s="139"/>
      <c r="G156" s="182" t="str">
        <f>IF(G155="","",IF(G155+1&gt;условия_конкуренты!$K$14,"",G155+1))</f>
        <v/>
      </c>
      <c r="H156" s="140"/>
      <c r="I156" s="178" t="str">
        <f>IF($G156="","",SUMIFS(условия_конкуренты!$63:$63,условия_конкуренты!$1:$1,$G156))</f>
        <v/>
      </c>
      <c r="J156" s="178" t="str">
        <f>IF($G156="","",SUMIFS(условия_конкуренты!$110:$110,условия_конкуренты!$1:$1,$G156))</f>
        <v/>
      </c>
      <c r="K156" s="178" t="str">
        <f>IF($G156="","",SUMIFS(условия_конкуренты!$147:$147,условия_конкуренты!$1:$1,$G156))</f>
        <v/>
      </c>
      <c r="L156" s="178" t="str">
        <f>IF($G156="","",SUMIFS(условия_конкуренты!$59:$59,условия_конкуренты!$1:$1,$G156)+SUMIFS(условия_конкуренты!$106:$106,условия_конкуренты!$1:$1,$G156)+SUMIFS(условия_конкуренты!$143:$143,условия_конкуренты!$1:$1,$G156))</f>
        <v/>
      </c>
      <c r="M156" s="181" t="str">
        <f t="shared" si="1"/>
        <v/>
      </c>
      <c r="N156" s="1"/>
      <c r="O156" s="1"/>
      <c r="P156" s="1"/>
      <c r="Q156" s="1"/>
      <c r="R156" s="1"/>
      <c r="S156" s="105"/>
      <c r="T156" s="1"/>
    </row>
    <row r="157" spans="1:20" x14ac:dyDescent="0.3">
      <c r="A157" s="1"/>
      <c r="B157" s="1"/>
      <c r="C157" s="1"/>
      <c r="D157" s="105"/>
      <c r="E157" s="1"/>
      <c r="F157" s="139"/>
      <c r="G157" s="182" t="str">
        <f>IF(G156="","",IF(G156+1&gt;условия_конкуренты!$K$14,"",G156+1))</f>
        <v/>
      </c>
      <c r="H157" s="140"/>
      <c r="I157" s="178" t="str">
        <f>IF($G157="","",SUMIFS(условия_конкуренты!$63:$63,условия_конкуренты!$1:$1,$G157))</f>
        <v/>
      </c>
      <c r="J157" s="178" t="str">
        <f>IF($G157="","",SUMIFS(условия_конкуренты!$110:$110,условия_конкуренты!$1:$1,$G157))</f>
        <v/>
      </c>
      <c r="K157" s="178" t="str">
        <f>IF($G157="","",SUMIFS(условия_конкуренты!$147:$147,условия_конкуренты!$1:$1,$G157))</f>
        <v/>
      </c>
      <c r="L157" s="178" t="str">
        <f>IF($G157="","",SUMIFS(условия_конкуренты!$59:$59,условия_конкуренты!$1:$1,$G157)+SUMIFS(условия_конкуренты!$106:$106,условия_конкуренты!$1:$1,$G157)+SUMIFS(условия_конкуренты!$143:$143,условия_конкуренты!$1:$1,$G157))</f>
        <v/>
      </c>
      <c r="M157" s="181" t="str">
        <f t="shared" si="1"/>
        <v/>
      </c>
      <c r="N157" s="1"/>
      <c r="O157" s="1"/>
      <c r="P157" s="1"/>
      <c r="Q157" s="1"/>
      <c r="R157" s="1"/>
      <c r="S157" s="105"/>
      <c r="T157" s="1"/>
    </row>
    <row r="158" spans="1:20" x14ac:dyDescent="0.3">
      <c r="A158" s="1"/>
      <c r="B158" s="1"/>
      <c r="C158" s="1"/>
      <c r="D158" s="105"/>
      <c r="E158" s="1"/>
      <c r="F158" s="139"/>
      <c r="G158" s="182" t="str">
        <f>IF(G157="","",IF(G157+1&gt;условия_конкуренты!$K$14,"",G157+1))</f>
        <v/>
      </c>
      <c r="H158" s="140"/>
      <c r="I158" s="178" t="str">
        <f>IF($G158="","",SUMIFS(условия_конкуренты!$63:$63,условия_конкуренты!$1:$1,$G158))</f>
        <v/>
      </c>
      <c r="J158" s="178" t="str">
        <f>IF($G158="","",SUMIFS(условия_конкуренты!$110:$110,условия_конкуренты!$1:$1,$G158))</f>
        <v/>
      </c>
      <c r="K158" s="178" t="str">
        <f>IF($G158="","",SUMIFS(условия_конкуренты!$147:$147,условия_конкуренты!$1:$1,$G158))</f>
        <v/>
      </c>
      <c r="L158" s="178" t="str">
        <f>IF($G158="","",SUMIFS(условия_конкуренты!$59:$59,условия_конкуренты!$1:$1,$G158)+SUMIFS(условия_конкуренты!$106:$106,условия_конкуренты!$1:$1,$G158)+SUMIFS(условия_конкуренты!$143:$143,условия_конкуренты!$1:$1,$G158))</f>
        <v/>
      </c>
      <c r="M158" s="181" t="str">
        <f t="shared" si="1"/>
        <v/>
      </c>
      <c r="N158" s="1"/>
      <c r="O158" s="1"/>
      <c r="P158" s="1"/>
      <c r="Q158" s="1"/>
      <c r="R158" s="1"/>
      <c r="S158" s="105"/>
      <c r="T158" s="1"/>
    </row>
    <row r="159" spans="1:20" x14ac:dyDescent="0.3">
      <c r="A159" s="1"/>
      <c r="B159" s="1"/>
      <c r="C159" s="1"/>
      <c r="D159" s="105"/>
      <c r="E159" s="1"/>
      <c r="F159" s="139"/>
      <c r="G159" s="182" t="str">
        <f>IF(G158="","",IF(G158+1&gt;условия_конкуренты!$K$14,"",G158+1))</f>
        <v/>
      </c>
      <c r="H159" s="140"/>
      <c r="I159" s="178" t="str">
        <f>IF($G159="","",SUMIFS(условия_конкуренты!$63:$63,условия_конкуренты!$1:$1,$G159))</f>
        <v/>
      </c>
      <c r="J159" s="178" t="str">
        <f>IF($G159="","",SUMIFS(условия_конкуренты!$110:$110,условия_конкуренты!$1:$1,$G159))</f>
        <v/>
      </c>
      <c r="K159" s="178" t="str">
        <f>IF($G159="","",SUMIFS(условия_конкуренты!$147:$147,условия_конкуренты!$1:$1,$G159))</f>
        <v/>
      </c>
      <c r="L159" s="178" t="str">
        <f>IF($G159="","",SUMIFS(условия_конкуренты!$59:$59,условия_конкуренты!$1:$1,$G159)+SUMIFS(условия_конкуренты!$106:$106,условия_конкуренты!$1:$1,$G159)+SUMIFS(условия_конкуренты!$143:$143,условия_конкуренты!$1:$1,$G159))</f>
        <v/>
      </c>
      <c r="M159" s="181" t="str">
        <f t="shared" si="1"/>
        <v/>
      </c>
      <c r="N159" s="1"/>
      <c r="O159" s="1"/>
      <c r="P159" s="1"/>
      <c r="Q159" s="1"/>
      <c r="R159" s="1"/>
      <c r="S159" s="105"/>
      <c r="T159" s="1"/>
    </row>
    <row r="160" spans="1:20" x14ac:dyDescent="0.3">
      <c r="A160" s="1"/>
      <c r="B160" s="1"/>
      <c r="C160" s="1"/>
      <c r="D160" s="105"/>
      <c r="E160" s="1"/>
      <c r="F160" s="139"/>
      <c r="G160" s="182" t="str">
        <f>IF(G159="","",IF(G159+1&gt;условия_конкуренты!$K$14,"",G159+1))</f>
        <v/>
      </c>
      <c r="H160" s="140"/>
      <c r="I160" s="178" t="str">
        <f>IF($G160="","",SUMIFS(условия_конкуренты!$63:$63,условия_конкуренты!$1:$1,$G160))</f>
        <v/>
      </c>
      <c r="J160" s="178" t="str">
        <f>IF($G160="","",SUMIFS(условия_конкуренты!$110:$110,условия_конкуренты!$1:$1,$G160))</f>
        <v/>
      </c>
      <c r="K160" s="178" t="str">
        <f>IF($G160="","",SUMIFS(условия_конкуренты!$147:$147,условия_конкуренты!$1:$1,$G160))</f>
        <v/>
      </c>
      <c r="L160" s="178" t="str">
        <f>IF($G160="","",SUMIFS(условия_конкуренты!$59:$59,условия_конкуренты!$1:$1,$G160)+SUMIFS(условия_конкуренты!$106:$106,условия_конкуренты!$1:$1,$G160)+SUMIFS(условия_конкуренты!$143:$143,условия_конкуренты!$1:$1,$G160))</f>
        <v/>
      </c>
      <c r="M160" s="181" t="str">
        <f t="shared" si="1"/>
        <v/>
      </c>
      <c r="N160" s="1"/>
      <c r="O160" s="1"/>
      <c r="P160" s="1"/>
      <c r="Q160" s="1"/>
      <c r="R160" s="1"/>
      <c r="S160" s="105"/>
      <c r="T160" s="1"/>
    </row>
    <row r="161" spans="1:20" x14ac:dyDescent="0.3">
      <c r="A161" s="1"/>
      <c r="B161" s="1"/>
      <c r="C161" s="1"/>
      <c r="D161" s="105"/>
      <c r="E161" s="1"/>
      <c r="F161" s="139"/>
      <c r="G161" s="182" t="str">
        <f>IF(G160="","",IF(G160+1&gt;условия_конкуренты!$K$14,"",G160+1))</f>
        <v/>
      </c>
      <c r="H161" s="140"/>
      <c r="I161" s="178" t="str">
        <f>IF($G161="","",SUMIFS(условия_конкуренты!$63:$63,условия_конкуренты!$1:$1,$G161))</f>
        <v/>
      </c>
      <c r="J161" s="178" t="str">
        <f>IF($G161="","",SUMIFS(условия_конкуренты!$110:$110,условия_конкуренты!$1:$1,$G161))</f>
        <v/>
      </c>
      <c r="K161" s="178" t="str">
        <f>IF($G161="","",SUMIFS(условия_конкуренты!$147:$147,условия_конкуренты!$1:$1,$G161))</f>
        <v/>
      </c>
      <c r="L161" s="178" t="str">
        <f>IF($G161="","",SUMIFS(условия_конкуренты!$59:$59,условия_конкуренты!$1:$1,$G161)+SUMIFS(условия_конкуренты!$106:$106,условия_конкуренты!$1:$1,$G161)+SUMIFS(условия_конкуренты!$143:$143,условия_конкуренты!$1:$1,$G161))</f>
        <v/>
      </c>
      <c r="M161" s="181" t="str">
        <f t="shared" si="1"/>
        <v/>
      </c>
      <c r="N161" s="1"/>
      <c r="O161" s="1"/>
      <c r="P161" s="1"/>
      <c r="Q161" s="1"/>
      <c r="R161" s="1"/>
      <c r="S161" s="105"/>
      <c r="T161" s="1"/>
    </row>
    <row r="162" spans="1:20" x14ac:dyDescent="0.3">
      <c r="A162" s="1"/>
      <c r="B162" s="1"/>
      <c r="C162" s="1"/>
      <c r="D162" s="105"/>
      <c r="E162" s="1"/>
      <c r="F162" s="139"/>
      <c r="G162" s="182" t="str">
        <f>IF(G161="","",IF(G161+1&gt;условия_конкуренты!$K$14,"",G161+1))</f>
        <v/>
      </c>
      <c r="H162" s="140"/>
      <c r="I162" s="178" t="str">
        <f>IF($G162="","",SUMIFS(условия_конкуренты!$63:$63,условия_конкуренты!$1:$1,$G162))</f>
        <v/>
      </c>
      <c r="J162" s="178" t="str">
        <f>IF($G162="","",SUMIFS(условия_конкуренты!$110:$110,условия_конкуренты!$1:$1,$G162))</f>
        <v/>
      </c>
      <c r="K162" s="178" t="str">
        <f>IF($G162="","",SUMIFS(условия_конкуренты!$147:$147,условия_конкуренты!$1:$1,$G162))</f>
        <v/>
      </c>
      <c r="L162" s="178" t="str">
        <f>IF($G162="","",SUMIFS(условия_конкуренты!$59:$59,условия_конкуренты!$1:$1,$G162)+SUMIFS(условия_конкуренты!$106:$106,условия_конкуренты!$1:$1,$G162)+SUMIFS(условия_конкуренты!$143:$143,условия_конкуренты!$1:$1,$G162))</f>
        <v/>
      </c>
      <c r="M162" s="181" t="str">
        <f t="shared" si="1"/>
        <v/>
      </c>
      <c r="N162" s="1"/>
      <c r="O162" s="1"/>
      <c r="P162" s="1"/>
      <c r="Q162" s="1"/>
      <c r="R162" s="1"/>
      <c r="S162" s="105"/>
      <c r="T162" s="1"/>
    </row>
    <row r="163" spans="1:20" x14ac:dyDescent="0.3">
      <c r="A163" s="1"/>
      <c r="B163" s="1"/>
      <c r="C163" s="1"/>
      <c r="D163" s="105"/>
      <c r="E163" s="1"/>
      <c r="F163" s="139"/>
      <c r="G163" s="182" t="str">
        <f>IF(G162="","",IF(G162+1&gt;условия_конкуренты!$K$14,"",G162+1))</f>
        <v/>
      </c>
      <c r="H163" s="140"/>
      <c r="I163" s="178" t="str">
        <f>IF($G163="","",SUMIFS(условия_конкуренты!$63:$63,условия_конкуренты!$1:$1,$G163))</f>
        <v/>
      </c>
      <c r="J163" s="178" t="str">
        <f>IF($G163="","",SUMIFS(условия_конкуренты!$110:$110,условия_конкуренты!$1:$1,$G163))</f>
        <v/>
      </c>
      <c r="K163" s="178" t="str">
        <f>IF($G163="","",SUMIFS(условия_конкуренты!$147:$147,условия_конкуренты!$1:$1,$G163))</f>
        <v/>
      </c>
      <c r="L163" s="178" t="str">
        <f>IF($G163="","",SUMIFS(условия_конкуренты!$59:$59,условия_конкуренты!$1:$1,$G163)+SUMIFS(условия_конкуренты!$106:$106,условия_конкуренты!$1:$1,$G163)+SUMIFS(условия_конкуренты!$143:$143,условия_конкуренты!$1:$1,$G163))</f>
        <v/>
      </c>
      <c r="M163" s="181" t="str">
        <f t="shared" si="1"/>
        <v/>
      </c>
      <c r="N163" s="1"/>
      <c r="O163" s="1"/>
      <c r="P163" s="1"/>
      <c r="Q163" s="1"/>
      <c r="R163" s="1"/>
      <c r="S163" s="105"/>
      <c r="T163" s="1"/>
    </row>
    <row r="164" spans="1:20" x14ac:dyDescent="0.3">
      <c r="A164" s="1"/>
      <c r="B164" s="1"/>
      <c r="C164" s="1"/>
      <c r="D164" s="105"/>
      <c r="E164" s="1"/>
      <c r="F164" s="139"/>
      <c r="G164" s="182" t="str">
        <f>IF(G163="","",IF(G163+1&gt;условия_конкуренты!$K$14,"",G163+1))</f>
        <v/>
      </c>
      <c r="H164" s="140"/>
      <c r="I164" s="178" t="str">
        <f>IF($G164="","",SUMIFS(условия_конкуренты!$63:$63,условия_конкуренты!$1:$1,$G164))</f>
        <v/>
      </c>
      <c r="J164" s="178" t="str">
        <f>IF($G164="","",SUMIFS(условия_конкуренты!$110:$110,условия_конкуренты!$1:$1,$G164))</f>
        <v/>
      </c>
      <c r="K164" s="178" t="str">
        <f>IF($G164="","",SUMIFS(условия_конкуренты!$147:$147,условия_конкуренты!$1:$1,$G164))</f>
        <v/>
      </c>
      <c r="L164" s="178" t="str">
        <f>IF($G164="","",SUMIFS(условия_конкуренты!$59:$59,условия_конкуренты!$1:$1,$G164)+SUMIFS(условия_конкуренты!$106:$106,условия_конкуренты!$1:$1,$G164)+SUMIFS(условия_конкуренты!$143:$143,условия_конкуренты!$1:$1,$G164))</f>
        <v/>
      </c>
      <c r="M164" s="181" t="str">
        <f t="shared" si="1"/>
        <v/>
      </c>
      <c r="N164" s="1"/>
      <c r="O164" s="1"/>
      <c r="P164" s="1"/>
      <c r="Q164" s="1"/>
      <c r="R164" s="1"/>
      <c r="S164" s="105"/>
      <c r="T164" s="1"/>
    </row>
    <row r="165" spans="1:20" x14ac:dyDescent="0.3">
      <c r="A165" s="1"/>
      <c r="B165" s="1"/>
      <c r="C165" s="1"/>
      <c r="D165" s="105"/>
      <c r="E165" s="1"/>
      <c r="F165" s="139"/>
      <c r="G165" s="182" t="str">
        <f>IF(G164="","",IF(G164+1&gt;условия_конкуренты!$K$14,"",G164+1))</f>
        <v/>
      </c>
      <c r="H165" s="140"/>
      <c r="I165" s="178" t="str">
        <f>IF($G165="","",SUMIFS(условия_конкуренты!$63:$63,условия_конкуренты!$1:$1,$G165))</f>
        <v/>
      </c>
      <c r="J165" s="178" t="str">
        <f>IF($G165="","",SUMIFS(условия_конкуренты!$110:$110,условия_конкуренты!$1:$1,$G165))</f>
        <v/>
      </c>
      <c r="K165" s="178" t="str">
        <f>IF($G165="","",SUMIFS(условия_конкуренты!$147:$147,условия_конкуренты!$1:$1,$G165))</f>
        <v/>
      </c>
      <c r="L165" s="178" t="str">
        <f>IF($G165="","",SUMIFS(условия_конкуренты!$59:$59,условия_конкуренты!$1:$1,$G165)+SUMIFS(условия_конкуренты!$106:$106,условия_конкуренты!$1:$1,$G165)+SUMIFS(условия_конкуренты!$143:$143,условия_конкуренты!$1:$1,$G165))</f>
        <v/>
      </c>
      <c r="M165" s="181" t="str">
        <f t="shared" si="1"/>
        <v/>
      </c>
      <c r="N165" s="1"/>
      <c r="O165" s="1"/>
      <c r="P165" s="1"/>
      <c r="Q165" s="1"/>
      <c r="R165" s="1"/>
      <c r="S165" s="105"/>
      <c r="T165" s="1"/>
    </row>
    <row r="166" spans="1:20" x14ac:dyDescent="0.3">
      <c r="A166" s="1"/>
      <c r="B166" s="1"/>
      <c r="C166" s="1"/>
      <c r="D166" s="105"/>
      <c r="E166" s="1"/>
      <c r="F166" s="139"/>
      <c r="G166" s="182" t="str">
        <f>IF(G165="","",IF(G165+1&gt;условия_конкуренты!$K$14,"",G165+1))</f>
        <v/>
      </c>
      <c r="H166" s="140"/>
      <c r="I166" s="178" t="str">
        <f>IF($G166="","",SUMIFS(условия_конкуренты!$63:$63,условия_конкуренты!$1:$1,$G166))</f>
        <v/>
      </c>
      <c r="J166" s="178" t="str">
        <f>IF($G166="","",SUMIFS(условия_конкуренты!$110:$110,условия_конкуренты!$1:$1,$G166))</f>
        <v/>
      </c>
      <c r="K166" s="178" t="str">
        <f>IF($G166="","",SUMIFS(условия_конкуренты!$147:$147,условия_конкуренты!$1:$1,$G166))</f>
        <v/>
      </c>
      <c r="L166" s="178" t="str">
        <f>IF($G166="","",SUMIFS(условия_конкуренты!$59:$59,условия_конкуренты!$1:$1,$G166)+SUMIFS(условия_конкуренты!$106:$106,условия_конкуренты!$1:$1,$G166)+SUMIFS(условия_конкуренты!$143:$143,условия_конкуренты!$1:$1,$G166))</f>
        <v/>
      </c>
      <c r="M166" s="181" t="str">
        <f t="shared" si="1"/>
        <v/>
      </c>
      <c r="N166" s="1"/>
      <c r="O166" s="1"/>
      <c r="P166" s="1"/>
      <c r="Q166" s="1"/>
      <c r="R166" s="1"/>
      <c r="S166" s="105"/>
      <c r="T166" s="1"/>
    </row>
    <row r="167" spans="1:20" x14ac:dyDescent="0.3">
      <c r="A167" s="1"/>
      <c r="B167" s="1"/>
      <c r="C167" s="1"/>
      <c r="D167" s="105"/>
      <c r="E167" s="1"/>
      <c r="F167" s="139"/>
      <c r="G167" s="182" t="str">
        <f>IF(G166="","",IF(G166+1&gt;условия_конкуренты!$K$14,"",G166+1))</f>
        <v/>
      </c>
      <c r="H167" s="140"/>
      <c r="I167" s="178" t="str">
        <f>IF($G167="","",SUMIFS(условия_конкуренты!$63:$63,условия_конкуренты!$1:$1,$G167))</f>
        <v/>
      </c>
      <c r="J167" s="178" t="str">
        <f>IF($G167="","",SUMIFS(условия_конкуренты!$110:$110,условия_конкуренты!$1:$1,$G167))</f>
        <v/>
      </c>
      <c r="K167" s="178" t="str">
        <f>IF($G167="","",SUMIFS(условия_конкуренты!$147:$147,условия_конкуренты!$1:$1,$G167))</f>
        <v/>
      </c>
      <c r="L167" s="178" t="str">
        <f>IF($G167="","",SUMIFS(условия_конкуренты!$59:$59,условия_конкуренты!$1:$1,$G167)+SUMIFS(условия_конкуренты!$106:$106,условия_конкуренты!$1:$1,$G167)+SUMIFS(условия_конкуренты!$143:$143,условия_конкуренты!$1:$1,$G167))</f>
        <v/>
      </c>
      <c r="M167" s="181" t="str">
        <f t="shared" si="1"/>
        <v/>
      </c>
      <c r="N167" s="1"/>
      <c r="O167" s="1"/>
      <c r="P167" s="1"/>
      <c r="Q167" s="1"/>
      <c r="R167" s="1"/>
      <c r="S167" s="105"/>
      <c r="T167" s="1"/>
    </row>
    <row r="168" spans="1:20" x14ac:dyDescent="0.3">
      <c r="A168" s="1"/>
      <c r="B168" s="1"/>
      <c r="C168" s="1"/>
      <c r="D168" s="105"/>
      <c r="E168" s="1"/>
      <c r="F168" s="139"/>
      <c r="G168" s="182" t="str">
        <f>IF(G167="","",IF(G167+1&gt;условия_конкуренты!$K$14,"",G167+1))</f>
        <v/>
      </c>
      <c r="H168" s="140"/>
      <c r="I168" s="178" t="str">
        <f>IF($G168="","",SUMIFS(условия_конкуренты!$63:$63,условия_конкуренты!$1:$1,$G168))</f>
        <v/>
      </c>
      <c r="J168" s="178" t="str">
        <f>IF($G168="","",SUMIFS(условия_конкуренты!$110:$110,условия_конкуренты!$1:$1,$G168))</f>
        <v/>
      </c>
      <c r="K168" s="178" t="str">
        <f>IF($G168="","",SUMIFS(условия_конкуренты!$147:$147,условия_конкуренты!$1:$1,$G168))</f>
        <v/>
      </c>
      <c r="L168" s="178" t="str">
        <f>IF($G168="","",SUMIFS(условия_конкуренты!$59:$59,условия_конкуренты!$1:$1,$G168)+SUMIFS(условия_конкуренты!$106:$106,условия_конкуренты!$1:$1,$G168)+SUMIFS(условия_конкуренты!$143:$143,условия_конкуренты!$1:$1,$G168))</f>
        <v/>
      </c>
      <c r="M168" s="181" t="str">
        <f t="shared" si="1"/>
        <v/>
      </c>
      <c r="N168" s="1"/>
      <c r="O168" s="1"/>
      <c r="P168" s="1"/>
      <c r="Q168" s="1"/>
      <c r="R168" s="1"/>
      <c r="S168" s="105"/>
      <c r="T168" s="1"/>
    </row>
    <row r="169" spans="1:20" x14ac:dyDescent="0.3">
      <c r="A169" s="1"/>
      <c r="B169" s="1"/>
      <c r="C169" s="1"/>
      <c r="D169" s="105"/>
      <c r="E169" s="1"/>
      <c r="F169" s="139"/>
      <c r="G169" s="182" t="str">
        <f>IF(G168="","",IF(G168+1&gt;условия_конкуренты!$K$14,"",G168+1))</f>
        <v/>
      </c>
      <c r="H169" s="140"/>
      <c r="I169" s="178" t="str">
        <f>IF($G169="","",SUMIFS(условия_конкуренты!$63:$63,условия_конкуренты!$1:$1,$G169))</f>
        <v/>
      </c>
      <c r="J169" s="178" t="str">
        <f>IF($G169="","",SUMIFS(условия_конкуренты!$110:$110,условия_конкуренты!$1:$1,$G169))</f>
        <v/>
      </c>
      <c r="K169" s="178" t="str">
        <f>IF($G169="","",SUMIFS(условия_конкуренты!$147:$147,условия_конкуренты!$1:$1,$G169))</f>
        <v/>
      </c>
      <c r="L169" s="178" t="str">
        <f>IF($G169="","",SUMIFS(условия_конкуренты!$59:$59,условия_конкуренты!$1:$1,$G169)+SUMIFS(условия_конкуренты!$106:$106,условия_конкуренты!$1:$1,$G169)+SUMIFS(условия_конкуренты!$143:$143,условия_конкуренты!$1:$1,$G169))</f>
        <v/>
      </c>
      <c r="M169" s="181" t="str">
        <f t="shared" si="1"/>
        <v/>
      </c>
      <c r="N169" s="1"/>
      <c r="O169" s="1"/>
      <c r="P169" s="1"/>
      <c r="Q169" s="1"/>
      <c r="R169" s="1"/>
      <c r="S169" s="105"/>
      <c r="T169" s="1"/>
    </row>
    <row r="170" spans="1:20" x14ac:dyDescent="0.3">
      <c r="A170" s="1"/>
      <c r="B170" s="1"/>
      <c r="C170" s="1"/>
      <c r="D170" s="105"/>
      <c r="E170" s="1"/>
      <c r="F170" s="139"/>
      <c r="G170" s="182" t="str">
        <f>IF(G169="","",IF(G169+1&gt;условия_конкуренты!$K$14,"",G169+1))</f>
        <v/>
      </c>
      <c r="H170" s="140"/>
      <c r="I170" s="178" t="str">
        <f>IF($G170="","",SUMIFS(условия_конкуренты!$63:$63,условия_конкуренты!$1:$1,$G170))</f>
        <v/>
      </c>
      <c r="J170" s="178" t="str">
        <f>IF($G170="","",SUMIFS(условия_конкуренты!$110:$110,условия_конкуренты!$1:$1,$G170))</f>
        <v/>
      </c>
      <c r="K170" s="178" t="str">
        <f>IF($G170="","",SUMIFS(условия_конкуренты!$147:$147,условия_конкуренты!$1:$1,$G170))</f>
        <v/>
      </c>
      <c r="L170" s="178" t="str">
        <f>IF($G170="","",SUMIFS(условия_конкуренты!$59:$59,условия_конкуренты!$1:$1,$G170)+SUMIFS(условия_конкуренты!$106:$106,условия_конкуренты!$1:$1,$G170)+SUMIFS(условия_конкуренты!$143:$143,условия_конкуренты!$1:$1,$G170))</f>
        <v/>
      </c>
      <c r="M170" s="181" t="str">
        <f t="shared" si="1"/>
        <v/>
      </c>
      <c r="N170" s="1"/>
      <c r="O170" s="1"/>
      <c r="P170" s="1"/>
      <c r="Q170" s="1"/>
      <c r="R170" s="1"/>
      <c r="S170" s="105"/>
      <c r="T170" s="1"/>
    </row>
    <row r="171" spans="1:20" x14ac:dyDescent="0.3">
      <c r="A171" s="1"/>
      <c r="B171" s="1"/>
      <c r="C171" s="1"/>
      <c r="D171" s="105"/>
      <c r="E171" s="1"/>
      <c r="F171" s="139"/>
      <c r="G171" s="182" t="str">
        <f>IF(G170="","",IF(G170+1&gt;условия_конкуренты!$K$14,"",G170+1))</f>
        <v/>
      </c>
      <c r="H171" s="140"/>
      <c r="I171" s="178" t="str">
        <f>IF($G171="","",SUMIFS(условия_конкуренты!$63:$63,условия_конкуренты!$1:$1,$G171))</f>
        <v/>
      </c>
      <c r="J171" s="178" t="str">
        <f>IF($G171="","",SUMIFS(условия_конкуренты!$110:$110,условия_конкуренты!$1:$1,$G171))</f>
        <v/>
      </c>
      <c r="K171" s="178" t="str">
        <f>IF($G171="","",SUMIFS(условия_конкуренты!$147:$147,условия_конкуренты!$1:$1,$G171))</f>
        <v/>
      </c>
      <c r="L171" s="178" t="str">
        <f>IF($G171="","",SUMIFS(условия_конкуренты!$59:$59,условия_конкуренты!$1:$1,$G171)+SUMIFS(условия_конкуренты!$106:$106,условия_конкуренты!$1:$1,$G171)+SUMIFS(условия_конкуренты!$143:$143,условия_конкуренты!$1:$1,$G171))</f>
        <v/>
      </c>
      <c r="M171" s="181" t="str">
        <f t="shared" si="1"/>
        <v/>
      </c>
      <c r="N171" s="1"/>
      <c r="O171" s="1"/>
      <c r="P171" s="1"/>
      <c r="Q171" s="1"/>
      <c r="R171" s="1"/>
      <c r="S171" s="105"/>
      <c r="T171" s="1"/>
    </row>
    <row r="172" spans="1:20" x14ac:dyDescent="0.3">
      <c r="A172" s="1"/>
      <c r="B172" s="1"/>
      <c r="C172" s="1"/>
      <c r="D172" s="105"/>
      <c r="E172" s="1"/>
      <c r="F172" s="139"/>
      <c r="G172" s="182" t="str">
        <f>IF(G171="","",IF(G171+1&gt;условия_конкуренты!$K$14,"",G171+1))</f>
        <v/>
      </c>
      <c r="H172" s="140"/>
      <c r="I172" s="178" t="str">
        <f>IF($G172="","",SUMIFS(условия_конкуренты!$63:$63,условия_конкуренты!$1:$1,$G172))</f>
        <v/>
      </c>
      <c r="J172" s="178" t="str">
        <f>IF($G172="","",SUMIFS(условия_конкуренты!$110:$110,условия_конкуренты!$1:$1,$G172))</f>
        <v/>
      </c>
      <c r="K172" s="178" t="str">
        <f>IF($G172="","",SUMIFS(условия_конкуренты!$147:$147,условия_конкуренты!$1:$1,$G172))</f>
        <v/>
      </c>
      <c r="L172" s="178" t="str">
        <f>IF($G172="","",SUMIFS(условия_конкуренты!$59:$59,условия_конкуренты!$1:$1,$G172)+SUMIFS(условия_конкуренты!$106:$106,условия_конкуренты!$1:$1,$G172)+SUMIFS(условия_конкуренты!$143:$143,условия_конкуренты!$1:$1,$G172))</f>
        <v/>
      </c>
      <c r="M172" s="181" t="str">
        <f t="shared" si="1"/>
        <v/>
      </c>
      <c r="N172" s="1"/>
      <c r="O172" s="1"/>
      <c r="P172" s="1"/>
      <c r="Q172" s="1"/>
      <c r="R172" s="1"/>
      <c r="S172" s="105"/>
      <c r="T172" s="1"/>
    </row>
    <row r="173" spans="1:20" x14ac:dyDescent="0.3">
      <c r="A173" s="1"/>
      <c r="B173" s="1"/>
      <c r="C173" s="1"/>
      <c r="D173" s="105"/>
      <c r="E173" s="1"/>
      <c r="F173" s="139"/>
      <c r="G173" s="182" t="str">
        <f>IF(G172="","",IF(G172+1&gt;условия_конкуренты!$K$14,"",G172+1))</f>
        <v/>
      </c>
      <c r="H173" s="140"/>
      <c r="I173" s="178" t="str">
        <f>IF($G173="","",SUMIFS(условия_конкуренты!$63:$63,условия_конкуренты!$1:$1,$G173))</f>
        <v/>
      </c>
      <c r="J173" s="178" t="str">
        <f>IF($G173="","",SUMIFS(условия_конкуренты!$110:$110,условия_конкуренты!$1:$1,$G173))</f>
        <v/>
      </c>
      <c r="K173" s="178" t="str">
        <f>IF($G173="","",SUMIFS(условия_конкуренты!$147:$147,условия_конкуренты!$1:$1,$G173))</f>
        <v/>
      </c>
      <c r="L173" s="178" t="str">
        <f>IF($G173="","",SUMIFS(условия_конкуренты!$59:$59,условия_конкуренты!$1:$1,$G173)+SUMIFS(условия_конкуренты!$106:$106,условия_конкуренты!$1:$1,$G173)+SUMIFS(условия_конкуренты!$143:$143,условия_конкуренты!$1:$1,$G173))</f>
        <v/>
      </c>
      <c r="M173" s="181" t="str">
        <f t="shared" si="1"/>
        <v/>
      </c>
      <c r="N173" s="1"/>
      <c r="O173" s="1"/>
      <c r="P173" s="1"/>
      <c r="Q173" s="1"/>
      <c r="R173" s="1"/>
      <c r="S173" s="105"/>
      <c r="T173" s="1"/>
    </row>
    <row r="174" spans="1:20" x14ac:dyDescent="0.3">
      <c r="A174" s="1"/>
      <c r="B174" s="1"/>
      <c r="C174" s="1"/>
      <c r="D174" s="105"/>
      <c r="E174" s="1"/>
      <c r="F174" s="139"/>
      <c r="G174" s="182" t="str">
        <f>IF(G173="","",IF(G173+1&gt;условия_конкуренты!$K$14,"",G173+1))</f>
        <v/>
      </c>
      <c r="H174" s="140"/>
      <c r="I174" s="178" t="str">
        <f>IF($G174="","",SUMIFS(условия_конкуренты!$63:$63,условия_конкуренты!$1:$1,$G174))</f>
        <v/>
      </c>
      <c r="J174" s="178" t="str">
        <f>IF($G174="","",SUMIFS(условия_конкуренты!$110:$110,условия_конкуренты!$1:$1,$G174))</f>
        <v/>
      </c>
      <c r="K174" s="178" t="str">
        <f>IF($G174="","",SUMIFS(условия_конкуренты!$147:$147,условия_конкуренты!$1:$1,$G174))</f>
        <v/>
      </c>
      <c r="L174" s="178" t="str">
        <f>IF($G174="","",SUMIFS(условия_конкуренты!$59:$59,условия_конкуренты!$1:$1,$G174)+SUMIFS(условия_конкуренты!$106:$106,условия_конкуренты!$1:$1,$G174)+SUMIFS(условия_конкуренты!$143:$143,условия_конкуренты!$1:$1,$G174))</f>
        <v/>
      </c>
      <c r="M174" s="181" t="str">
        <f t="shared" si="1"/>
        <v/>
      </c>
      <c r="N174" s="1"/>
      <c r="O174" s="1"/>
      <c r="P174" s="1"/>
      <c r="Q174" s="1"/>
      <c r="R174" s="1"/>
      <c r="S174" s="105"/>
      <c r="T174" s="1"/>
    </row>
    <row r="175" spans="1:20" x14ac:dyDescent="0.3">
      <c r="A175" s="1"/>
      <c r="B175" s="1"/>
      <c r="C175" s="1"/>
      <c r="D175" s="105"/>
      <c r="E175" s="1"/>
      <c r="F175" s="139"/>
      <c r="G175" s="182" t="str">
        <f>IF(G174="","",IF(G174+1&gt;условия_конкуренты!$K$14,"",G174+1))</f>
        <v/>
      </c>
      <c r="H175" s="140"/>
      <c r="I175" s="178" t="str">
        <f>IF($G175="","",SUMIFS(условия_конкуренты!$63:$63,условия_конкуренты!$1:$1,$G175))</f>
        <v/>
      </c>
      <c r="J175" s="178" t="str">
        <f>IF($G175="","",SUMIFS(условия_конкуренты!$110:$110,условия_конкуренты!$1:$1,$G175))</f>
        <v/>
      </c>
      <c r="K175" s="178" t="str">
        <f>IF($G175="","",SUMIFS(условия_конкуренты!$147:$147,условия_конкуренты!$1:$1,$G175))</f>
        <v/>
      </c>
      <c r="L175" s="178" t="str">
        <f>IF($G175="","",SUMIFS(условия_конкуренты!$59:$59,условия_конкуренты!$1:$1,$G175)+SUMIFS(условия_конкуренты!$106:$106,условия_конкуренты!$1:$1,$G175)+SUMIFS(условия_конкуренты!$143:$143,условия_конкуренты!$1:$1,$G175))</f>
        <v/>
      </c>
      <c r="M175" s="181" t="str">
        <f t="shared" si="1"/>
        <v/>
      </c>
      <c r="N175" s="1"/>
      <c r="O175" s="1"/>
      <c r="P175" s="1"/>
      <c r="Q175" s="1"/>
      <c r="R175" s="1"/>
      <c r="S175" s="105"/>
      <c r="T175" s="1"/>
    </row>
    <row r="176" spans="1:20" x14ac:dyDescent="0.3">
      <c r="A176" s="1"/>
      <c r="B176" s="1"/>
      <c r="C176" s="1"/>
      <c r="D176" s="105"/>
      <c r="E176" s="1"/>
      <c r="F176" s="139"/>
      <c r="G176" s="182" t="str">
        <f>IF(G175="","",IF(G175+1&gt;условия_конкуренты!$K$14,"",G175+1))</f>
        <v/>
      </c>
      <c r="H176" s="140"/>
      <c r="I176" s="178" t="str">
        <f>IF($G176="","",SUMIFS(условия_конкуренты!$63:$63,условия_конкуренты!$1:$1,$G176))</f>
        <v/>
      </c>
      <c r="J176" s="178" t="str">
        <f>IF($G176="","",SUMIFS(условия_конкуренты!$110:$110,условия_конкуренты!$1:$1,$G176))</f>
        <v/>
      </c>
      <c r="K176" s="178" t="str">
        <f>IF($G176="","",SUMIFS(условия_конкуренты!$147:$147,условия_конкуренты!$1:$1,$G176))</f>
        <v/>
      </c>
      <c r="L176" s="178" t="str">
        <f>IF($G176="","",SUMIFS(условия_конкуренты!$59:$59,условия_конкуренты!$1:$1,$G176)+SUMIFS(условия_конкуренты!$106:$106,условия_конкуренты!$1:$1,$G176)+SUMIFS(условия_конкуренты!$143:$143,условия_конкуренты!$1:$1,$G176))</f>
        <v/>
      </c>
      <c r="M176" s="181" t="str">
        <f t="shared" si="1"/>
        <v/>
      </c>
      <c r="N176" s="1"/>
      <c r="O176" s="1"/>
      <c r="P176" s="1"/>
      <c r="Q176" s="1"/>
      <c r="R176" s="1"/>
      <c r="S176" s="105"/>
      <c r="T176" s="1"/>
    </row>
    <row r="177" spans="1:20" x14ac:dyDescent="0.3">
      <c r="A177" s="1"/>
      <c r="B177" s="1"/>
      <c r="C177" s="1"/>
      <c r="D177" s="105"/>
      <c r="E177" s="1"/>
      <c r="F177" s="139"/>
      <c r="G177" s="182" t="str">
        <f>IF(G176="","",IF(G176+1&gt;условия_конкуренты!$K$14,"",G176+1))</f>
        <v/>
      </c>
      <c r="H177" s="140"/>
      <c r="I177" s="178" t="str">
        <f>IF($G177="","",SUMIFS(условия_конкуренты!$63:$63,условия_конкуренты!$1:$1,$G177))</f>
        <v/>
      </c>
      <c r="J177" s="178" t="str">
        <f>IF($G177="","",SUMIFS(условия_конкуренты!$110:$110,условия_конкуренты!$1:$1,$G177))</f>
        <v/>
      </c>
      <c r="K177" s="178" t="str">
        <f>IF($G177="","",SUMIFS(условия_конкуренты!$147:$147,условия_конкуренты!$1:$1,$G177))</f>
        <v/>
      </c>
      <c r="L177" s="178" t="str">
        <f>IF($G177="","",SUMIFS(условия_конкуренты!$59:$59,условия_конкуренты!$1:$1,$G177)+SUMIFS(условия_конкуренты!$106:$106,условия_конкуренты!$1:$1,$G177)+SUMIFS(условия_конкуренты!$143:$143,условия_конкуренты!$1:$1,$G177))</f>
        <v/>
      </c>
      <c r="M177" s="181" t="str">
        <f t="shared" si="1"/>
        <v/>
      </c>
      <c r="N177" s="1"/>
      <c r="O177" s="1"/>
      <c r="P177" s="1"/>
      <c r="Q177" s="1"/>
      <c r="R177" s="1"/>
      <c r="S177" s="105"/>
      <c r="T177" s="1"/>
    </row>
    <row r="178" spans="1:20" x14ac:dyDescent="0.3">
      <c r="A178" s="1"/>
      <c r="B178" s="1"/>
      <c r="C178" s="1"/>
      <c r="D178" s="105"/>
      <c r="E178" s="1"/>
      <c r="F178" s="139"/>
      <c r="G178" s="182" t="str">
        <f>IF(G177="","",IF(G177+1&gt;условия_конкуренты!$K$14,"",G177+1))</f>
        <v/>
      </c>
      <c r="H178" s="140"/>
      <c r="I178" s="178" t="str">
        <f>IF($G178="","",SUMIFS(условия_конкуренты!$63:$63,условия_конкуренты!$1:$1,$G178))</f>
        <v/>
      </c>
      <c r="J178" s="178" t="str">
        <f>IF($G178="","",SUMIFS(условия_конкуренты!$110:$110,условия_конкуренты!$1:$1,$G178))</f>
        <v/>
      </c>
      <c r="K178" s="178" t="str">
        <f>IF($G178="","",SUMIFS(условия_конкуренты!$147:$147,условия_конкуренты!$1:$1,$G178))</f>
        <v/>
      </c>
      <c r="L178" s="178" t="str">
        <f>IF($G178="","",SUMIFS(условия_конкуренты!$59:$59,условия_конкуренты!$1:$1,$G178)+SUMIFS(условия_конкуренты!$106:$106,условия_конкуренты!$1:$1,$G178)+SUMIFS(условия_конкуренты!$143:$143,условия_конкуренты!$1:$1,$G178))</f>
        <v/>
      </c>
      <c r="M178" s="181" t="str">
        <f t="shared" si="1"/>
        <v/>
      </c>
      <c r="N178" s="1"/>
      <c r="O178" s="1"/>
      <c r="P178" s="1"/>
      <c r="Q178" s="1"/>
      <c r="R178" s="1"/>
      <c r="S178" s="105"/>
      <c r="T178" s="1"/>
    </row>
    <row r="179" spans="1:20" x14ac:dyDescent="0.3">
      <c r="A179" s="1"/>
      <c r="B179" s="1"/>
      <c r="C179" s="1"/>
      <c r="D179" s="105"/>
      <c r="E179" s="1"/>
      <c r="F179" s="139"/>
      <c r="G179" s="182" t="str">
        <f>IF(G178="","",IF(G178+1&gt;условия_конкуренты!$K$14,"",G178+1))</f>
        <v/>
      </c>
      <c r="H179" s="140"/>
      <c r="I179" s="178" t="str">
        <f>IF($G179="","",SUMIFS(условия_конкуренты!$63:$63,условия_конкуренты!$1:$1,$G179))</f>
        <v/>
      </c>
      <c r="J179" s="178" t="str">
        <f>IF($G179="","",SUMIFS(условия_конкуренты!$110:$110,условия_конкуренты!$1:$1,$G179))</f>
        <v/>
      </c>
      <c r="K179" s="178" t="str">
        <f>IF($G179="","",SUMIFS(условия_конкуренты!$147:$147,условия_конкуренты!$1:$1,$G179))</f>
        <v/>
      </c>
      <c r="L179" s="178" t="str">
        <f>IF($G179="","",SUMIFS(условия_конкуренты!$59:$59,условия_конкуренты!$1:$1,$G179)+SUMIFS(условия_конкуренты!$106:$106,условия_конкуренты!$1:$1,$G179)+SUMIFS(условия_конкуренты!$143:$143,условия_конкуренты!$1:$1,$G179))</f>
        <v/>
      </c>
      <c r="M179" s="181" t="str">
        <f t="shared" si="1"/>
        <v/>
      </c>
      <c r="N179" s="1"/>
      <c r="O179" s="1"/>
      <c r="P179" s="1"/>
      <c r="Q179" s="1"/>
      <c r="R179" s="1"/>
      <c r="S179" s="105"/>
      <c r="T179" s="1"/>
    </row>
    <row r="180" spans="1:20" x14ac:dyDescent="0.3">
      <c r="A180" s="1"/>
      <c r="B180" s="1"/>
      <c r="C180" s="1"/>
      <c r="D180" s="105"/>
      <c r="E180" s="1"/>
      <c r="F180" s="139"/>
      <c r="G180" s="182" t="str">
        <f>IF(G179="","",IF(G179+1&gt;условия_конкуренты!$K$14,"",G179+1))</f>
        <v/>
      </c>
      <c r="H180" s="140"/>
      <c r="I180" s="178" t="str">
        <f>IF($G180="","",SUMIFS(условия_конкуренты!$63:$63,условия_конкуренты!$1:$1,$G180))</f>
        <v/>
      </c>
      <c r="J180" s="178" t="str">
        <f>IF($G180="","",SUMIFS(условия_конкуренты!$110:$110,условия_конкуренты!$1:$1,$G180))</f>
        <v/>
      </c>
      <c r="K180" s="178" t="str">
        <f>IF($G180="","",SUMIFS(условия_конкуренты!$147:$147,условия_конкуренты!$1:$1,$G180))</f>
        <v/>
      </c>
      <c r="L180" s="178" t="str">
        <f>IF($G180="","",SUMIFS(условия_конкуренты!$59:$59,условия_конкуренты!$1:$1,$G180)+SUMIFS(условия_конкуренты!$106:$106,условия_конкуренты!$1:$1,$G180)+SUMIFS(условия_конкуренты!$143:$143,условия_конкуренты!$1:$1,$G180))</f>
        <v/>
      </c>
      <c r="M180" s="181" t="str">
        <f t="shared" si="1"/>
        <v/>
      </c>
      <c r="N180" s="1"/>
      <c r="O180" s="1"/>
      <c r="P180" s="1"/>
      <c r="Q180" s="1"/>
      <c r="R180" s="1"/>
      <c r="S180" s="105"/>
      <c r="T180" s="1"/>
    </row>
    <row r="181" spans="1:20" x14ac:dyDescent="0.3">
      <c r="A181" s="1"/>
      <c r="B181" s="1"/>
      <c r="C181" s="1"/>
      <c r="D181" s="105"/>
      <c r="E181" s="1"/>
      <c r="F181" s="139"/>
      <c r="G181" s="182" t="str">
        <f>IF(G180="","",IF(G180+1&gt;условия_конкуренты!$K$14,"",G180+1))</f>
        <v/>
      </c>
      <c r="H181" s="140"/>
      <c r="I181" s="178" t="str">
        <f>IF($G181="","",SUMIFS(условия_конкуренты!$63:$63,условия_конкуренты!$1:$1,$G181))</f>
        <v/>
      </c>
      <c r="J181" s="178" t="str">
        <f>IF($G181="","",SUMIFS(условия_конкуренты!$110:$110,условия_конкуренты!$1:$1,$G181))</f>
        <v/>
      </c>
      <c r="K181" s="178" t="str">
        <f>IF($G181="","",SUMIFS(условия_конкуренты!$147:$147,условия_конкуренты!$1:$1,$G181))</f>
        <v/>
      </c>
      <c r="L181" s="178" t="str">
        <f>IF($G181="","",SUMIFS(условия_конкуренты!$59:$59,условия_конкуренты!$1:$1,$G181)+SUMIFS(условия_конкуренты!$106:$106,условия_конкуренты!$1:$1,$G181)+SUMIFS(условия_конкуренты!$143:$143,условия_конкуренты!$1:$1,$G181))</f>
        <v/>
      </c>
      <c r="M181" s="181" t="str">
        <f t="shared" si="1"/>
        <v/>
      </c>
      <c r="N181" s="1"/>
      <c r="O181" s="1"/>
      <c r="P181" s="1"/>
      <c r="Q181" s="1"/>
      <c r="R181" s="1"/>
      <c r="S181" s="105"/>
      <c r="T181" s="1"/>
    </row>
    <row r="182" spans="1:20" x14ac:dyDescent="0.3">
      <c r="A182" s="1"/>
      <c r="B182" s="1"/>
      <c r="C182" s="1"/>
      <c r="D182" s="105"/>
      <c r="E182" s="1"/>
      <c r="F182" s="139"/>
      <c r="G182" s="182" t="str">
        <f>IF(G181="","",IF(G181+1&gt;условия_конкуренты!$K$14,"",G181+1))</f>
        <v/>
      </c>
      <c r="H182" s="140"/>
      <c r="I182" s="178" t="str">
        <f>IF($G182="","",SUMIFS(условия_конкуренты!$63:$63,условия_конкуренты!$1:$1,$G182))</f>
        <v/>
      </c>
      <c r="J182" s="178" t="str">
        <f>IF($G182="","",SUMIFS(условия_конкуренты!$110:$110,условия_конкуренты!$1:$1,$G182))</f>
        <v/>
      </c>
      <c r="K182" s="178" t="str">
        <f>IF($G182="","",SUMIFS(условия_конкуренты!$147:$147,условия_конкуренты!$1:$1,$G182))</f>
        <v/>
      </c>
      <c r="L182" s="178" t="str">
        <f>IF($G182="","",SUMIFS(условия_конкуренты!$59:$59,условия_конкуренты!$1:$1,$G182)+SUMIFS(условия_конкуренты!$106:$106,условия_конкуренты!$1:$1,$G182)+SUMIFS(условия_конкуренты!$143:$143,условия_конкуренты!$1:$1,$G182))</f>
        <v/>
      </c>
      <c r="M182" s="181" t="str">
        <f t="shared" si="1"/>
        <v/>
      </c>
      <c r="N182" s="1"/>
      <c r="O182" s="1"/>
      <c r="P182" s="1"/>
      <c r="Q182" s="1"/>
      <c r="R182" s="1"/>
      <c r="S182" s="105"/>
      <c r="T182" s="1"/>
    </row>
    <row r="183" spans="1:20" x14ac:dyDescent="0.3">
      <c r="A183" s="1"/>
      <c r="B183" s="1"/>
      <c r="C183" s="1"/>
      <c r="D183" s="105"/>
      <c r="E183" s="1"/>
      <c r="F183" s="139"/>
      <c r="G183" s="182" t="str">
        <f>IF(G182="","",IF(G182+1&gt;условия_конкуренты!$K$14,"",G182+1))</f>
        <v/>
      </c>
      <c r="H183" s="140"/>
      <c r="I183" s="178" t="str">
        <f>IF($G183="","",SUMIFS(условия_конкуренты!$63:$63,условия_конкуренты!$1:$1,$G183))</f>
        <v/>
      </c>
      <c r="J183" s="178" t="str">
        <f>IF($G183="","",SUMIFS(условия_конкуренты!$110:$110,условия_конкуренты!$1:$1,$G183))</f>
        <v/>
      </c>
      <c r="K183" s="178" t="str">
        <f>IF($G183="","",SUMIFS(условия_конкуренты!$147:$147,условия_конкуренты!$1:$1,$G183))</f>
        <v/>
      </c>
      <c r="L183" s="178" t="str">
        <f>IF($G183="","",SUMIFS(условия_конкуренты!$59:$59,условия_конкуренты!$1:$1,$G183)+SUMIFS(условия_конкуренты!$106:$106,условия_конкуренты!$1:$1,$G183)+SUMIFS(условия_конкуренты!$143:$143,условия_конкуренты!$1:$1,$G183))</f>
        <v/>
      </c>
      <c r="M183" s="181" t="str">
        <f t="shared" si="1"/>
        <v/>
      </c>
      <c r="N183" s="1"/>
      <c r="O183" s="1"/>
      <c r="P183" s="1"/>
      <c r="Q183" s="1"/>
      <c r="R183" s="1"/>
      <c r="S183" s="105"/>
      <c r="T183" s="1"/>
    </row>
    <row r="184" spans="1:20" x14ac:dyDescent="0.3">
      <c r="A184" s="1"/>
      <c r="B184" s="1"/>
      <c r="C184" s="1"/>
      <c r="D184" s="105"/>
      <c r="E184" s="1"/>
      <c r="F184" s="139"/>
      <c r="G184" s="182" t="str">
        <f>IF(G183="","",IF(G183+1&gt;условия_конкуренты!$K$14,"",G183+1))</f>
        <v/>
      </c>
      <c r="H184" s="140"/>
      <c r="I184" s="178" t="str">
        <f>IF($G184="","",SUMIFS(условия_конкуренты!$63:$63,условия_конкуренты!$1:$1,$G184))</f>
        <v/>
      </c>
      <c r="J184" s="178" t="str">
        <f>IF($G184="","",SUMIFS(условия_конкуренты!$110:$110,условия_конкуренты!$1:$1,$G184))</f>
        <v/>
      </c>
      <c r="K184" s="178" t="str">
        <f>IF($G184="","",SUMIFS(условия_конкуренты!$147:$147,условия_конкуренты!$1:$1,$G184))</f>
        <v/>
      </c>
      <c r="L184" s="178" t="str">
        <f>IF($G184="","",SUMIFS(условия_конкуренты!$59:$59,условия_конкуренты!$1:$1,$G184)+SUMIFS(условия_конкуренты!$106:$106,условия_конкуренты!$1:$1,$G184)+SUMIFS(условия_конкуренты!$143:$143,условия_конкуренты!$1:$1,$G184))</f>
        <v/>
      </c>
      <c r="M184" s="181" t="str">
        <f t="shared" si="1"/>
        <v/>
      </c>
      <c r="N184" s="1"/>
      <c r="O184" s="1"/>
      <c r="P184" s="1"/>
      <c r="Q184" s="1"/>
      <c r="R184" s="1"/>
      <c r="S184" s="105"/>
      <c r="T184" s="1"/>
    </row>
    <row r="185" spans="1:20" x14ac:dyDescent="0.3">
      <c r="A185" s="1"/>
      <c r="B185" s="1"/>
      <c r="C185" s="1"/>
      <c r="D185" s="105"/>
      <c r="E185" s="1"/>
      <c r="F185" s="139"/>
      <c r="G185" s="182" t="str">
        <f>IF(G184="","",IF(G184+1&gt;условия_конкуренты!$K$14,"",G184+1))</f>
        <v/>
      </c>
      <c r="H185" s="140"/>
      <c r="I185" s="178" t="str">
        <f>IF($G185="","",SUMIFS(условия_конкуренты!$63:$63,условия_конкуренты!$1:$1,$G185))</f>
        <v/>
      </c>
      <c r="J185" s="178" t="str">
        <f>IF($G185="","",SUMIFS(условия_конкуренты!$110:$110,условия_конкуренты!$1:$1,$G185))</f>
        <v/>
      </c>
      <c r="K185" s="178" t="str">
        <f>IF($G185="","",SUMIFS(условия_конкуренты!$147:$147,условия_конкуренты!$1:$1,$G185))</f>
        <v/>
      </c>
      <c r="L185" s="178" t="str">
        <f>IF($G185="","",SUMIFS(условия_конкуренты!$59:$59,условия_конкуренты!$1:$1,$G185)+SUMIFS(условия_конкуренты!$106:$106,условия_конкуренты!$1:$1,$G185)+SUMIFS(условия_конкуренты!$143:$143,условия_конкуренты!$1:$1,$G185))</f>
        <v/>
      </c>
      <c r="M185" s="181" t="str">
        <f t="shared" si="1"/>
        <v/>
      </c>
      <c r="N185" s="1"/>
      <c r="O185" s="1"/>
      <c r="P185" s="1"/>
      <c r="Q185" s="1"/>
      <c r="R185" s="1"/>
      <c r="S185" s="105"/>
      <c r="T185" s="1"/>
    </row>
    <row r="186" spans="1:20" x14ac:dyDescent="0.3">
      <c r="A186" s="1"/>
      <c r="B186" s="1"/>
      <c r="C186" s="1"/>
      <c r="D186" s="105"/>
      <c r="E186" s="1"/>
      <c r="F186" s="139"/>
      <c r="G186" s="182" t="str">
        <f>IF(G185="","",IF(G185+1&gt;условия_конкуренты!$K$14,"",G185+1))</f>
        <v/>
      </c>
      <c r="H186" s="140"/>
      <c r="I186" s="178" t="str">
        <f>IF($G186="","",SUMIFS(условия_конкуренты!$63:$63,условия_конкуренты!$1:$1,$G186))</f>
        <v/>
      </c>
      <c r="J186" s="178" t="str">
        <f>IF($G186="","",SUMIFS(условия_конкуренты!$110:$110,условия_конкуренты!$1:$1,$G186))</f>
        <v/>
      </c>
      <c r="K186" s="178" t="str">
        <f>IF($G186="","",SUMIFS(условия_конкуренты!$147:$147,условия_конкуренты!$1:$1,$G186))</f>
        <v/>
      </c>
      <c r="L186" s="178" t="str">
        <f>IF($G186="","",SUMIFS(условия_конкуренты!$59:$59,условия_конкуренты!$1:$1,$G186)+SUMIFS(условия_конкуренты!$106:$106,условия_конкуренты!$1:$1,$G186)+SUMIFS(условия_конкуренты!$143:$143,условия_конкуренты!$1:$1,$G186))</f>
        <v/>
      </c>
      <c r="M186" s="181" t="str">
        <f t="shared" si="1"/>
        <v/>
      </c>
      <c r="N186" s="1"/>
      <c r="O186" s="1"/>
      <c r="P186" s="1"/>
      <c r="Q186" s="1"/>
      <c r="R186" s="1"/>
      <c r="S186" s="105"/>
      <c r="T186" s="1"/>
    </row>
    <row r="187" spans="1:20" x14ac:dyDescent="0.3">
      <c r="A187" s="1"/>
      <c r="B187" s="1"/>
      <c r="C187" s="1"/>
      <c r="D187" s="105"/>
      <c r="E187" s="1"/>
      <c r="F187" s="139"/>
      <c r="G187" s="182" t="str">
        <f>IF(G186="","",IF(G186+1&gt;условия_конкуренты!$K$14,"",G186+1))</f>
        <v/>
      </c>
      <c r="H187" s="140"/>
      <c r="I187" s="178" t="str">
        <f>IF($G187="","",SUMIFS(условия_конкуренты!$63:$63,условия_конкуренты!$1:$1,$G187))</f>
        <v/>
      </c>
      <c r="J187" s="178" t="str">
        <f>IF($G187="","",SUMIFS(условия_конкуренты!$110:$110,условия_конкуренты!$1:$1,$G187))</f>
        <v/>
      </c>
      <c r="K187" s="178" t="str">
        <f>IF($G187="","",SUMIFS(условия_конкуренты!$147:$147,условия_конкуренты!$1:$1,$G187))</f>
        <v/>
      </c>
      <c r="L187" s="178" t="str">
        <f>IF($G187="","",SUMIFS(условия_конкуренты!$59:$59,условия_конкуренты!$1:$1,$G187)+SUMIFS(условия_конкуренты!$106:$106,условия_конкуренты!$1:$1,$G187)+SUMIFS(условия_конкуренты!$143:$143,условия_конкуренты!$1:$1,$G187))</f>
        <v/>
      </c>
      <c r="M187" s="181" t="str">
        <f t="shared" si="1"/>
        <v/>
      </c>
      <c r="N187" s="1"/>
      <c r="O187" s="1"/>
      <c r="P187" s="1"/>
      <c r="Q187" s="1"/>
      <c r="R187" s="1"/>
      <c r="S187" s="105"/>
      <c r="T187" s="1"/>
    </row>
    <row r="188" spans="1:20" x14ac:dyDescent="0.3">
      <c r="A188" s="1"/>
      <c r="B188" s="1"/>
      <c r="C188" s="1"/>
      <c r="D188" s="105"/>
      <c r="E188" s="1"/>
      <c r="F188" s="139"/>
      <c r="G188" s="182" t="str">
        <f>IF(G187="","",IF(G187+1&gt;условия_конкуренты!$K$14,"",G187+1))</f>
        <v/>
      </c>
      <c r="H188" s="140"/>
      <c r="I188" s="178" t="str">
        <f>IF($G188="","",SUMIFS(условия_конкуренты!$63:$63,условия_конкуренты!$1:$1,$G188))</f>
        <v/>
      </c>
      <c r="J188" s="178" t="str">
        <f>IF($G188="","",SUMIFS(условия_конкуренты!$110:$110,условия_конкуренты!$1:$1,$G188))</f>
        <v/>
      </c>
      <c r="K188" s="178" t="str">
        <f>IF($G188="","",SUMIFS(условия_конкуренты!$147:$147,условия_конкуренты!$1:$1,$G188))</f>
        <v/>
      </c>
      <c r="L188" s="178" t="str">
        <f>IF($G188="","",SUMIFS(условия_конкуренты!$59:$59,условия_конкуренты!$1:$1,$G188)+SUMIFS(условия_конкуренты!$106:$106,условия_конкуренты!$1:$1,$G188)+SUMIFS(условия_конкуренты!$143:$143,условия_конкуренты!$1:$1,$G188))</f>
        <v/>
      </c>
      <c r="M188" s="181" t="str">
        <f t="shared" si="1"/>
        <v/>
      </c>
      <c r="N188" s="1"/>
      <c r="O188" s="1"/>
      <c r="P188" s="1"/>
      <c r="Q188" s="1"/>
      <c r="R188" s="1"/>
      <c r="S188" s="105"/>
      <c r="T188" s="1"/>
    </row>
    <row r="189" spans="1:20" x14ac:dyDescent="0.3">
      <c r="A189" s="1"/>
      <c r="B189" s="1"/>
      <c r="C189" s="1"/>
      <c r="D189" s="105"/>
      <c r="E189" s="1"/>
      <c r="F189" s="139"/>
      <c r="G189" s="182" t="str">
        <f>IF(G188="","",IF(G188+1&gt;условия_конкуренты!$K$14,"",G188+1))</f>
        <v/>
      </c>
      <c r="H189" s="140"/>
      <c r="I189" s="178" t="str">
        <f>IF($G189="","",SUMIFS(условия_конкуренты!$63:$63,условия_конкуренты!$1:$1,$G189))</f>
        <v/>
      </c>
      <c r="J189" s="178" t="str">
        <f>IF($G189="","",SUMIFS(условия_конкуренты!$110:$110,условия_конкуренты!$1:$1,$G189))</f>
        <v/>
      </c>
      <c r="K189" s="178" t="str">
        <f>IF($G189="","",SUMIFS(условия_конкуренты!$147:$147,условия_конкуренты!$1:$1,$G189))</f>
        <v/>
      </c>
      <c r="L189" s="178" t="str">
        <f>IF($G189="","",SUMIFS(условия_конкуренты!$59:$59,условия_конкуренты!$1:$1,$G189)+SUMIFS(условия_конкуренты!$106:$106,условия_конкуренты!$1:$1,$G189)+SUMIFS(условия_конкуренты!$143:$143,условия_конкуренты!$1:$1,$G189))</f>
        <v/>
      </c>
      <c r="M189" s="181" t="str">
        <f t="shared" si="1"/>
        <v/>
      </c>
      <c r="N189" s="1"/>
      <c r="O189" s="1"/>
      <c r="P189" s="1"/>
      <c r="Q189" s="1"/>
      <c r="R189" s="1"/>
      <c r="S189" s="105"/>
      <c r="T189" s="1"/>
    </row>
    <row r="190" spans="1:20" x14ac:dyDescent="0.3">
      <c r="A190" s="1"/>
      <c r="B190" s="1"/>
      <c r="C190" s="1"/>
      <c r="D190" s="105"/>
      <c r="E190" s="1"/>
      <c r="F190" s="139"/>
      <c r="G190" s="182" t="str">
        <f>IF(G189="","",IF(G189+1&gt;условия_конкуренты!$K$14,"",G189+1))</f>
        <v/>
      </c>
      <c r="H190" s="140"/>
      <c r="I190" s="178" t="str">
        <f>IF($G190="","",SUMIFS(условия_конкуренты!$63:$63,условия_конкуренты!$1:$1,$G190))</f>
        <v/>
      </c>
      <c r="J190" s="178" t="str">
        <f>IF($G190="","",SUMIFS(условия_конкуренты!$110:$110,условия_конкуренты!$1:$1,$G190))</f>
        <v/>
      </c>
      <c r="K190" s="178" t="str">
        <f>IF($G190="","",SUMIFS(условия_конкуренты!$147:$147,условия_конкуренты!$1:$1,$G190))</f>
        <v/>
      </c>
      <c r="L190" s="178" t="str">
        <f>IF($G190="","",SUMIFS(условия_конкуренты!$59:$59,условия_конкуренты!$1:$1,$G190)+SUMIFS(условия_конкуренты!$106:$106,условия_конкуренты!$1:$1,$G190)+SUMIFS(условия_конкуренты!$143:$143,условия_конкуренты!$1:$1,$G190))</f>
        <v/>
      </c>
      <c r="M190" s="181" t="str">
        <f t="shared" si="1"/>
        <v/>
      </c>
      <c r="N190" s="1"/>
      <c r="O190" s="1"/>
      <c r="P190" s="1"/>
      <c r="Q190" s="1"/>
      <c r="R190" s="1"/>
      <c r="S190" s="105"/>
      <c r="T190" s="1"/>
    </row>
    <row r="191" spans="1:20" x14ac:dyDescent="0.3">
      <c r="A191" s="1"/>
      <c r="B191" s="1"/>
      <c r="C191" s="1"/>
      <c r="D191" s="105"/>
      <c r="E191" s="1"/>
      <c r="F191" s="139"/>
      <c r="G191" s="182" t="str">
        <f>IF(G190="","",IF(G190+1&gt;условия_конкуренты!$K$14,"",G190+1))</f>
        <v/>
      </c>
      <c r="H191" s="140"/>
      <c r="I191" s="178" t="str">
        <f>IF($G191="","",SUMIFS(условия_конкуренты!$63:$63,условия_конкуренты!$1:$1,$G191))</f>
        <v/>
      </c>
      <c r="J191" s="178" t="str">
        <f>IF($G191="","",SUMIFS(условия_конкуренты!$110:$110,условия_конкуренты!$1:$1,$G191))</f>
        <v/>
      </c>
      <c r="K191" s="178" t="str">
        <f>IF($G191="","",SUMIFS(условия_конкуренты!$147:$147,условия_конкуренты!$1:$1,$G191))</f>
        <v/>
      </c>
      <c r="L191" s="178" t="str">
        <f>IF($G191="","",SUMIFS(условия_конкуренты!$59:$59,условия_конкуренты!$1:$1,$G191)+SUMIFS(условия_конкуренты!$106:$106,условия_конкуренты!$1:$1,$G191)+SUMIFS(условия_конкуренты!$143:$143,условия_конкуренты!$1:$1,$G191))</f>
        <v/>
      </c>
      <c r="M191" s="181" t="str">
        <f t="shared" si="1"/>
        <v/>
      </c>
      <c r="N191" s="1"/>
      <c r="O191" s="1"/>
      <c r="P191" s="1"/>
      <c r="Q191" s="1"/>
      <c r="R191" s="1"/>
      <c r="S191" s="105"/>
      <c r="T191" s="1"/>
    </row>
    <row r="192" spans="1:20" x14ac:dyDescent="0.3">
      <c r="A192" s="1"/>
      <c r="B192" s="1"/>
      <c r="C192" s="1"/>
      <c r="D192" s="105"/>
      <c r="E192" s="1"/>
      <c r="F192" s="139"/>
      <c r="G192" s="182" t="str">
        <f>IF(G191="","",IF(G191+1&gt;условия_конкуренты!$K$14,"",G191+1))</f>
        <v/>
      </c>
      <c r="H192" s="140"/>
      <c r="I192" s="178" t="str">
        <f>IF($G192="","",SUMIFS(условия_конкуренты!$63:$63,условия_конкуренты!$1:$1,$G192))</f>
        <v/>
      </c>
      <c r="J192" s="178" t="str">
        <f>IF($G192="","",SUMIFS(условия_конкуренты!$110:$110,условия_конкуренты!$1:$1,$G192))</f>
        <v/>
      </c>
      <c r="K192" s="178" t="str">
        <f>IF($G192="","",SUMIFS(условия_конкуренты!$147:$147,условия_конкуренты!$1:$1,$G192))</f>
        <v/>
      </c>
      <c r="L192" s="178" t="str">
        <f>IF($G192="","",SUMIFS(условия_конкуренты!$59:$59,условия_конкуренты!$1:$1,$G192)+SUMIFS(условия_конкуренты!$106:$106,условия_конкуренты!$1:$1,$G192)+SUMIFS(условия_конкуренты!$143:$143,условия_конкуренты!$1:$1,$G192))</f>
        <v/>
      </c>
      <c r="M192" s="181" t="str">
        <f t="shared" ref="M192:M255" si="2">IF($G192="","",SUM(I192:L192))</f>
        <v/>
      </c>
      <c r="N192" s="1"/>
      <c r="O192" s="1"/>
      <c r="P192" s="1"/>
      <c r="Q192" s="1"/>
      <c r="R192" s="1"/>
      <c r="S192" s="105"/>
      <c r="T192" s="1"/>
    </row>
    <row r="193" spans="1:20" x14ac:dyDescent="0.3">
      <c r="A193" s="1"/>
      <c r="B193" s="1"/>
      <c r="C193" s="1"/>
      <c r="D193" s="105"/>
      <c r="E193" s="1"/>
      <c r="F193" s="139"/>
      <c r="G193" s="182" t="str">
        <f>IF(G192="","",IF(G192+1&gt;условия_конкуренты!$K$14,"",G192+1))</f>
        <v/>
      </c>
      <c r="H193" s="140"/>
      <c r="I193" s="178" t="str">
        <f>IF($G193="","",SUMIFS(условия_конкуренты!$63:$63,условия_конкуренты!$1:$1,$G193))</f>
        <v/>
      </c>
      <c r="J193" s="178" t="str">
        <f>IF($G193="","",SUMIFS(условия_конкуренты!$110:$110,условия_конкуренты!$1:$1,$G193))</f>
        <v/>
      </c>
      <c r="K193" s="178" t="str">
        <f>IF($G193="","",SUMIFS(условия_конкуренты!$147:$147,условия_конкуренты!$1:$1,$G193))</f>
        <v/>
      </c>
      <c r="L193" s="178" t="str">
        <f>IF($G193="","",SUMIFS(условия_конкуренты!$59:$59,условия_конкуренты!$1:$1,$G193)+SUMIFS(условия_конкуренты!$106:$106,условия_конкуренты!$1:$1,$G193)+SUMIFS(условия_конкуренты!$143:$143,условия_конкуренты!$1:$1,$G193))</f>
        <v/>
      </c>
      <c r="M193" s="181" t="str">
        <f t="shared" si="2"/>
        <v/>
      </c>
      <c r="N193" s="1"/>
      <c r="O193" s="1"/>
      <c r="P193" s="1"/>
      <c r="Q193" s="1"/>
      <c r="R193" s="1"/>
      <c r="S193" s="105"/>
      <c r="T193" s="1"/>
    </row>
    <row r="194" spans="1:20" x14ac:dyDescent="0.3">
      <c r="A194" s="1"/>
      <c r="B194" s="1"/>
      <c r="C194" s="1"/>
      <c r="D194" s="105"/>
      <c r="E194" s="1"/>
      <c r="F194" s="139"/>
      <c r="G194" s="182" t="str">
        <f>IF(G193="","",IF(G193+1&gt;условия_конкуренты!$K$14,"",G193+1))</f>
        <v/>
      </c>
      <c r="H194" s="140"/>
      <c r="I194" s="178" t="str">
        <f>IF($G194="","",SUMIFS(условия_конкуренты!$63:$63,условия_конкуренты!$1:$1,$G194))</f>
        <v/>
      </c>
      <c r="J194" s="178" t="str">
        <f>IF($G194="","",SUMIFS(условия_конкуренты!$110:$110,условия_конкуренты!$1:$1,$G194))</f>
        <v/>
      </c>
      <c r="K194" s="178" t="str">
        <f>IF($G194="","",SUMIFS(условия_конкуренты!$147:$147,условия_конкуренты!$1:$1,$G194))</f>
        <v/>
      </c>
      <c r="L194" s="178" t="str">
        <f>IF($G194="","",SUMIFS(условия_конкуренты!$59:$59,условия_конкуренты!$1:$1,$G194)+SUMIFS(условия_конкуренты!$106:$106,условия_конкуренты!$1:$1,$G194)+SUMIFS(условия_конкуренты!$143:$143,условия_конкуренты!$1:$1,$G194))</f>
        <v/>
      </c>
      <c r="M194" s="181" t="str">
        <f t="shared" si="2"/>
        <v/>
      </c>
      <c r="N194" s="1"/>
      <c r="O194" s="1"/>
      <c r="P194" s="1"/>
      <c r="Q194" s="1"/>
      <c r="R194" s="1"/>
      <c r="S194" s="105"/>
      <c r="T194" s="1"/>
    </row>
    <row r="195" spans="1:20" x14ac:dyDescent="0.3">
      <c r="A195" s="1"/>
      <c r="B195" s="1"/>
      <c r="C195" s="1"/>
      <c r="D195" s="105"/>
      <c r="E195" s="1"/>
      <c r="F195" s="139"/>
      <c r="G195" s="182" t="str">
        <f>IF(G194="","",IF(G194+1&gt;условия_конкуренты!$K$14,"",G194+1))</f>
        <v/>
      </c>
      <c r="H195" s="140"/>
      <c r="I195" s="178" t="str">
        <f>IF($G195="","",SUMIFS(условия_конкуренты!$63:$63,условия_конкуренты!$1:$1,$G195))</f>
        <v/>
      </c>
      <c r="J195" s="178" t="str">
        <f>IF($G195="","",SUMIFS(условия_конкуренты!$110:$110,условия_конкуренты!$1:$1,$G195))</f>
        <v/>
      </c>
      <c r="K195" s="178" t="str">
        <f>IF($G195="","",SUMIFS(условия_конкуренты!$147:$147,условия_конкуренты!$1:$1,$G195))</f>
        <v/>
      </c>
      <c r="L195" s="178" t="str">
        <f>IF($G195="","",SUMIFS(условия_конкуренты!$59:$59,условия_конкуренты!$1:$1,$G195)+SUMIFS(условия_конкуренты!$106:$106,условия_конкуренты!$1:$1,$G195)+SUMIFS(условия_конкуренты!$143:$143,условия_конкуренты!$1:$1,$G195))</f>
        <v/>
      </c>
      <c r="M195" s="181" t="str">
        <f t="shared" si="2"/>
        <v/>
      </c>
      <c r="N195" s="1"/>
      <c r="O195" s="1"/>
      <c r="P195" s="1"/>
      <c r="Q195" s="1"/>
      <c r="R195" s="1"/>
      <c r="S195" s="105"/>
      <c r="T195" s="1"/>
    </row>
    <row r="196" spans="1:20" x14ac:dyDescent="0.3">
      <c r="A196" s="1"/>
      <c r="B196" s="1"/>
      <c r="C196" s="1"/>
      <c r="D196" s="105"/>
      <c r="E196" s="1"/>
      <c r="F196" s="139"/>
      <c r="G196" s="182" t="str">
        <f>IF(G195="","",IF(G195+1&gt;условия_конкуренты!$K$14,"",G195+1))</f>
        <v/>
      </c>
      <c r="H196" s="140"/>
      <c r="I196" s="178" t="str">
        <f>IF($G196="","",SUMIFS(условия_конкуренты!$63:$63,условия_конкуренты!$1:$1,$G196))</f>
        <v/>
      </c>
      <c r="J196" s="178" t="str">
        <f>IF($G196="","",SUMIFS(условия_конкуренты!$110:$110,условия_конкуренты!$1:$1,$G196))</f>
        <v/>
      </c>
      <c r="K196" s="178" t="str">
        <f>IF($G196="","",SUMIFS(условия_конкуренты!$147:$147,условия_конкуренты!$1:$1,$G196))</f>
        <v/>
      </c>
      <c r="L196" s="178" t="str">
        <f>IF($G196="","",SUMIFS(условия_конкуренты!$59:$59,условия_конкуренты!$1:$1,$G196)+SUMIFS(условия_конкуренты!$106:$106,условия_конкуренты!$1:$1,$G196)+SUMIFS(условия_конкуренты!$143:$143,условия_конкуренты!$1:$1,$G196))</f>
        <v/>
      </c>
      <c r="M196" s="181" t="str">
        <f t="shared" si="2"/>
        <v/>
      </c>
      <c r="N196" s="1"/>
      <c r="O196" s="1"/>
      <c r="P196" s="1"/>
      <c r="Q196" s="1"/>
      <c r="R196" s="1"/>
      <c r="S196" s="105"/>
      <c r="T196" s="1"/>
    </row>
    <row r="197" spans="1:20" x14ac:dyDescent="0.3">
      <c r="A197" s="1"/>
      <c r="B197" s="1"/>
      <c r="C197" s="1"/>
      <c r="D197" s="105"/>
      <c r="E197" s="1"/>
      <c r="F197" s="139"/>
      <c r="G197" s="182" t="str">
        <f>IF(G196="","",IF(G196+1&gt;условия_конкуренты!$K$14,"",G196+1))</f>
        <v/>
      </c>
      <c r="H197" s="140"/>
      <c r="I197" s="178" t="str">
        <f>IF($G197="","",SUMIFS(условия_конкуренты!$63:$63,условия_конкуренты!$1:$1,$G197))</f>
        <v/>
      </c>
      <c r="J197" s="178" t="str">
        <f>IF($G197="","",SUMIFS(условия_конкуренты!$110:$110,условия_конкуренты!$1:$1,$G197))</f>
        <v/>
      </c>
      <c r="K197" s="178" t="str">
        <f>IF($G197="","",SUMIFS(условия_конкуренты!$147:$147,условия_конкуренты!$1:$1,$G197))</f>
        <v/>
      </c>
      <c r="L197" s="178" t="str">
        <f>IF($G197="","",SUMIFS(условия_конкуренты!$59:$59,условия_конкуренты!$1:$1,$G197)+SUMIFS(условия_конкуренты!$106:$106,условия_конкуренты!$1:$1,$G197)+SUMIFS(условия_конкуренты!$143:$143,условия_конкуренты!$1:$1,$G197))</f>
        <v/>
      </c>
      <c r="M197" s="181" t="str">
        <f t="shared" si="2"/>
        <v/>
      </c>
      <c r="N197" s="1"/>
      <c r="O197" s="1"/>
      <c r="P197" s="1"/>
      <c r="Q197" s="1"/>
      <c r="R197" s="1"/>
      <c r="S197" s="105"/>
      <c r="T197" s="1"/>
    </row>
    <row r="198" spans="1:20" x14ac:dyDescent="0.3">
      <c r="A198" s="1"/>
      <c r="B198" s="1"/>
      <c r="C198" s="1"/>
      <c r="D198" s="105"/>
      <c r="E198" s="1"/>
      <c r="F198" s="139"/>
      <c r="G198" s="182" t="str">
        <f>IF(G197="","",IF(G197+1&gt;условия_конкуренты!$K$14,"",G197+1))</f>
        <v/>
      </c>
      <c r="H198" s="140"/>
      <c r="I198" s="178" t="str">
        <f>IF($G198="","",SUMIFS(условия_конкуренты!$63:$63,условия_конкуренты!$1:$1,$G198))</f>
        <v/>
      </c>
      <c r="J198" s="178" t="str">
        <f>IF($G198="","",SUMIFS(условия_конкуренты!$110:$110,условия_конкуренты!$1:$1,$G198))</f>
        <v/>
      </c>
      <c r="K198" s="178" t="str">
        <f>IF($G198="","",SUMIFS(условия_конкуренты!$147:$147,условия_конкуренты!$1:$1,$G198))</f>
        <v/>
      </c>
      <c r="L198" s="178" t="str">
        <f>IF($G198="","",SUMIFS(условия_конкуренты!$59:$59,условия_конкуренты!$1:$1,$G198)+SUMIFS(условия_конкуренты!$106:$106,условия_конкуренты!$1:$1,$G198)+SUMIFS(условия_конкуренты!$143:$143,условия_конкуренты!$1:$1,$G198))</f>
        <v/>
      </c>
      <c r="M198" s="181" t="str">
        <f t="shared" si="2"/>
        <v/>
      </c>
      <c r="N198" s="1"/>
      <c r="O198" s="1"/>
      <c r="P198" s="1"/>
      <c r="Q198" s="1"/>
      <c r="R198" s="1"/>
      <c r="S198" s="105"/>
      <c r="T198" s="1"/>
    </row>
    <row r="199" spans="1:20" x14ac:dyDescent="0.3">
      <c r="A199" s="1"/>
      <c r="B199" s="1"/>
      <c r="C199" s="1"/>
      <c r="D199" s="105"/>
      <c r="E199" s="1"/>
      <c r="F199" s="139"/>
      <c r="G199" s="182" t="str">
        <f>IF(G198="","",IF(G198+1&gt;условия_конкуренты!$K$14,"",G198+1))</f>
        <v/>
      </c>
      <c r="H199" s="140"/>
      <c r="I199" s="178" t="str">
        <f>IF($G199="","",SUMIFS(условия_конкуренты!$63:$63,условия_конкуренты!$1:$1,$G199))</f>
        <v/>
      </c>
      <c r="J199" s="178" t="str">
        <f>IF($G199="","",SUMIFS(условия_конкуренты!$110:$110,условия_конкуренты!$1:$1,$G199))</f>
        <v/>
      </c>
      <c r="K199" s="178" t="str">
        <f>IF($G199="","",SUMIFS(условия_конкуренты!$147:$147,условия_конкуренты!$1:$1,$G199))</f>
        <v/>
      </c>
      <c r="L199" s="178" t="str">
        <f>IF($G199="","",SUMIFS(условия_конкуренты!$59:$59,условия_конкуренты!$1:$1,$G199)+SUMIFS(условия_конкуренты!$106:$106,условия_конкуренты!$1:$1,$G199)+SUMIFS(условия_конкуренты!$143:$143,условия_конкуренты!$1:$1,$G199))</f>
        <v/>
      </c>
      <c r="M199" s="181" t="str">
        <f t="shared" si="2"/>
        <v/>
      </c>
      <c r="N199" s="1"/>
      <c r="O199" s="1"/>
      <c r="P199" s="1"/>
      <c r="Q199" s="1"/>
      <c r="R199" s="1"/>
      <c r="S199" s="105"/>
      <c r="T199" s="1"/>
    </row>
    <row r="200" spans="1:20" x14ac:dyDescent="0.3">
      <c r="A200" s="1"/>
      <c r="B200" s="1"/>
      <c r="C200" s="1"/>
      <c r="D200" s="105"/>
      <c r="E200" s="1"/>
      <c r="F200" s="139"/>
      <c r="G200" s="182" t="str">
        <f>IF(G199="","",IF(G199+1&gt;условия_конкуренты!$K$14,"",G199+1))</f>
        <v/>
      </c>
      <c r="H200" s="140"/>
      <c r="I200" s="178" t="str">
        <f>IF($G200="","",SUMIFS(условия_конкуренты!$63:$63,условия_конкуренты!$1:$1,$G200))</f>
        <v/>
      </c>
      <c r="J200" s="178" t="str">
        <f>IF($G200="","",SUMIFS(условия_конкуренты!$110:$110,условия_конкуренты!$1:$1,$G200))</f>
        <v/>
      </c>
      <c r="K200" s="178" t="str">
        <f>IF($G200="","",SUMIFS(условия_конкуренты!$147:$147,условия_конкуренты!$1:$1,$G200))</f>
        <v/>
      </c>
      <c r="L200" s="178" t="str">
        <f>IF($G200="","",SUMIFS(условия_конкуренты!$59:$59,условия_конкуренты!$1:$1,$G200)+SUMIFS(условия_конкуренты!$106:$106,условия_конкуренты!$1:$1,$G200)+SUMIFS(условия_конкуренты!$143:$143,условия_конкуренты!$1:$1,$G200))</f>
        <v/>
      </c>
      <c r="M200" s="181" t="str">
        <f t="shared" si="2"/>
        <v/>
      </c>
      <c r="N200" s="1"/>
      <c r="O200" s="1"/>
      <c r="P200" s="1"/>
      <c r="Q200" s="1"/>
      <c r="R200" s="1"/>
      <c r="S200" s="105"/>
      <c r="T200" s="1"/>
    </row>
    <row r="201" spans="1:20" x14ac:dyDescent="0.3">
      <c r="A201" s="1"/>
      <c r="B201" s="1"/>
      <c r="C201" s="1"/>
      <c r="D201" s="105"/>
      <c r="E201" s="1"/>
      <c r="F201" s="139"/>
      <c r="G201" s="182" t="str">
        <f>IF(G200="","",IF(G200+1&gt;условия_конкуренты!$K$14,"",G200+1))</f>
        <v/>
      </c>
      <c r="H201" s="140"/>
      <c r="I201" s="178" t="str">
        <f>IF($G201="","",SUMIFS(условия_конкуренты!$63:$63,условия_конкуренты!$1:$1,$G201))</f>
        <v/>
      </c>
      <c r="J201" s="178" t="str">
        <f>IF($G201="","",SUMIFS(условия_конкуренты!$110:$110,условия_конкуренты!$1:$1,$G201))</f>
        <v/>
      </c>
      <c r="K201" s="178" t="str">
        <f>IF($G201="","",SUMIFS(условия_конкуренты!$147:$147,условия_конкуренты!$1:$1,$G201))</f>
        <v/>
      </c>
      <c r="L201" s="178" t="str">
        <f>IF($G201="","",SUMIFS(условия_конкуренты!$59:$59,условия_конкуренты!$1:$1,$G201)+SUMIFS(условия_конкуренты!$106:$106,условия_конкуренты!$1:$1,$G201)+SUMIFS(условия_конкуренты!$143:$143,условия_конкуренты!$1:$1,$G201))</f>
        <v/>
      </c>
      <c r="M201" s="181" t="str">
        <f t="shared" si="2"/>
        <v/>
      </c>
      <c r="N201" s="1"/>
      <c r="O201" s="1"/>
      <c r="P201" s="1"/>
      <c r="Q201" s="1"/>
      <c r="R201" s="1"/>
      <c r="S201" s="105"/>
      <c r="T201" s="1"/>
    </row>
    <row r="202" spans="1:20" x14ac:dyDescent="0.3">
      <c r="A202" s="1"/>
      <c r="B202" s="1"/>
      <c r="C202" s="1"/>
      <c r="D202" s="105"/>
      <c r="E202" s="1"/>
      <c r="F202" s="139"/>
      <c r="G202" s="182" t="str">
        <f>IF(G201="","",IF(G201+1&gt;условия_конкуренты!$K$14,"",G201+1))</f>
        <v/>
      </c>
      <c r="H202" s="140"/>
      <c r="I202" s="178" t="str">
        <f>IF($G202="","",SUMIFS(условия_конкуренты!$63:$63,условия_конкуренты!$1:$1,$G202))</f>
        <v/>
      </c>
      <c r="J202" s="178" t="str">
        <f>IF($G202="","",SUMIFS(условия_конкуренты!$110:$110,условия_конкуренты!$1:$1,$G202))</f>
        <v/>
      </c>
      <c r="K202" s="178" t="str">
        <f>IF($G202="","",SUMIFS(условия_конкуренты!$147:$147,условия_конкуренты!$1:$1,$G202))</f>
        <v/>
      </c>
      <c r="L202" s="178" t="str">
        <f>IF($G202="","",SUMIFS(условия_конкуренты!$59:$59,условия_конкуренты!$1:$1,$G202)+SUMIFS(условия_конкуренты!$106:$106,условия_конкуренты!$1:$1,$G202)+SUMIFS(условия_конкуренты!$143:$143,условия_конкуренты!$1:$1,$G202))</f>
        <v/>
      </c>
      <c r="M202" s="181" t="str">
        <f t="shared" si="2"/>
        <v/>
      </c>
      <c r="N202" s="1"/>
      <c r="O202" s="1"/>
      <c r="P202" s="1"/>
      <c r="Q202" s="1"/>
      <c r="R202" s="1"/>
      <c r="S202" s="105"/>
      <c r="T202" s="1"/>
    </row>
    <row r="203" spans="1:20" x14ac:dyDescent="0.3">
      <c r="A203" s="1"/>
      <c r="B203" s="1"/>
      <c r="C203" s="1"/>
      <c r="D203" s="105"/>
      <c r="E203" s="1"/>
      <c r="F203" s="139"/>
      <c r="G203" s="182" t="str">
        <f>IF(G202="","",IF(G202+1&gt;условия_конкуренты!$K$14,"",G202+1))</f>
        <v/>
      </c>
      <c r="H203" s="140"/>
      <c r="I203" s="178" t="str">
        <f>IF($G203="","",SUMIFS(условия_конкуренты!$63:$63,условия_конкуренты!$1:$1,$G203))</f>
        <v/>
      </c>
      <c r="J203" s="178" t="str">
        <f>IF($G203="","",SUMIFS(условия_конкуренты!$110:$110,условия_конкуренты!$1:$1,$G203))</f>
        <v/>
      </c>
      <c r="K203" s="178" t="str">
        <f>IF($G203="","",SUMIFS(условия_конкуренты!$147:$147,условия_конкуренты!$1:$1,$G203))</f>
        <v/>
      </c>
      <c r="L203" s="178" t="str">
        <f>IF($G203="","",SUMIFS(условия_конкуренты!$59:$59,условия_конкуренты!$1:$1,$G203)+SUMIFS(условия_конкуренты!$106:$106,условия_конкуренты!$1:$1,$G203)+SUMIFS(условия_конкуренты!$143:$143,условия_конкуренты!$1:$1,$G203))</f>
        <v/>
      </c>
      <c r="M203" s="181" t="str">
        <f t="shared" si="2"/>
        <v/>
      </c>
      <c r="N203" s="1"/>
      <c r="O203" s="1"/>
      <c r="P203" s="1"/>
      <c r="Q203" s="1"/>
      <c r="R203" s="1"/>
      <c r="S203" s="105"/>
      <c r="T203" s="1"/>
    </row>
    <row r="204" spans="1:20" x14ac:dyDescent="0.3">
      <c r="A204" s="1"/>
      <c r="B204" s="1"/>
      <c r="C204" s="1"/>
      <c r="D204" s="105"/>
      <c r="E204" s="1"/>
      <c r="F204" s="139"/>
      <c r="G204" s="182" t="str">
        <f>IF(G203="","",IF(G203+1&gt;условия_конкуренты!$K$14,"",G203+1))</f>
        <v/>
      </c>
      <c r="H204" s="140"/>
      <c r="I204" s="178" t="str">
        <f>IF($G204="","",SUMIFS(условия_конкуренты!$63:$63,условия_конкуренты!$1:$1,$G204))</f>
        <v/>
      </c>
      <c r="J204" s="178" t="str">
        <f>IF($G204="","",SUMIFS(условия_конкуренты!$110:$110,условия_конкуренты!$1:$1,$G204))</f>
        <v/>
      </c>
      <c r="K204" s="178" t="str">
        <f>IF($G204="","",SUMIFS(условия_конкуренты!$147:$147,условия_конкуренты!$1:$1,$G204))</f>
        <v/>
      </c>
      <c r="L204" s="178" t="str">
        <f>IF($G204="","",SUMIFS(условия_конкуренты!$59:$59,условия_конкуренты!$1:$1,$G204)+SUMIFS(условия_конкуренты!$106:$106,условия_конкуренты!$1:$1,$G204)+SUMIFS(условия_конкуренты!$143:$143,условия_конкуренты!$1:$1,$G204))</f>
        <v/>
      </c>
      <c r="M204" s="181" t="str">
        <f t="shared" si="2"/>
        <v/>
      </c>
      <c r="N204" s="1"/>
      <c r="O204" s="1"/>
      <c r="P204" s="1"/>
      <c r="Q204" s="1"/>
      <c r="R204" s="1"/>
      <c r="S204" s="105"/>
      <c r="T204" s="1"/>
    </row>
    <row r="205" spans="1:20" x14ac:dyDescent="0.3">
      <c r="A205" s="1"/>
      <c r="B205" s="1"/>
      <c r="C205" s="1"/>
      <c r="D205" s="105"/>
      <c r="E205" s="1"/>
      <c r="F205" s="139"/>
      <c r="G205" s="182" t="str">
        <f>IF(G204="","",IF(G204+1&gt;условия_конкуренты!$K$14,"",G204+1))</f>
        <v/>
      </c>
      <c r="H205" s="140"/>
      <c r="I205" s="178" t="str">
        <f>IF($G205="","",SUMIFS(условия_конкуренты!$63:$63,условия_конкуренты!$1:$1,$G205))</f>
        <v/>
      </c>
      <c r="J205" s="178" t="str">
        <f>IF($G205="","",SUMIFS(условия_конкуренты!$110:$110,условия_конкуренты!$1:$1,$G205))</f>
        <v/>
      </c>
      <c r="K205" s="178" t="str">
        <f>IF($G205="","",SUMIFS(условия_конкуренты!$147:$147,условия_конкуренты!$1:$1,$G205))</f>
        <v/>
      </c>
      <c r="L205" s="178" t="str">
        <f>IF($G205="","",SUMIFS(условия_конкуренты!$59:$59,условия_конкуренты!$1:$1,$G205)+SUMIFS(условия_конкуренты!$106:$106,условия_конкуренты!$1:$1,$G205)+SUMIFS(условия_конкуренты!$143:$143,условия_конкуренты!$1:$1,$G205))</f>
        <v/>
      </c>
      <c r="M205" s="181" t="str">
        <f t="shared" si="2"/>
        <v/>
      </c>
      <c r="N205" s="1"/>
      <c r="O205" s="1"/>
      <c r="P205" s="1"/>
      <c r="Q205" s="1"/>
      <c r="R205" s="1"/>
      <c r="S205" s="105"/>
      <c r="T205" s="1"/>
    </row>
    <row r="206" spans="1:20" x14ac:dyDescent="0.3">
      <c r="A206" s="1"/>
      <c r="B206" s="1"/>
      <c r="C206" s="1"/>
      <c r="D206" s="105"/>
      <c r="E206" s="1"/>
      <c r="F206" s="139"/>
      <c r="G206" s="182" t="str">
        <f>IF(G205="","",IF(G205+1&gt;условия_конкуренты!$K$14,"",G205+1))</f>
        <v/>
      </c>
      <c r="H206" s="140"/>
      <c r="I206" s="178" t="str">
        <f>IF($G206="","",SUMIFS(условия_конкуренты!$63:$63,условия_конкуренты!$1:$1,$G206))</f>
        <v/>
      </c>
      <c r="J206" s="178" t="str">
        <f>IF($G206="","",SUMIFS(условия_конкуренты!$110:$110,условия_конкуренты!$1:$1,$G206))</f>
        <v/>
      </c>
      <c r="K206" s="178" t="str">
        <f>IF($G206="","",SUMIFS(условия_конкуренты!$147:$147,условия_конкуренты!$1:$1,$G206))</f>
        <v/>
      </c>
      <c r="L206" s="178" t="str">
        <f>IF($G206="","",SUMIFS(условия_конкуренты!$59:$59,условия_конкуренты!$1:$1,$G206)+SUMIFS(условия_конкуренты!$106:$106,условия_конкуренты!$1:$1,$G206)+SUMIFS(условия_конкуренты!$143:$143,условия_конкуренты!$1:$1,$G206))</f>
        <v/>
      </c>
      <c r="M206" s="181" t="str">
        <f t="shared" si="2"/>
        <v/>
      </c>
      <c r="N206" s="1"/>
      <c r="O206" s="1"/>
      <c r="P206" s="1"/>
      <c r="Q206" s="1"/>
      <c r="R206" s="1"/>
      <c r="S206" s="105"/>
      <c r="T206" s="1"/>
    </row>
    <row r="207" spans="1:20" x14ac:dyDescent="0.3">
      <c r="A207" s="1"/>
      <c r="B207" s="1"/>
      <c r="C207" s="1"/>
      <c r="D207" s="105"/>
      <c r="E207" s="1"/>
      <c r="F207" s="139"/>
      <c r="G207" s="182" t="str">
        <f>IF(G206="","",IF(G206+1&gt;условия_конкуренты!$K$14,"",G206+1))</f>
        <v/>
      </c>
      <c r="H207" s="140"/>
      <c r="I207" s="178" t="str">
        <f>IF($G207="","",SUMIFS(условия_конкуренты!$63:$63,условия_конкуренты!$1:$1,$G207))</f>
        <v/>
      </c>
      <c r="J207" s="178" t="str">
        <f>IF($G207="","",SUMIFS(условия_конкуренты!$110:$110,условия_конкуренты!$1:$1,$G207))</f>
        <v/>
      </c>
      <c r="K207" s="178" t="str">
        <f>IF($G207="","",SUMIFS(условия_конкуренты!$147:$147,условия_конкуренты!$1:$1,$G207))</f>
        <v/>
      </c>
      <c r="L207" s="178" t="str">
        <f>IF($G207="","",SUMIFS(условия_конкуренты!$59:$59,условия_конкуренты!$1:$1,$G207)+SUMIFS(условия_конкуренты!$106:$106,условия_конкуренты!$1:$1,$G207)+SUMIFS(условия_конкуренты!$143:$143,условия_конкуренты!$1:$1,$G207))</f>
        <v/>
      </c>
      <c r="M207" s="181" t="str">
        <f t="shared" si="2"/>
        <v/>
      </c>
      <c r="N207" s="1"/>
      <c r="O207" s="1"/>
      <c r="P207" s="1"/>
      <c r="Q207" s="1"/>
      <c r="R207" s="1"/>
      <c r="S207" s="105"/>
      <c r="T207" s="1"/>
    </row>
    <row r="208" spans="1:20" x14ac:dyDescent="0.3">
      <c r="A208" s="1"/>
      <c r="B208" s="1"/>
      <c r="C208" s="1"/>
      <c r="D208" s="105"/>
      <c r="E208" s="1"/>
      <c r="F208" s="139"/>
      <c r="G208" s="182" t="str">
        <f>IF(G207="","",IF(G207+1&gt;условия_конкуренты!$K$14,"",G207+1))</f>
        <v/>
      </c>
      <c r="H208" s="140"/>
      <c r="I208" s="178" t="str">
        <f>IF($G208="","",SUMIFS(условия_конкуренты!$63:$63,условия_конкуренты!$1:$1,$G208))</f>
        <v/>
      </c>
      <c r="J208" s="178" t="str">
        <f>IF($G208="","",SUMIFS(условия_конкуренты!$110:$110,условия_конкуренты!$1:$1,$G208))</f>
        <v/>
      </c>
      <c r="K208" s="178" t="str">
        <f>IF($G208="","",SUMIFS(условия_конкуренты!$147:$147,условия_конкуренты!$1:$1,$G208))</f>
        <v/>
      </c>
      <c r="L208" s="178" t="str">
        <f>IF($G208="","",SUMIFS(условия_конкуренты!$59:$59,условия_конкуренты!$1:$1,$G208)+SUMIFS(условия_конкуренты!$106:$106,условия_конкуренты!$1:$1,$G208)+SUMIFS(условия_конкуренты!$143:$143,условия_конкуренты!$1:$1,$G208))</f>
        <v/>
      </c>
      <c r="M208" s="181" t="str">
        <f t="shared" si="2"/>
        <v/>
      </c>
      <c r="N208" s="1"/>
      <c r="O208" s="1"/>
      <c r="P208" s="1"/>
      <c r="Q208" s="1"/>
      <c r="R208" s="1"/>
      <c r="S208" s="105"/>
      <c r="T208" s="1"/>
    </row>
    <row r="209" spans="1:20" x14ac:dyDescent="0.3">
      <c r="A209" s="1"/>
      <c r="B209" s="1"/>
      <c r="C209" s="1"/>
      <c r="D209" s="105"/>
      <c r="E209" s="1"/>
      <c r="F209" s="139"/>
      <c r="G209" s="182" t="str">
        <f>IF(G208="","",IF(G208+1&gt;условия_конкуренты!$K$14,"",G208+1))</f>
        <v/>
      </c>
      <c r="H209" s="140"/>
      <c r="I209" s="178" t="str">
        <f>IF($G209="","",SUMIFS(условия_конкуренты!$63:$63,условия_конкуренты!$1:$1,$G209))</f>
        <v/>
      </c>
      <c r="J209" s="178" t="str">
        <f>IF($G209="","",SUMIFS(условия_конкуренты!$110:$110,условия_конкуренты!$1:$1,$G209))</f>
        <v/>
      </c>
      <c r="K209" s="178" t="str">
        <f>IF($G209="","",SUMIFS(условия_конкуренты!$147:$147,условия_конкуренты!$1:$1,$G209))</f>
        <v/>
      </c>
      <c r="L209" s="178" t="str">
        <f>IF($G209="","",SUMIFS(условия_конкуренты!$59:$59,условия_конкуренты!$1:$1,$G209)+SUMIFS(условия_конкуренты!$106:$106,условия_конкуренты!$1:$1,$G209)+SUMIFS(условия_конкуренты!$143:$143,условия_конкуренты!$1:$1,$G209))</f>
        <v/>
      </c>
      <c r="M209" s="181" t="str">
        <f t="shared" si="2"/>
        <v/>
      </c>
      <c r="N209" s="1"/>
      <c r="O209" s="1"/>
      <c r="P209" s="1"/>
      <c r="Q209" s="1"/>
      <c r="R209" s="1"/>
      <c r="S209" s="105"/>
      <c r="T209" s="1"/>
    </row>
    <row r="210" spans="1:20" x14ac:dyDescent="0.3">
      <c r="A210" s="1"/>
      <c r="B210" s="1"/>
      <c r="C210" s="1"/>
      <c r="D210" s="105"/>
      <c r="E210" s="1"/>
      <c r="F210" s="139"/>
      <c r="G210" s="182" t="str">
        <f>IF(G209="","",IF(G209+1&gt;условия_конкуренты!$K$14,"",G209+1))</f>
        <v/>
      </c>
      <c r="H210" s="140"/>
      <c r="I210" s="178" t="str">
        <f>IF($G210="","",SUMIFS(условия_конкуренты!$63:$63,условия_конкуренты!$1:$1,$G210))</f>
        <v/>
      </c>
      <c r="J210" s="178" t="str">
        <f>IF($G210="","",SUMIFS(условия_конкуренты!$110:$110,условия_конкуренты!$1:$1,$G210))</f>
        <v/>
      </c>
      <c r="K210" s="178" t="str">
        <f>IF($G210="","",SUMIFS(условия_конкуренты!$147:$147,условия_конкуренты!$1:$1,$G210))</f>
        <v/>
      </c>
      <c r="L210" s="178" t="str">
        <f>IF($G210="","",SUMIFS(условия_конкуренты!$59:$59,условия_конкуренты!$1:$1,$G210)+SUMIFS(условия_конкуренты!$106:$106,условия_конкуренты!$1:$1,$G210)+SUMIFS(условия_конкуренты!$143:$143,условия_конкуренты!$1:$1,$G210))</f>
        <v/>
      </c>
      <c r="M210" s="181" t="str">
        <f t="shared" si="2"/>
        <v/>
      </c>
      <c r="N210" s="1"/>
      <c r="O210" s="1"/>
      <c r="P210" s="1"/>
      <c r="Q210" s="1"/>
      <c r="R210" s="1"/>
      <c r="S210" s="105"/>
      <c r="T210" s="1"/>
    </row>
    <row r="211" spans="1:20" x14ac:dyDescent="0.3">
      <c r="A211" s="1"/>
      <c r="B211" s="1"/>
      <c r="C211" s="1"/>
      <c r="D211" s="105"/>
      <c r="E211" s="1"/>
      <c r="F211" s="139"/>
      <c r="G211" s="182" t="str">
        <f>IF(G210="","",IF(G210+1&gt;условия_конкуренты!$K$14,"",G210+1))</f>
        <v/>
      </c>
      <c r="H211" s="140"/>
      <c r="I211" s="178" t="str">
        <f>IF($G211="","",SUMIFS(условия_конкуренты!$63:$63,условия_конкуренты!$1:$1,$G211))</f>
        <v/>
      </c>
      <c r="J211" s="178" t="str">
        <f>IF($G211="","",SUMIFS(условия_конкуренты!$110:$110,условия_конкуренты!$1:$1,$G211))</f>
        <v/>
      </c>
      <c r="K211" s="178" t="str">
        <f>IF($G211="","",SUMIFS(условия_конкуренты!$147:$147,условия_конкуренты!$1:$1,$G211))</f>
        <v/>
      </c>
      <c r="L211" s="178" t="str">
        <f>IF($G211="","",SUMIFS(условия_конкуренты!$59:$59,условия_конкуренты!$1:$1,$G211)+SUMIFS(условия_конкуренты!$106:$106,условия_конкуренты!$1:$1,$G211)+SUMIFS(условия_конкуренты!$143:$143,условия_конкуренты!$1:$1,$G211))</f>
        <v/>
      </c>
      <c r="M211" s="181" t="str">
        <f t="shared" si="2"/>
        <v/>
      </c>
      <c r="N211" s="1"/>
      <c r="O211" s="1"/>
      <c r="P211" s="1"/>
      <c r="Q211" s="1"/>
      <c r="R211" s="1"/>
      <c r="S211" s="105"/>
      <c r="T211" s="1"/>
    </row>
    <row r="212" spans="1:20" x14ac:dyDescent="0.3">
      <c r="A212" s="1"/>
      <c r="B212" s="1"/>
      <c r="C212" s="1"/>
      <c r="D212" s="105"/>
      <c r="E212" s="1"/>
      <c r="F212" s="139"/>
      <c r="G212" s="182" t="str">
        <f>IF(G211="","",IF(G211+1&gt;условия_конкуренты!$K$14,"",G211+1))</f>
        <v/>
      </c>
      <c r="H212" s="140"/>
      <c r="I212" s="178" t="str">
        <f>IF($G212="","",SUMIFS(условия_конкуренты!$63:$63,условия_конкуренты!$1:$1,$G212))</f>
        <v/>
      </c>
      <c r="J212" s="178" t="str">
        <f>IF($G212="","",SUMIFS(условия_конкуренты!$110:$110,условия_конкуренты!$1:$1,$G212))</f>
        <v/>
      </c>
      <c r="K212" s="178" t="str">
        <f>IF($G212="","",SUMIFS(условия_конкуренты!$147:$147,условия_конкуренты!$1:$1,$G212))</f>
        <v/>
      </c>
      <c r="L212" s="178" t="str">
        <f>IF($G212="","",SUMIFS(условия_конкуренты!$59:$59,условия_конкуренты!$1:$1,$G212)+SUMIFS(условия_конкуренты!$106:$106,условия_конкуренты!$1:$1,$G212)+SUMIFS(условия_конкуренты!$143:$143,условия_конкуренты!$1:$1,$G212))</f>
        <v/>
      </c>
      <c r="M212" s="181" t="str">
        <f t="shared" si="2"/>
        <v/>
      </c>
      <c r="N212" s="1"/>
      <c r="O212" s="1"/>
      <c r="P212" s="1"/>
      <c r="Q212" s="1"/>
      <c r="R212" s="1"/>
      <c r="S212" s="105"/>
      <c r="T212" s="1"/>
    </row>
    <row r="213" spans="1:20" x14ac:dyDescent="0.3">
      <c r="A213" s="1"/>
      <c r="B213" s="1"/>
      <c r="C213" s="1"/>
      <c r="D213" s="105"/>
      <c r="E213" s="1"/>
      <c r="F213" s="139"/>
      <c r="G213" s="182" t="str">
        <f>IF(G212="","",IF(G212+1&gt;условия_конкуренты!$K$14,"",G212+1))</f>
        <v/>
      </c>
      <c r="H213" s="140"/>
      <c r="I213" s="178" t="str">
        <f>IF($G213="","",SUMIFS(условия_конкуренты!$63:$63,условия_конкуренты!$1:$1,$G213))</f>
        <v/>
      </c>
      <c r="J213" s="178" t="str">
        <f>IF($G213="","",SUMIFS(условия_конкуренты!$110:$110,условия_конкуренты!$1:$1,$G213))</f>
        <v/>
      </c>
      <c r="K213" s="178" t="str">
        <f>IF($G213="","",SUMIFS(условия_конкуренты!$147:$147,условия_конкуренты!$1:$1,$G213))</f>
        <v/>
      </c>
      <c r="L213" s="178" t="str">
        <f>IF($G213="","",SUMIFS(условия_конкуренты!$59:$59,условия_конкуренты!$1:$1,$G213)+SUMIFS(условия_конкуренты!$106:$106,условия_конкуренты!$1:$1,$G213)+SUMIFS(условия_конкуренты!$143:$143,условия_конкуренты!$1:$1,$G213))</f>
        <v/>
      </c>
      <c r="M213" s="181" t="str">
        <f t="shared" si="2"/>
        <v/>
      </c>
      <c r="N213" s="1"/>
      <c r="O213" s="1"/>
      <c r="P213" s="1"/>
      <c r="Q213" s="1"/>
      <c r="R213" s="1"/>
      <c r="S213" s="105"/>
      <c r="T213" s="1"/>
    </row>
    <row r="214" spans="1:20" x14ac:dyDescent="0.3">
      <c r="A214" s="1"/>
      <c r="B214" s="1"/>
      <c r="C214" s="1"/>
      <c r="D214" s="105"/>
      <c r="E214" s="1"/>
      <c r="F214" s="139"/>
      <c r="G214" s="182" t="str">
        <f>IF(G213="","",IF(G213+1&gt;условия_конкуренты!$K$14,"",G213+1))</f>
        <v/>
      </c>
      <c r="H214" s="140"/>
      <c r="I214" s="178" t="str">
        <f>IF($G214="","",SUMIFS(условия_конкуренты!$63:$63,условия_конкуренты!$1:$1,$G214))</f>
        <v/>
      </c>
      <c r="J214" s="178" t="str">
        <f>IF($G214="","",SUMIFS(условия_конкуренты!$110:$110,условия_конкуренты!$1:$1,$G214))</f>
        <v/>
      </c>
      <c r="K214" s="178" t="str">
        <f>IF($G214="","",SUMIFS(условия_конкуренты!$147:$147,условия_конкуренты!$1:$1,$G214))</f>
        <v/>
      </c>
      <c r="L214" s="178" t="str">
        <f>IF($G214="","",SUMIFS(условия_конкуренты!$59:$59,условия_конкуренты!$1:$1,$G214)+SUMIFS(условия_конкуренты!$106:$106,условия_конкуренты!$1:$1,$G214)+SUMIFS(условия_конкуренты!$143:$143,условия_конкуренты!$1:$1,$G214))</f>
        <v/>
      </c>
      <c r="M214" s="181" t="str">
        <f t="shared" si="2"/>
        <v/>
      </c>
      <c r="N214" s="1"/>
      <c r="O214" s="1"/>
      <c r="P214" s="1"/>
      <c r="Q214" s="1"/>
      <c r="R214" s="1"/>
      <c r="S214" s="105"/>
      <c r="T214" s="1"/>
    </row>
    <row r="215" spans="1:20" x14ac:dyDescent="0.3">
      <c r="A215" s="1"/>
      <c r="B215" s="1"/>
      <c r="C215" s="1"/>
      <c r="D215" s="105"/>
      <c r="E215" s="1"/>
      <c r="F215" s="139"/>
      <c r="G215" s="182" t="str">
        <f>IF(G214="","",IF(G214+1&gt;условия_конкуренты!$K$14,"",G214+1))</f>
        <v/>
      </c>
      <c r="H215" s="140"/>
      <c r="I215" s="178" t="str">
        <f>IF($G215="","",SUMIFS(условия_конкуренты!$63:$63,условия_конкуренты!$1:$1,$G215))</f>
        <v/>
      </c>
      <c r="J215" s="178" t="str">
        <f>IF($G215="","",SUMIFS(условия_конкуренты!$110:$110,условия_конкуренты!$1:$1,$G215))</f>
        <v/>
      </c>
      <c r="K215" s="178" t="str">
        <f>IF($G215="","",SUMIFS(условия_конкуренты!$147:$147,условия_конкуренты!$1:$1,$G215))</f>
        <v/>
      </c>
      <c r="L215" s="178" t="str">
        <f>IF($G215="","",SUMIFS(условия_конкуренты!$59:$59,условия_конкуренты!$1:$1,$G215)+SUMIFS(условия_конкуренты!$106:$106,условия_конкуренты!$1:$1,$G215)+SUMIFS(условия_конкуренты!$143:$143,условия_конкуренты!$1:$1,$G215))</f>
        <v/>
      </c>
      <c r="M215" s="181" t="str">
        <f t="shared" si="2"/>
        <v/>
      </c>
      <c r="N215" s="1"/>
      <c r="O215" s="1"/>
      <c r="P215" s="1"/>
      <c r="Q215" s="1"/>
      <c r="R215" s="1"/>
      <c r="S215" s="105"/>
      <c r="T215" s="1"/>
    </row>
    <row r="216" spans="1:20" x14ac:dyDescent="0.3">
      <c r="A216" s="1"/>
      <c r="B216" s="1"/>
      <c r="C216" s="1"/>
      <c r="D216" s="105"/>
      <c r="E216" s="1"/>
      <c r="F216" s="139"/>
      <c r="G216" s="182" t="str">
        <f>IF(G215="","",IF(G215+1&gt;условия_конкуренты!$K$14,"",G215+1))</f>
        <v/>
      </c>
      <c r="H216" s="140"/>
      <c r="I216" s="178" t="str">
        <f>IF($G216="","",SUMIFS(условия_конкуренты!$63:$63,условия_конкуренты!$1:$1,$G216))</f>
        <v/>
      </c>
      <c r="J216" s="178" t="str">
        <f>IF($G216="","",SUMIFS(условия_конкуренты!$110:$110,условия_конкуренты!$1:$1,$G216))</f>
        <v/>
      </c>
      <c r="K216" s="178" t="str">
        <f>IF($G216="","",SUMIFS(условия_конкуренты!$147:$147,условия_конкуренты!$1:$1,$G216))</f>
        <v/>
      </c>
      <c r="L216" s="178" t="str">
        <f>IF($G216="","",SUMIFS(условия_конкуренты!$59:$59,условия_конкуренты!$1:$1,$G216)+SUMIFS(условия_конкуренты!$106:$106,условия_конкуренты!$1:$1,$G216)+SUMIFS(условия_конкуренты!$143:$143,условия_конкуренты!$1:$1,$G216))</f>
        <v/>
      </c>
      <c r="M216" s="181" t="str">
        <f t="shared" si="2"/>
        <v/>
      </c>
      <c r="N216" s="1"/>
      <c r="O216" s="1"/>
      <c r="P216" s="1"/>
      <c r="Q216" s="1"/>
      <c r="R216" s="1"/>
      <c r="S216" s="105"/>
      <c r="T216" s="1"/>
    </row>
    <row r="217" spans="1:20" x14ac:dyDescent="0.3">
      <c r="A217" s="1"/>
      <c r="B217" s="1"/>
      <c r="C217" s="1"/>
      <c r="D217" s="105"/>
      <c r="E217" s="1"/>
      <c r="F217" s="139"/>
      <c r="G217" s="182" t="str">
        <f>IF(G216="","",IF(G216+1&gt;условия_конкуренты!$K$14,"",G216+1))</f>
        <v/>
      </c>
      <c r="H217" s="140"/>
      <c r="I217" s="178" t="str">
        <f>IF($G217="","",SUMIFS(условия_конкуренты!$63:$63,условия_конкуренты!$1:$1,$G217))</f>
        <v/>
      </c>
      <c r="J217" s="178" t="str">
        <f>IF($G217="","",SUMIFS(условия_конкуренты!$110:$110,условия_конкуренты!$1:$1,$G217))</f>
        <v/>
      </c>
      <c r="K217" s="178" t="str">
        <f>IF($G217="","",SUMIFS(условия_конкуренты!$147:$147,условия_конкуренты!$1:$1,$G217))</f>
        <v/>
      </c>
      <c r="L217" s="178" t="str">
        <f>IF($G217="","",SUMIFS(условия_конкуренты!$59:$59,условия_конкуренты!$1:$1,$G217)+SUMIFS(условия_конкуренты!$106:$106,условия_конкуренты!$1:$1,$G217)+SUMIFS(условия_конкуренты!$143:$143,условия_конкуренты!$1:$1,$G217))</f>
        <v/>
      </c>
      <c r="M217" s="181" t="str">
        <f t="shared" si="2"/>
        <v/>
      </c>
      <c r="N217" s="1"/>
      <c r="O217" s="1"/>
      <c r="P217" s="1"/>
      <c r="Q217" s="1"/>
      <c r="R217" s="1"/>
      <c r="S217" s="105"/>
      <c r="T217" s="1"/>
    </row>
    <row r="218" spans="1:20" x14ac:dyDescent="0.3">
      <c r="A218" s="1"/>
      <c r="B218" s="1"/>
      <c r="C218" s="1"/>
      <c r="D218" s="105"/>
      <c r="E218" s="1"/>
      <c r="F218" s="139"/>
      <c r="G218" s="182" t="str">
        <f>IF(G217="","",IF(G217+1&gt;условия_конкуренты!$K$14,"",G217+1))</f>
        <v/>
      </c>
      <c r="H218" s="140"/>
      <c r="I218" s="178" t="str">
        <f>IF($G218="","",SUMIFS(условия_конкуренты!$63:$63,условия_конкуренты!$1:$1,$G218))</f>
        <v/>
      </c>
      <c r="J218" s="178" t="str">
        <f>IF($G218="","",SUMIFS(условия_конкуренты!$110:$110,условия_конкуренты!$1:$1,$G218))</f>
        <v/>
      </c>
      <c r="K218" s="178" t="str">
        <f>IF($G218="","",SUMIFS(условия_конкуренты!$147:$147,условия_конкуренты!$1:$1,$G218))</f>
        <v/>
      </c>
      <c r="L218" s="178" t="str">
        <f>IF($G218="","",SUMIFS(условия_конкуренты!$59:$59,условия_конкуренты!$1:$1,$G218)+SUMIFS(условия_конкуренты!$106:$106,условия_конкуренты!$1:$1,$G218)+SUMIFS(условия_конкуренты!$143:$143,условия_конкуренты!$1:$1,$G218))</f>
        <v/>
      </c>
      <c r="M218" s="181" t="str">
        <f t="shared" si="2"/>
        <v/>
      </c>
      <c r="N218" s="1"/>
      <c r="O218" s="1"/>
      <c r="P218" s="1"/>
      <c r="Q218" s="1"/>
      <c r="R218" s="1"/>
      <c r="S218" s="105"/>
      <c r="T218" s="1"/>
    </row>
    <row r="219" spans="1:20" x14ac:dyDescent="0.3">
      <c r="A219" s="1"/>
      <c r="B219" s="1"/>
      <c r="C219" s="1"/>
      <c r="D219" s="105"/>
      <c r="E219" s="1"/>
      <c r="F219" s="139"/>
      <c r="G219" s="182" t="str">
        <f>IF(G218="","",IF(G218+1&gt;условия_конкуренты!$K$14,"",G218+1))</f>
        <v/>
      </c>
      <c r="H219" s="140"/>
      <c r="I219" s="178" t="str">
        <f>IF($G219="","",SUMIFS(условия_конкуренты!$63:$63,условия_конкуренты!$1:$1,$G219))</f>
        <v/>
      </c>
      <c r="J219" s="178" t="str">
        <f>IF($G219="","",SUMIFS(условия_конкуренты!$110:$110,условия_конкуренты!$1:$1,$G219))</f>
        <v/>
      </c>
      <c r="K219" s="178" t="str">
        <f>IF($G219="","",SUMIFS(условия_конкуренты!$147:$147,условия_конкуренты!$1:$1,$G219))</f>
        <v/>
      </c>
      <c r="L219" s="178" t="str">
        <f>IF($G219="","",SUMIFS(условия_конкуренты!$59:$59,условия_конкуренты!$1:$1,$G219)+SUMIFS(условия_конкуренты!$106:$106,условия_конкуренты!$1:$1,$G219)+SUMIFS(условия_конкуренты!$143:$143,условия_конкуренты!$1:$1,$G219))</f>
        <v/>
      </c>
      <c r="M219" s="181" t="str">
        <f t="shared" si="2"/>
        <v/>
      </c>
      <c r="N219" s="1"/>
      <c r="O219" s="1"/>
      <c r="P219" s="1"/>
      <c r="Q219" s="1"/>
      <c r="R219" s="1"/>
      <c r="S219" s="105"/>
      <c r="T219" s="1"/>
    </row>
    <row r="220" spans="1:20" x14ac:dyDescent="0.3">
      <c r="A220" s="1"/>
      <c r="B220" s="1"/>
      <c r="C220" s="1"/>
      <c r="D220" s="105"/>
      <c r="E220" s="1"/>
      <c r="F220" s="139"/>
      <c r="G220" s="182" t="str">
        <f>IF(G219="","",IF(G219+1&gt;условия_конкуренты!$K$14,"",G219+1))</f>
        <v/>
      </c>
      <c r="H220" s="140"/>
      <c r="I220" s="178" t="str">
        <f>IF($G220="","",SUMIFS(условия_конкуренты!$63:$63,условия_конкуренты!$1:$1,$G220))</f>
        <v/>
      </c>
      <c r="J220" s="178" t="str">
        <f>IF($G220="","",SUMIFS(условия_конкуренты!$110:$110,условия_конкуренты!$1:$1,$G220))</f>
        <v/>
      </c>
      <c r="K220" s="178" t="str">
        <f>IF($G220="","",SUMIFS(условия_конкуренты!$147:$147,условия_конкуренты!$1:$1,$G220))</f>
        <v/>
      </c>
      <c r="L220" s="178" t="str">
        <f>IF($G220="","",SUMIFS(условия_конкуренты!$59:$59,условия_конкуренты!$1:$1,$G220)+SUMIFS(условия_конкуренты!$106:$106,условия_конкуренты!$1:$1,$G220)+SUMIFS(условия_конкуренты!$143:$143,условия_конкуренты!$1:$1,$G220))</f>
        <v/>
      </c>
      <c r="M220" s="181" t="str">
        <f t="shared" si="2"/>
        <v/>
      </c>
      <c r="N220" s="1"/>
      <c r="O220" s="1"/>
      <c r="P220" s="1"/>
      <c r="Q220" s="1"/>
      <c r="R220" s="1"/>
      <c r="S220" s="105"/>
      <c r="T220" s="1"/>
    </row>
    <row r="221" spans="1:20" x14ac:dyDescent="0.3">
      <c r="A221" s="1"/>
      <c r="B221" s="1"/>
      <c r="C221" s="1"/>
      <c r="D221" s="105"/>
      <c r="E221" s="1"/>
      <c r="F221" s="139"/>
      <c r="G221" s="182" t="str">
        <f>IF(G220="","",IF(G220+1&gt;условия_конкуренты!$K$14,"",G220+1))</f>
        <v/>
      </c>
      <c r="H221" s="140"/>
      <c r="I221" s="178" t="str">
        <f>IF($G221="","",SUMIFS(условия_конкуренты!$63:$63,условия_конкуренты!$1:$1,$G221))</f>
        <v/>
      </c>
      <c r="J221" s="178" t="str">
        <f>IF($G221="","",SUMIFS(условия_конкуренты!$110:$110,условия_конкуренты!$1:$1,$G221))</f>
        <v/>
      </c>
      <c r="K221" s="178" t="str">
        <f>IF($G221="","",SUMIFS(условия_конкуренты!$147:$147,условия_конкуренты!$1:$1,$G221))</f>
        <v/>
      </c>
      <c r="L221" s="178" t="str">
        <f>IF($G221="","",SUMIFS(условия_конкуренты!$59:$59,условия_конкуренты!$1:$1,$G221)+SUMIFS(условия_конкуренты!$106:$106,условия_конкуренты!$1:$1,$G221)+SUMIFS(условия_конкуренты!$143:$143,условия_конкуренты!$1:$1,$G221))</f>
        <v/>
      </c>
      <c r="M221" s="181" t="str">
        <f t="shared" si="2"/>
        <v/>
      </c>
      <c r="N221" s="1"/>
      <c r="O221" s="1"/>
      <c r="P221" s="1"/>
      <c r="Q221" s="1"/>
      <c r="R221" s="1"/>
      <c r="S221" s="105"/>
      <c r="T221" s="1"/>
    </row>
    <row r="222" spans="1:20" x14ac:dyDescent="0.3">
      <c r="A222" s="1"/>
      <c r="B222" s="1"/>
      <c r="C222" s="1"/>
      <c r="D222" s="105"/>
      <c r="E222" s="1"/>
      <c r="F222" s="139"/>
      <c r="G222" s="182" t="str">
        <f>IF(G221="","",IF(G221+1&gt;условия_конкуренты!$K$14,"",G221+1))</f>
        <v/>
      </c>
      <c r="H222" s="140"/>
      <c r="I222" s="178" t="str">
        <f>IF($G222="","",SUMIFS(условия_конкуренты!$63:$63,условия_конкуренты!$1:$1,$G222))</f>
        <v/>
      </c>
      <c r="J222" s="178" t="str">
        <f>IF($G222="","",SUMIFS(условия_конкуренты!$110:$110,условия_конкуренты!$1:$1,$G222))</f>
        <v/>
      </c>
      <c r="K222" s="178" t="str">
        <f>IF($G222="","",SUMIFS(условия_конкуренты!$147:$147,условия_конкуренты!$1:$1,$G222))</f>
        <v/>
      </c>
      <c r="L222" s="178" t="str">
        <f>IF($G222="","",SUMIFS(условия_конкуренты!$59:$59,условия_конкуренты!$1:$1,$G222)+SUMIFS(условия_конкуренты!$106:$106,условия_конкуренты!$1:$1,$G222)+SUMIFS(условия_конкуренты!$143:$143,условия_конкуренты!$1:$1,$G222))</f>
        <v/>
      </c>
      <c r="M222" s="181" t="str">
        <f t="shared" si="2"/>
        <v/>
      </c>
      <c r="N222" s="1"/>
      <c r="O222" s="1"/>
      <c r="P222" s="1"/>
      <c r="Q222" s="1"/>
      <c r="R222" s="1"/>
      <c r="S222" s="105"/>
      <c r="T222" s="1"/>
    </row>
    <row r="223" spans="1:20" x14ac:dyDescent="0.3">
      <c r="A223" s="1"/>
      <c r="B223" s="1"/>
      <c r="C223" s="1"/>
      <c r="D223" s="105"/>
      <c r="E223" s="1"/>
      <c r="F223" s="139"/>
      <c r="G223" s="182" t="str">
        <f>IF(G222="","",IF(G222+1&gt;условия_конкуренты!$K$14,"",G222+1))</f>
        <v/>
      </c>
      <c r="H223" s="140"/>
      <c r="I223" s="178" t="str">
        <f>IF($G223="","",SUMIFS(условия_конкуренты!$63:$63,условия_конкуренты!$1:$1,$G223))</f>
        <v/>
      </c>
      <c r="J223" s="178" t="str">
        <f>IF($G223="","",SUMIFS(условия_конкуренты!$110:$110,условия_конкуренты!$1:$1,$G223))</f>
        <v/>
      </c>
      <c r="K223" s="178" t="str">
        <f>IF($G223="","",SUMIFS(условия_конкуренты!$147:$147,условия_конкуренты!$1:$1,$G223))</f>
        <v/>
      </c>
      <c r="L223" s="178" t="str">
        <f>IF($G223="","",SUMIFS(условия_конкуренты!$59:$59,условия_конкуренты!$1:$1,$G223)+SUMIFS(условия_конкуренты!$106:$106,условия_конкуренты!$1:$1,$G223)+SUMIFS(условия_конкуренты!$143:$143,условия_конкуренты!$1:$1,$G223))</f>
        <v/>
      </c>
      <c r="M223" s="181" t="str">
        <f t="shared" si="2"/>
        <v/>
      </c>
      <c r="N223" s="1"/>
      <c r="O223" s="1"/>
      <c r="P223" s="1"/>
      <c r="Q223" s="1"/>
      <c r="R223" s="1"/>
      <c r="S223" s="105"/>
      <c r="T223" s="1"/>
    </row>
    <row r="224" spans="1:20" x14ac:dyDescent="0.3">
      <c r="A224" s="1"/>
      <c r="B224" s="1"/>
      <c r="C224" s="1"/>
      <c r="D224" s="105"/>
      <c r="E224" s="1"/>
      <c r="F224" s="139"/>
      <c r="G224" s="182" t="str">
        <f>IF(G223="","",IF(G223+1&gt;условия_конкуренты!$K$14,"",G223+1))</f>
        <v/>
      </c>
      <c r="H224" s="140"/>
      <c r="I224" s="178" t="str">
        <f>IF($G224="","",SUMIFS(условия_конкуренты!$63:$63,условия_конкуренты!$1:$1,$G224))</f>
        <v/>
      </c>
      <c r="J224" s="178" t="str">
        <f>IF($G224="","",SUMIFS(условия_конкуренты!$110:$110,условия_конкуренты!$1:$1,$G224))</f>
        <v/>
      </c>
      <c r="K224" s="178" t="str">
        <f>IF($G224="","",SUMIFS(условия_конкуренты!$147:$147,условия_конкуренты!$1:$1,$G224))</f>
        <v/>
      </c>
      <c r="L224" s="178" t="str">
        <f>IF($G224="","",SUMIFS(условия_конкуренты!$59:$59,условия_конкуренты!$1:$1,$G224)+SUMIFS(условия_конкуренты!$106:$106,условия_конкуренты!$1:$1,$G224)+SUMIFS(условия_конкуренты!$143:$143,условия_конкуренты!$1:$1,$G224))</f>
        <v/>
      </c>
      <c r="M224" s="181" t="str">
        <f t="shared" si="2"/>
        <v/>
      </c>
      <c r="N224" s="1"/>
      <c r="O224" s="1"/>
      <c r="P224" s="1"/>
      <c r="Q224" s="1"/>
      <c r="R224" s="1"/>
      <c r="S224" s="105"/>
      <c r="T224" s="1"/>
    </row>
    <row r="225" spans="1:20" x14ac:dyDescent="0.3">
      <c r="A225" s="1"/>
      <c r="B225" s="1"/>
      <c r="C225" s="1"/>
      <c r="D225" s="105"/>
      <c r="E225" s="1"/>
      <c r="F225" s="139"/>
      <c r="G225" s="182" t="str">
        <f>IF(G224="","",IF(G224+1&gt;условия_конкуренты!$K$14,"",G224+1))</f>
        <v/>
      </c>
      <c r="H225" s="140"/>
      <c r="I225" s="178" t="str">
        <f>IF($G225="","",SUMIFS(условия_конкуренты!$63:$63,условия_конкуренты!$1:$1,$G225))</f>
        <v/>
      </c>
      <c r="J225" s="178" t="str">
        <f>IF($G225="","",SUMIFS(условия_конкуренты!$110:$110,условия_конкуренты!$1:$1,$G225))</f>
        <v/>
      </c>
      <c r="K225" s="178" t="str">
        <f>IF($G225="","",SUMIFS(условия_конкуренты!$147:$147,условия_конкуренты!$1:$1,$G225))</f>
        <v/>
      </c>
      <c r="L225" s="178" t="str">
        <f>IF($G225="","",SUMIFS(условия_конкуренты!$59:$59,условия_конкуренты!$1:$1,$G225)+SUMIFS(условия_конкуренты!$106:$106,условия_конкуренты!$1:$1,$G225)+SUMIFS(условия_конкуренты!$143:$143,условия_конкуренты!$1:$1,$G225))</f>
        <v/>
      </c>
      <c r="M225" s="181" t="str">
        <f t="shared" si="2"/>
        <v/>
      </c>
      <c r="N225" s="1"/>
      <c r="O225" s="1"/>
      <c r="P225" s="1"/>
      <c r="Q225" s="1"/>
      <c r="R225" s="1"/>
      <c r="S225" s="105"/>
      <c r="T225" s="1"/>
    </row>
    <row r="226" spans="1:20" x14ac:dyDescent="0.3">
      <c r="A226" s="1"/>
      <c r="B226" s="1"/>
      <c r="C226" s="1"/>
      <c r="D226" s="105"/>
      <c r="E226" s="1"/>
      <c r="F226" s="139"/>
      <c r="G226" s="182" t="str">
        <f>IF(G225="","",IF(G225+1&gt;условия_конкуренты!$K$14,"",G225+1))</f>
        <v/>
      </c>
      <c r="H226" s="140"/>
      <c r="I226" s="178" t="str">
        <f>IF($G226="","",SUMIFS(условия_конкуренты!$63:$63,условия_конкуренты!$1:$1,$G226))</f>
        <v/>
      </c>
      <c r="J226" s="178" t="str">
        <f>IF($G226="","",SUMIFS(условия_конкуренты!$110:$110,условия_конкуренты!$1:$1,$G226))</f>
        <v/>
      </c>
      <c r="K226" s="178" t="str">
        <f>IF($G226="","",SUMIFS(условия_конкуренты!$147:$147,условия_конкуренты!$1:$1,$G226))</f>
        <v/>
      </c>
      <c r="L226" s="178" t="str">
        <f>IF($G226="","",SUMIFS(условия_конкуренты!$59:$59,условия_конкуренты!$1:$1,$G226)+SUMIFS(условия_конкуренты!$106:$106,условия_конкуренты!$1:$1,$G226)+SUMIFS(условия_конкуренты!$143:$143,условия_конкуренты!$1:$1,$G226))</f>
        <v/>
      </c>
      <c r="M226" s="181" t="str">
        <f t="shared" si="2"/>
        <v/>
      </c>
      <c r="N226" s="1"/>
      <c r="O226" s="1"/>
      <c r="P226" s="1"/>
      <c r="Q226" s="1"/>
      <c r="R226" s="1"/>
      <c r="S226" s="105"/>
      <c r="T226" s="1"/>
    </row>
    <row r="227" spans="1:20" x14ac:dyDescent="0.3">
      <c r="A227" s="1"/>
      <c r="B227" s="1"/>
      <c r="C227" s="1"/>
      <c r="D227" s="105"/>
      <c r="E227" s="1"/>
      <c r="F227" s="139"/>
      <c r="G227" s="182" t="str">
        <f>IF(G226="","",IF(G226+1&gt;условия_конкуренты!$K$14,"",G226+1))</f>
        <v/>
      </c>
      <c r="H227" s="140"/>
      <c r="I227" s="178" t="str">
        <f>IF($G227="","",SUMIFS(условия_конкуренты!$63:$63,условия_конкуренты!$1:$1,$G227))</f>
        <v/>
      </c>
      <c r="J227" s="178" t="str">
        <f>IF($G227="","",SUMIFS(условия_конкуренты!$110:$110,условия_конкуренты!$1:$1,$G227))</f>
        <v/>
      </c>
      <c r="K227" s="178" t="str">
        <f>IF($G227="","",SUMIFS(условия_конкуренты!$147:$147,условия_конкуренты!$1:$1,$G227))</f>
        <v/>
      </c>
      <c r="L227" s="178" t="str">
        <f>IF($G227="","",SUMIFS(условия_конкуренты!$59:$59,условия_конкуренты!$1:$1,$G227)+SUMIFS(условия_конкуренты!$106:$106,условия_конкуренты!$1:$1,$G227)+SUMIFS(условия_конкуренты!$143:$143,условия_конкуренты!$1:$1,$G227))</f>
        <v/>
      </c>
      <c r="M227" s="181" t="str">
        <f t="shared" si="2"/>
        <v/>
      </c>
      <c r="N227" s="1"/>
      <c r="O227" s="1"/>
      <c r="P227" s="1"/>
      <c r="Q227" s="1"/>
      <c r="R227" s="1"/>
      <c r="S227" s="105"/>
      <c r="T227" s="1"/>
    </row>
    <row r="228" spans="1:20" x14ac:dyDescent="0.3">
      <c r="A228" s="1"/>
      <c r="B228" s="1"/>
      <c r="C228" s="1"/>
      <c r="D228" s="105"/>
      <c r="E228" s="1"/>
      <c r="F228" s="139"/>
      <c r="G228" s="182" t="str">
        <f>IF(G227="","",IF(G227+1&gt;условия_конкуренты!$K$14,"",G227+1))</f>
        <v/>
      </c>
      <c r="H228" s="140"/>
      <c r="I228" s="178" t="str">
        <f>IF($G228="","",SUMIFS(условия_конкуренты!$63:$63,условия_конкуренты!$1:$1,$G228))</f>
        <v/>
      </c>
      <c r="J228" s="178" t="str">
        <f>IF($G228="","",SUMIFS(условия_конкуренты!$110:$110,условия_конкуренты!$1:$1,$G228))</f>
        <v/>
      </c>
      <c r="K228" s="178" t="str">
        <f>IF($G228="","",SUMIFS(условия_конкуренты!$147:$147,условия_конкуренты!$1:$1,$G228))</f>
        <v/>
      </c>
      <c r="L228" s="178" t="str">
        <f>IF($G228="","",SUMIFS(условия_конкуренты!$59:$59,условия_конкуренты!$1:$1,$G228)+SUMIFS(условия_конкуренты!$106:$106,условия_конкуренты!$1:$1,$G228)+SUMIFS(условия_конкуренты!$143:$143,условия_конкуренты!$1:$1,$G228))</f>
        <v/>
      </c>
      <c r="M228" s="181" t="str">
        <f t="shared" si="2"/>
        <v/>
      </c>
      <c r="N228" s="1"/>
      <c r="O228" s="1"/>
      <c r="P228" s="1"/>
      <c r="Q228" s="1"/>
      <c r="R228" s="1"/>
      <c r="S228" s="105"/>
      <c r="T228" s="1"/>
    </row>
    <row r="229" spans="1:20" x14ac:dyDescent="0.3">
      <c r="A229" s="1"/>
      <c r="B229" s="1"/>
      <c r="C229" s="1"/>
      <c r="D229" s="105"/>
      <c r="E229" s="1"/>
      <c r="F229" s="139"/>
      <c r="G229" s="182" t="str">
        <f>IF(G228="","",IF(G228+1&gt;условия_конкуренты!$K$14,"",G228+1))</f>
        <v/>
      </c>
      <c r="H229" s="140"/>
      <c r="I229" s="178" t="str">
        <f>IF($G229="","",SUMIFS(условия_конкуренты!$63:$63,условия_конкуренты!$1:$1,$G229))</f>
        <v/>
      </c>
      <c r="J229" s="178" t="str">
        <f>IF($G229="","",SUMIFS(условия_конкуренты!$110:$110,условия_конкуренты!$1:$1,$G229))</f>
        <v/>
      </c>
      <c r="K229" s="178" t="str">
        <f>IF($G229="","",SUMIFS(условия_конкуренты!$147:$147,условия_конкуренты!$1:$1,$G229))</f>
        <v/>
      </c>
      <c r="L229" s="178" t="str">
        <f>IF($G229="","",SUMIFS(условия_конкуренты!$59:$59,условия_конкуренты!$1:$1,$G229)+SUMIFS(условия_конкуренты!$106:$106,условия_конкуренты!$1:$1,$G229)+SUMIFS(условия_конкуренты!$143:$143,условия_конкуренты!$1:$1,$G229))</f>
        <v/>
      </c>
      <c r="M229" s="181" t="str">
        <f t="shared" si="2"/>
        <v/>
      </c>
      <c r="N229" s="1"/>
      <c r="O229" s="1"/>
      <c r="P229" s="1"/>
      <c r="Q229" s="1"/>
      <c r="R229" s="1"/>
      <c r="S229" s="105"/>
      <c r="T229" s="1"/>
    </row>
    <row r="230" spans="1:20" x14ac:dyDescent="0.3">
      <c r="A230" s="1"/>
      <c r="B230" s="1"/>
      <c r="C230" s="1"/>
      <c r="D230" s="105"/>
      <c r="E230" s="1"/>
      <c r="F230" s="139"/>
      <c r="G230" s="182" t="str">
        <f>IF(G229="","",IF(G229+1&gt;условия_конкуренты!$K$14,"",G229+1))</f>
        <v/>
      </c>
      <c r="H230" s="140"/>
      <c r="I230" s="178" t="str">
        <f>IF($G230="","",SUMIFS(условия_конкуренты!$63:$63,условия_конкуренты!$1:$1,$G230))</f>
        <v/>
      </c>
      <c r="J230" s="178" t="str">
        <f>IF($G230="","",SUMIFS(условия_конкуренты!$110:$110,условия_конкуренты!$1:$1,$G230))</f>
        <v/>
      </c>
      <c r="K230" s="178" t="str">
        <f>IF($G230="","",SUMIFS(условия_конкуренты!$147:$147,условия_конкуренты!$1:$1,$G230))</f>
        <v/>
      </c>
      <c r="L230" s="178" t="str">
        <f>IF($G230="","",SUMIFS(условия_конкуренты!$59:$59,условия_конкуренты!$1:$1,$G230)+SUMIFS(условия_конкуренты!$106:$106,условия_конкуренты!$1:$1,$G230)+SUMIFS(условия_конкуренты!$143:$143,условия_конкуренты!$1:$1,$G230))</f>
        <v/>
      </c>
      <c r="M230" s="181" t="str">
        <f t="shared" si="2"/>
        <v/>
      </c>
      <c r="N230" s="1"/>
      <c r="O230" s="1"/>
      <c r="P230" s="1"/>
      <c r="Q230" s="1"/>
      <c r="R230" s="1"/>
      <c r="S230" s="105"/>
      <c r="T230" s="1"/>
    </row>
    <row r="231" spans="1:20" x14ac:dyDescent="0.3">
      <c r="A231" s="1"/>
      <c r="B231" s="1"/>
      <c r="C231" s="1"/>
      <c r="D231" s="105"/>
      <c r="E231" s="1"/>
      <c r="F231" s="139"/>
      <c r="G231" s="182" t="str">
        <f>IF(G230="","",IF(G230+1&gt;условия_конкуренты!$K$14,"",G230+1))</f>
        <v/>
      </c>
      <c r="H231" s="140"/>
      <c r="I231" s="178" t="str">
        <f>IF($G231="","",SUMIFS(условия_конкуренты!$63:$63,условия_конкуренты!$1:$1,$G231))</f>
        <v/>
      </c>
      <c r="J231" s="178" t="str">
        <f>IF($G231="","",SUMIFS(условия_конкуренты!$110:$110,условия_конкуренты!$1:$1,$G231))</f>
        <v/>
      </c>
      <c r="K231" s="178" t="str">
        <f>IF($G231="","",SUMIFS(условия_конкуренты!$147:$147,условия_конкуренты!$1:$1,$G231))</f>
        <v/>
      </c>
      <c r="L231" s="178" t="str">
        <f>IF($G231="","",SUMIFS(условия_конкуренты!$59:$59,условия_конкуренты!$1:$1,$G231)+SUMIFS(условия_конкуренты!$106:$106,условия_конкуренты!$1:$1,$G231)+SUMIFS(условия_конкуренты!$143:$143,условия_конкуренты!$1:$1,$G231))</f>
        <v/>
      </c>
      <c r="M231" s="181" t="str">
        <f t="shared" si="2"/>
        <v/>
      </c>
      <c r="N231" s="1"/>
      <c r="O231" s="1"/>
      <c r="P231" s="1"/>
      <c r="Q231" s="1"/>
      <c r="R231" s="1"/>
      <c r="S231" s="105"/>
      <c r="T231" s="1"/>
    </row>
    <row r="232" spans="1:20" x14ac:dyDescent="0.3">
      <c r="A232" s="1"/>
      <c r="B232" s="1"/>
      <c r="C232" s="1"/>
      <c r="D232" s="105"/>
      <c r="E232" s="1"/>
      <c r="F232" s="139"/>
      <c r="G232" s="182" t="str">
        <f>IF(G231="","",IF(G231+1&gt;условия_конкуренты!$K$14,"",G231+1))</f>
        <v/>
      </c>
      <c r="H232" s="140"/>
      <c r="I232" s="178" t="str">
        <f>IF($G232="","",SUMIFS(условия_конкуренты!$63:$63,условия_конкуренты!$1:$1,$G232))</f>
        <v/>
      </c>
      <c r="J232" s="178" t="str">
        <f>IF($G232="","",SUMIFS(условия_конкуренты!$110:$110,условия_конкуренты!$1:$1,$G232))</f>
        <v/>
      </c>
      <c r="K232" s="178" t="str">
        <f>IF($G232="","",SUMIFS(условия_конкуренты!$147:$147,условия_конкуренты!$1:$1,$G232))</f>
        <v/>
      </c>
      <c r="L232" s="178" t="str">
        <f>IF($G232="","",SUMIFS(условия_конкуренты!$59:$59,условия_конкуренты!$1:$1,$G232)+SUMIFS(условия_конкуренты!$106:$106,условия_конкуренты!$1:$1,$G232)+SUMIFS(условия_конкуренты!$143:$143,условия_конкуренты!$1:$1,$G232))</f>
        <v/>
      </c>
      <c r="M232" s="181" t="str">
        <f t="shared" si="2"/>
        <v/>
      </c>
      <c r="N232" s="1"/>
      <c r="O232" s="1"/>
      <c r="P232" s="1"/>
      <c r="Q232" s="1"/>
      <c r="R232" s="1"/>
      <c r="S232" s="105"/>
      <c r="T232" s="1"/>
    </row>
    <row r="233" spans="1:20" x14ac:dyDescent="0.3">
      <c r="A233" s="1"/>
      <c r="B233" s="1"/>
      <c r="C233" s="1"/>
      <c r="D233" s="105"/>
      <c r="E233" s="1"/>
      <c r="F233" s="139"/>
      <c r="G233" s="182" t="str">
        <f>IF(G232="","",IF(G232+1&gt;условия_конкуренты!$K$14,"",G232+1))</f>
        <v/>
      </c>
      <c r="H233" s="140"/>
      <c r="I233" s="178" t="str">
        <f>IF($G233="","",SUMIFS(условия_конкуренты!$63:$63,условия_конкуренты!$1:$1,$G233))</f>
        <v/>
      </c>
      <c r="J233" s="178" t="str">
        <f>IF($G233="","",SUMIFS(условия_конкуренты!$110:$110,условия_конкуренты!$1:$1,$G233))</f>
        <v/>
      </c>
      <c r="K233" s="178" t="str">
        <f>IF($G233="","",SUMIFS(условия_конкуренты!$147:$147,условия_конкуренты!$1:$1,$G233))</f>
        <v/>
      </c>
      <c r="L233" s="178" t="str">
        <f>IF($G233="","",SUMIFS(условия_конкуренты!$59:$59,условия_конкуренты!$1:$1,$G233)+SUMIFS(условия_конкуренты!$106:$106,условия_конкуренты!$1:$1,$G233)+SUMIFS(условия_конкуренты!$143:$143,условия_конкуренты!$1:$1,$G233))</f>
        <v/>
      </c>
      <c r="M233" s="181" t="str">
        <f t="shared" si="2"/>
        <v/>
      </c>
      <c r="N233" s="1"/>
      <c r="O233" s="1"/>
      <c r="P233" s="1"/>
      <c r="Q233" s="1"/>
      <c r="R233" s="1"/>
      <c r="S233" s="105"/>
      <c r="T233" s="1"/>
    </row>
    <row r="234" spans="1:20" x14ac:dyDescent="0.3">
      <c r="A234" s="1"/>
      <c r="B234" s="1"/>
      <c r="C234" s="1"/>
      <c r="D234" s="105"/>
      <c r="E234" s="1"/>
      <c r="F234" s="139"/>
      <c r="G234" s="182" t="str">
        <f>IF(G233="","",IF(G233+1&gt;условия_конкуренты!$K$14,"",G233+1))</f>
        <v/>
      </c>
      <c r="H234" s="140"/>
      <c r="I234" s="178" t="str">
        <f>IF($G234="","",SUMIFS(условия_конкуренты!$63:$63,условия_конкуренты!$1:$1,$G234))</f>
        <v/>
      </c>
      <c r="J234" s="178" t="str">
        <f>IF($G234="","",SUMIFS(условия_конкуренты!$110:$110,условия_конкуренты!$1:$1,$G234))</f>
        <v/>
      </c>
      <c r="K234" s="178" t="str">
        <f>IF($G234="","",SUMIFS(условия_конкуренты!$147:$147,условия_конкуренты!$1:$1,$G234))</f>
        <v/>
      </c>
      <c r="L234" s="178" t="str">
        <f>IF($G234="","",SUMIFS(условия_конкуренты!$59:$59,условия_конкуренты!$1:$1,$G234)+SUMIFS(условия_конкуренты!$106:$106,условия_конкуренты!$1:$1,$G234)+SUMIFS(условия_конкуренты!$143:$143,условия_конкуренты!$1:$1,$G234))</f>
        <v/>
      </c>
      <c r="M234" s="181" t="str">
        <f t="shared" si="2"/>
        <v/>
      </c>
      <c r="N234" s="1"/>
      <c r="O234" s="1"/>
      <c r="P234" s="1"/>
      <c r="Q234" s="1"/>
      <c r="R234" s="1"/>
      <c r="S234" s="105"/>
      <c r="T234" s="1"/>
    </row>
    <row r="235" spans="1:20" x14ac:dyDescent="0.3">
      <c r="A235" s="1"/>
      <c r="B235" s="1"/>
      <c r="C235" s="1"/>
      <c r="D235" s="105"/>
      <c r="E235" s="1"/>
      <c r="F235" s="139"/>
      <c r="G235" s="182" t="str">
        <f>IF(G234="","",IF(G234+1&gt;условия_конкуренты!$K$14,"",G234+1))</f>
        <v/>
      </c>
      <c r="H235" s="140"/>
      <c r="I235" s="178" t="str">
        <f>IF($G235="","",SUMIFS(условия_конкуренты!$63:$63,условия_конкуренты!$1:$1,$G235))</f>
        <v/>
      </c>
      <c r="J235" s="178" t="str">
        <f>IF($G235="","",SUMIFS(условия_конкуренты!$110:$110,условия_конкуренты!$1:$1,$G235))</f>
        <v/>
      </c>
      <c r="K235" s="178" t="str">
        <f>IF($G235="","",SUMIFS(условия_конкуренты!$147:$147,условия_конкуренты!$1:$1,$G235))</f>
        <v/>
      </c>
      <c r="L235" s="178" t="str">
        <f>IF($G235="","",SUMIFS(условия_конкуренты!$59:$59,условия_конкуренты!$1:$1,$G235)+SUMIFS(условия_конкуренты!$106:$106,условия_конкуренты!$1:$1,$G235)+SUMIFS(условия_конкуренты!$143:$143,условия_конкуренты!$1:$1,$G235))</f>
        <v/>
      </c>
      <c r="M235" s="181" t="str">
        <f t="shared" si="2"/>
        <v/>
      </c>
      <c r="N235" s="1"/>
      <c r="O235" s="1"/>
      <c r="P235" s="1"/>
      <c r="Q235" s="1"/>
      <c r="R235" s="1"/>
      <c r="S235" s="105"/>
      <c r="T235" s="1"/>
    </row>
    <row r="236" spans="1:20" x14ac:dyDescent="0.3">
      <c r="A236" s="1"/>
      <c r="B236" s="1"/>
      <c r="C236" s="1"/>
      <c r="D236" s="105"/>
      <c r="E236" s="1"/>
      <c r="F236" s="139"/>
      <c r="G236" s="182" t="str">
        <f>IF(G235="","",IF(G235+1&gt;условия_конкуренты!$K$14,"",G235+1))</f>
        <v/>
      </c>
      <c r="H236" s="140"/>
      <c r="I236" s="178" t="str">
        <f>IF($G236="","",SUMIFS(условия_конкуренты!$63:$63,условия_конкуренты!$1:$1,$G236))</f>
        <v/>
      </c>
      <c r="J236" s="178" t="str">
        <f>IF($G236="","",SUMIFS(условия_конкуренты!$110:$110,условия_конкуренты!$1:$1,$G236))</f>
        <v/>
      </c>
      <c r="K236" s="178" t="str">
        <f>IF($G236="","",SUMIFS(условия_конкуренты!$147:$147,условия_конкуренты!$1:$1,$G236))</f>
        <v/>
      </c>
      <c r="L236" s="178" t="str">
        <f>IF($G236="","",SUMIFS(условия_конкуренты!$59:$59,условия_конкуренты!$1:$1,$G236)+SUMIFS(условия_конкуренты!$106:$106,условия_конкуренты!$1:$1,$G236)+SUMIFS(условия_конкуренты!$143:$143,условия_конкуренты!$1:$1,$G236))</f>
        <v/>
      </c>
      <c r="M236" s="181" t="str">
        <f t="shared" si="2"/>
        <v/>
      </c>
      <c r="N236" s="1"/>
      <c r="O236" s="1"/>
      <c r="P236" s="1"/>
      <c r="Q236" s="1"/>
      <c r="R236" s="1"/>
      <c r="S236" s="105"/>
      <c r="T236" s="1"/>
    </row>
    <row r="237" spans="1:20" x14ac:dyDescent="0.3">
      <c r="A237" s="1"/>
      <c r="B237" s="1"/>
      <c r="C237" s="1"/>
      <c r="D237" s="105"/>
      <c r="E237" s="1"/>
      <c r="F237" s="139"/>
      <c r="G237" s="182" t="str">
        <f>IF(G236="","",IF(G236+1&gt;условия_конкуренты!$K$14,"",G236+1))</f>
        <v/>
      </c>
      <c r="H237" s="140"/>
      <c r="I237" s="178" t="str">
        <f>IF($G237="","",SUMIFS(условия_конкуренты!$63:$63,условия_конкуренты!$1:$1,$G237))</f>
        <v/>
      </c>
      <c r="J237" s="178" t="str">
        <f>IF($G237="","",SUMIFS(условия_конкуренты!$110:$110,условия_конкуренты!$1:$1,$G237))</f>
        <v/>
      </c>
      <c r="K237" s="178" t="str">
        <f>IF($G237="","",SUMIFS(условия_конкуренты!$147:$147,условия_конкуренты!$1:$1,$G237))</f>
        <v/>
      </c>
      <c r="L237" s="178" t="str">
        <f>IF($G237="","",SUMIFS(условия_конкуренты!$59:$59,условия_конкуренты!$1:$1,$G237)+SUMIFS(условия_конкуренты!$106:$106,условия_конкуренты!$1:$1,$G237)+SUMIFS(условия_конкуренты!$143:$143,условия_конкуренты!$1:$1,$G237))</f>
        <v/>
      </c>
      <c r="M237" s="181" t="str">
        <f t="shared" si="2"/>
        <v/>
      </c>
      <c r="N237" s="1"/>
      <c r="O237" s="1"/>
      <c r="P237" s="1"/>
      <c r="Q237" s="1"/>
      <c r="R237" s="1"/>
      <c r="S237" s="105"/>
      <c r="T237" s="1"/>
    </row>
    <row r="238" spans="1:20" x14ac:dyDescent="0.3">
      <c r="A238" s="1"/>
      <c r="B238" s="1"/>
      <c r="C238" s="1"/>
      <c r="D238" s="105"/>
      <c r="E238" s="1"/>
      <c r="F238" s="139"/>
      <c r="G238" s="182" t="str">
        <f>IF(G237="","",IF(G237+1&gt;условия_конкуренты!$K$14,"",G237+1))</f>
        <v/>
      </c>
      <c r="H238" s="140"/>
      <c r="I238" s="178" t="str">
        <f>IF($G238="","",SUMIFS(условия_конкуренты!$63:$63,условия_конкуренты!$1:$1,$G238))</f>
        <v/>
      </c>
      <c r="J238" s="178" t="str">
        <f>IF($G238="","",SUMIFS(условия_конкуренты!$110:$110,условия_конкуренты!$1:$1,$G238))</f>
        <v/>
      </c>
      <c r="K238" s="178" t="str">
        <f>IF($G238="","",SUMIFS(условия_конкуренты!$147:$147,условия_конкуренты!$1:$1,$G238))</f>
        <v/>
      </c>
      <c r="L238" s="178" t="str">
        <f>IF($G238="","",SUMIFS(условия_конкуренты!$59:$59,условия_конкуренты!$1:$1,$G238)+SUMIFS(условия_конкуренты!$106:$106,условия_конкуренты!$1:$1,$G238)+SUMIFS(условия_конкуренты!$143:$143,условия_конкуренты!$1:$1,$G238))</f>
        <v/>
      </c>
      <c r="M238" s="181" t="str">
        <f t="shared" si="2"/>
        <v/>
      </c>
      <c r="N238" s="1"/>
      <c r="O238" s="1"/>
      <c r="P238" s="1"/>
      <c r="Q238" s="1"/>
      <c r="R238" s="1"/>
      <c r="S238" s="105"/>
      <c r="T238" s="1"/>
    </row>
    <row r="239" spans="1:20" x14ac:dyDescent="0.3">
      <c r="A239" s="1"/>
      <c r="B239" s="1"/>
      <c r="C239" s="1"/>
      <c r="D239" s="105"/>
      <c r="E239" s="1"/>
      <c r="F239" s="139"/>
      <c r="G239" s="182" t="str">
        <f>IF(G238="","",IF(G238+1&gt;условия_конкуренты!$K$14,"",G238+1))</f>
        <v/>
      </c>
      <c r="H239" s="140"/>
      <c r="I239" s="178" t="str">
        <f>IF($G239="","",SUMIFS(условия_конкуренты!$63:$63,условия_конкуренты!$1:$1,$G239))</f>
        <v/>
      </c>
      <c r="J239" s="178" t="str">
        <f>IF($G239="","",SUMIFS(условия_конкуренты!$110:$110,условия_конкуренты!$1:$1,$G239))</f>
        <v/>
      </c>
      <c r="K239" s="178" t="str">
        <f>IF($G239="","",SUMIFS(условия_конкуренты!$147:$147,условия_конкуренты!$1:$1,$G239))</f>
        <v/>
      </c>
      <c r="L239" s="178" t="str">
        <f>IF($G239="","",SUMIFS(условия_конкуренты!$59:$59,условия_конкуренты!$1:$1,$G239)+SUMIFS(условия_конкуренты!$106:$106,условия_конкуренты!$1:$1,$G239)+SUMIFS(условия_конкуренты!$143:$143,условия_конкуренты!$1:$1,$G239))</f>
        <v/>
      </c>
      <c r="M239" s="181" t="str">
        <f t="shared" si="2"/>
        <v/>
      </c>
      <c r="N239" s="1"/>
      <c r="O239" s="1"/>
      <c r="P239" s="1"/>
      <c r="Q239" s="1"/>
      <c r="R239" s="1"/>
      <c r="S239" s="105"/>
      <c r="T239" s="1"/>
    </row>
    <row r="240" spans="1:20" x14ac:dyDescent="0.3">
      <c r="A240" s="1"/>
      <c r="B240" s="1"/>
      <c r="C240" s="1"/>
      <c r="D240" s="105"/>
      <c r="E240" s="1"/>
      <c r="F240" s="139"/>
      <c r="G240" s="182" t="str">
        <f>IF(G239="","",IF(G239+1&gt;условия_конкуренты!$K$14,"",G239+1))</f>
        <v/>
      </c>
      <c r="H240" s="140"/>
      <c r="I240" s="178" t="str">
        <f>IF($G240="","",SUMIFS(условия_конкуренты!$63:$63,условия_конкуренты!$1:$1,$G240))</f>
        <v/>
      </c>
      <c r="J240" s="178" t="str">
        <f>IF($G240="","",SUMIFS(условия_конкуренты!$110:$110,условия_конкуренты!$1:$1,$G240))</f>
        <v/>
      </c>
      <c r="K240" s="178" t="str">
        <f>IF($G240="","",SUMIFS(условия_конкуренты!$147:$147,условия_конкуренты!$1:$1,$G240))</f>
        <v/>
      </c>
      <c r="L240" s="178" t="str">
        <f>IF($G240="","",SUMIFS(условия_конкуренты!$59:$59,условия_конкуренты!$1:$1,$G240)+SUMIFS(условия_конкуренты!$106:$106,условия_конкуренты!$1:$1,$G240)+SUMIFS(условия_конкуренты!$143:$143,условия_конкуренты!$1:$1,$G240))</f>
        <v/>
      </c>
      <c r="M240" s="181" t="str">
        <f t="shared" si="2"/>
        <v/>
      </c>
      <c r="N240" s="1"/>
      <c r="O240" s="1"/>
      <c r="P240" s="1"/>
      <c r="Q240" s="1"/>
      <c r="R240" s="1"/>
      <c r="S240" s="105"/>
      <c r="T240" s="1"/>
    </row>
    <row r="241" spans="1:20" x14ac:dyDescent="0.3">
      <c r="A241" s="1"/>
      <c r="B241" s="1"/>
      <c r="C241" s="1"/>
      <c r="D241" s="105"/>
      <c r="E241" s="1"/>
      <c r="F241" s="139"/>
      <c r="G241" s="182" t="str">
        <f>IF(G240="","",IF(G240+1&gt;условия_конкуренты!$K$14,"",G240+1))</f>
        <v/>
      </c>
      <c r="H241" s="140"/>
      <c r="I241" s="178" t="str">
        <f>IF($G241="","",SUMIFS(условия_конкуренты!$63:$63,условия_конкуренты!$1:$1,$G241))</f>
        <v/>
      </c>
      <c r="J241" s="178" t="str">
        <f>IF($G241="","",SUMIFS(условия_конкуренты!$110:$110,условия_конкуренты!$1:$1,$G241))</f>
        <v/>
      </c>
      <c r="K241" s="178" t="str">
        <f>IF($G241="","",SUMIFS(условия_конкуренты!$147:$147,условия_конкуренты!$1:$1,$G241))</f>
        <v/>
      </c>
      <c r="L241" s="178" t="str">
        <f>IF($G241="","",SUMIFS(условия_конкуренты!$59:$59,условия_конкуренты!$1:$1,$G241)+SUMIFS(условия_конкуренты!$106:$106,условия_конкуренты!$1:$1,$G241)+SUMIFS(условия_конкуренты!$143:$143,условия_конкуренты!$1:$1,$G241))</f>
        <v/>
      </c>
      <c r="M241" s="181" t="str">
        <f t="shared" si="2"/>
        <v/>
      </c>
      <c r="N241" s="1"/>
      <c r="O241" s="1"/>
      <c r="P241" s="1"/>
      <c r="Q241" s="1"/>
      <c r="R241" s="1"/>
      <c r="S241" s="105"/>
      <c r="T241" s="1"/>
    </row>
    <row r="242" spans="1:20" x14ac:dyDescent="0.3">
      <c r="A242" s="1"/>
      <c r="B242" s="1"/>
      <c r="C242" s="1"/>
      <c r="D242" s="105"/>
      <c r="E242" s="1"/>
      <c r="F242" s="139"/>
      <c r="G242" s="182" t="str">
        <f>IF(G241="","",IF(G241+1&gt;условия_конкуренты!$K$14,"",G241+1))</f>
        <v/>
      </c>
      <c r="H242" s="140"/>
      <c r="I242" s="178" t="str">
        <f>IF($G242="","",SUMIFS(условия_конкуренты!$63:$63,условия_конкуренты!$1:$1,$G242))</f>
        <v/>
      </c>
      <c r="J242" s="178" t="str">
        <f>IF($G242="","",SUMIFS(условия_конкуренты!$110:$110,условия_конкуренты!$1:$1,$G242))</f>
        <v/>
      </c>
      <c r="K242" s="178" t="str">
        <f>IF($G242="","",SUMIFS(условия_конкуренты!$147:$147,условия_конкуренты!$1:$1,$G242))</f>
        <v/>
      </c>
      <c r="L242" s="178" t="str">
        <f>IF($G242="","",SUMIFS(условия_конкуренты!$59:$59,условия_конкуренты!$1:$1,$G242)+SUMIFS(условия_конкуренты!$106:$106,условия_конкуренты!$1:$1,$G242)+SUMIFS(условия_конкуренты!$143:$143,условия_конкуренты!$1:$1,$G242))</f>
        <v/>
      </c>
      <c r="M242" s="181" t="str">
        <f t="shared" si="2"/>
        <v/>
      </c>
      <c r="N242" s="1"/>
      <c r="O242" s="1"/>
      <c r="P242" s="1"/>
      <c r="Q242" s="1"/>
      <c r="R242" s="1"/>
      <c r="S242" s="105"/>
      <c r="T242" s="1"/>
    </row>
    <row r="243" spans="1:20" x14ac:dyDescent="0.3">
      <c r="A243" s="1"/>
      <c r="B243" s="1"/>
      <c r="C243" s="1"/>
      <c r="D243" s="105"/>
      <c r="E243" s="1"/>
      <c r="F243" s="139"/>
      <c r="G243" s="182" t="str">
        <f>IF(G242="","",IF(G242+1&gt;условия_конкуренты!$K$14,"",G242+1))</f>
        <v/>
      </c>
      <c r="H243" s="140"/>
      <c r="I243" s="178" t="str">
        <f>IF($G243="","",SUMIFS(условия_конкуренты!$63:$63,условия_конкуренты!$1:$1,$G243))</f>
        <v/>
      </c>
      <c r="J243" s="178" t="str">
        <f>IF($G243="","",SUMIFS(условия_конкуренты!$110:$110,условия_конкуренты!$1:$1,$G243))</f>
        <v/>
      </c>
      <c r="K243" s="178" t="str">
        <f>IF($G243="","",SUMIFS(условия_конкуренты!$147:$147,условия_конкуренты!$1:$1,$G243))</f>
        <v/>
      </c>
      <c r="L243" s="178" t="str">
        <f>IF($G243="","",SUMIFS(условия_конкуренты!$59:$59,условия_конкуренты!$1:$1,$G243)+SUMIFS(условия_конкуренты!$106:$106,условия_конкуренты!$1:$1,$G243)+SUMIFS(условия_конкуренты!$143:$143,условия_конкуренты!$1:$1,$G243))</f>
        <v/>
      </c>
      <c r="M243" s="181" t="str">
        <f t="shared" si="2"/>
        <v/>
      </c>
      <c r="N243" s="1"/>
      <c r="O243" s="1"/>
      <c r="P243" s="1"/>
      <c r="Q243" s="1"/>
      <c r="R243" s="1"/>
      <c r="S243" s="105"/>
      <c r="T243" s="1"/>
    </row>
    <row r="244" spans="1:20" x14ac:dyDescent="0.3">
      <c r="A244" s="1"/>
      <c r="B244" s="1"/>
      <c r="C244" s="1"/>
      <c r="D244" s="105"/>
      <c r="E244" s="1"/>
      <c r="F244" s="139"/>
      <c r="G244" s="182" t="str">
        <f>IF(G243="","",IF(G243+1&gt;условия_конкуренты!$K$14,"",G243+1))</f>
        <v/>
      </c>
      <c r="H244" s="140"/>
      <c r="I244" s="178" t="str">
        <f>IF($G244="","",SUMIFS(условия_конкуренты!$63:$63,условия_конкуренты!$1:$1,$G244))</f>
        <v/>
      </c>
      <c r="J244" s="178" t="str">
        <f>IF($G244="","",SUMIFS(условия_конкуренты!$110:$110,условия_конкуренты!$1:$1,$G244))</f>
        <v/>
      </c>
      <c r="K244" s="178" t="str">
        <f>IF($G244="","",SUMIFS(условия_конкуренты!$147:$147,условия_конкуренты!$1:$1,$G244))</f>
        <v/>
      </c>
      <c r="L244" s="178" t="str">
        <f>IF($G244="","",SUMIFS(условия_конкуренты!$59:$59,условия_конкуренты!$1:$1,$G244)+SUMIFS(условия_конкуренты!$106:$106,условия_конкуренты!$1:$1,$G244)+SUMIFS(условия_конкуренты!$143:$143,условия_конкуренты!$1:$1,$G244))</f>
        <v/>
      </c>
      <c r="M244" s="181" t="str">
        <f t="shared" si="2"/>
        <v/>
      </c>
      <c r="N244" s="1"/>
      <c r="O244" s="1"/>
      <c r="P244" s="1"/>
      <c r="Q244" s="1"/>
      <c r="R244" s="1"/>
      <c r="S244" s="105"/>
      <c r="T244" s="1"/>
    </row>
    <row r="245" spans="1:20" x14ac:dyDescent="0.3">
      <c r="A245" s="1"/>
      <c r="B245" s="1"/>
      <c r="C245" s="1"/>
      <c r="D245" s="105"/>
      <c r="E245" s="1"/>
      <c r="F245" s="139"/>
      <c r="G245" s="182" t="str">
        <f>IF(G244="","",IF(G244+1&gt;условия_конкуренты!$K$14,"",G244+1))</f>
        <v/>
      </c>
      <c r="H245" s="140"/>
      <c r="I245" s="178" t="str">
        <f>IF($G245="","",SUMIFS(условия_конкуренты!$63:$63,условия_конкуренты!$1:$1,$G245))</f>
        <v/>
      </c>
      <c r="J245" s="178" t="str">
        <f>IF($G245="","",SUMIFS(условия_конкуренты!$110:$110,условия_конкуренты!$1:$1,$G245))</f>
        <v/>
      </c>
      <c r="K245" s="178" t="str">
        <f>IF($G245="","",SUMIFS(условия_конкуренты!$147:$147,условия_конкуренты!$1:$1,$G245))</f>
        <v/>
      </c>
      <c r="L245" s="178" t="str">
        <f>IF($G245="","",SUMIFS(условия_конкуренты!$59:$59,условия_конкуренты!$1:$1,$G245)+SUMIFS(условия_конкуренты!$106:$106,условия_конкуренты!$1:$1,$G245)+SUMIFS(условия_конкуренты!$143:$143,условия_конкуренты!$1:$1,$G245))</f>
        <v/>
      </c>
      <c r="M245" s="181" t="str">
        <f t="shared" si="2"/>
        <v/>
      </c>
      <c r="N245" s="1"/>
      <c r="O245" s="1"/>
      <c r="P245" s="1"/>
      <c r="Q245" s="1"/>
      <c r="R245" s="1"/>
      <c r="S245" s="105"/>
      <c r="T245" s="1"/>
    </row>
    <row r="246" spans="1:20" x14ac:dyDescent="0.3">
      <c r="A246" s="1"/>
      <c r="B246" s="1"/>
      <c r="C246" s="1"/>
      <c r="D246" s="105"/>
      <c r="E246" s="1"/>
      <c r="F246" s="139"/>
      <c r="G246" s="182" t="str">
        <f>IF(G245="","",IF(G245+1&gt;условия_конкуренты!$K$14,"",G245+1))</f>
        <v/>
      </c>
      <c r="H246" s="140"/>
      <c r="I246" s="178" t="str">
        <f>IF($G246="","",SUMIFS(условия_конкуренты!$63:$63,условия_конкуренты!$1:$1,$G246))</f>
        <v/>
      </c>
      <c r="J246" s="178" t="str">
        <f>IF($G246="","",SUMIFS(условия_конкуренты!$110:$110,условия_конкуренты!$1:$1,$G246))</f>
        <v/>
      </c>
      <c r="K246" s="178" t="str">
        <f>IF($G246="","",SUMIFS(условия_конкуренты!$147:$147,условия_конкуренты!$1:$1,$G246))</f>
        <v/>
      </c>
      <c r="L246" s="178" t="str">
        <f>IF($G246="","",SUMIFS(условия_конкуренты!$59:$59,условия_конкуренты!$1:$1,$G246)+SUMIFS(условия_конкуренты!$106:$106,условия_конкуренты!$1:$1,$G246)+SUMIFS(условия_конкуренты!$143:$143,условия_конкуренты!$1:$1,$G246))</f>
        <v/>
      </c>
      <c r="M246" s="181" t="str">
        <f t="shared" si="2"/>
        <v/>
      </c>
      <c r="N246" s="1"/>
      <c r="O246" s="1"/>
      <c r="P246" s="1"/>
      <c r="Q246" s="1"/>
      <c r="R246" s="1"/>
      <c r="S246" s="105"/>
      <c r="T246" s="1"/>
    </row>
    <row r="247" spans="1:20" x14ac:dyDescent="0.3">
      <c r="A247" s="1"/>
      <c r="B247" s="1"/>
      <c r="C247" s="1"/>
      <c r="D247" s="105"/>
      <c r="E247" s="1"/>
      <c r="F247" s="139"/>
      <c r="G247" s="182" t="str">
        <f>IF(G246="","",IF(G246+1&gt;условия_конкуренты!$K$14,"",G246+1))</f>
        <v/>
      </c>
      <c r="H247" s="140"/>
      <c r="I247" s="178" t="str">
        <f>IF($G247="","",SUMIFS(условия_конкуренты!$63:$63,условия_конкуренты!$1:$1,$G247))</f>
        <v/>
      </c>
      <c r="J247" s="178" t="str">
        <f>IF($G247="","",SUMIFS(условия_конкуренты!$110:$110,условия_конкуренты!$1:$1,$G247))</f>
        <v/>
      </c>
      <c r="K247" s="178" t="str">
        <f>IF($G247="","",SUMIFS(условия_конкуренты!$147:$147,условия_конкуренты!$1:$1,$G247))</f>
        <v/>
      </c>
      <c r="L247" s="178" t="str">
        <f>IF($G247="","",SUMIFS(условия_конкуренты!$59:$59,условия_конкуренты!$1:$1,$G247)+SUMIFS(условия_конкуренты!$106:$106,условия_конкуренты!$1:$1,$G247)+SUMIFS(условия_конкуренты!$143:$143,условия_конкуренты!$1:$1,$G247))</f>
        <v/>
      </c>
      <c r="M247" s="181" t="str">
        <f t="shared" si="2"/>
        <v/>
      </c>
      <c r="N247" s="1"/>
      <c r="O247" s="1"/>
      <c r="P247" s="1"/>
      <c r="Q247" s="1"/>
      <c r="R247" s="1"/>
      <c r="S247" s="105"/>
      <c r="T247" s="1"/>
    </row>
    <row r="248" spans="1:20" x14ac:dyDescent="0.3">
      <c r="A248" s="1"/>
      <c r="B248" s="1"/>
      <c r="C248" s="1"/>
      <c r="D248" s="105"/>
      <c r="E248" s="1"/>
      <c r="F248" s="139"/>
      <c r="G248" s="182" t="str">
        <f>IF(G247="","",IF(G247+1&gt;условия_конкуренты!$K$14,"",G247+1))</f>
        <v/>
      </c>
      <c r="H248" s="140"/>
      <c r="I248" s="178" t="str">
        <f>IF($G248="","",SUMIFS(условия_конкуренты!$63:$63,условия_конкуренты!$1:$1,$G248))</f>
        <v/>
      </c>
      <c r="J248" s="178" t="str">
        <f>IF($G248="","",SUMIFS(условия_конкуренты!$110:$110,условия_конкуренты!$1:$1,$G248))</f>
        <v/>
      </c>
      <c r="K248" s="178" t="str">
        <f>IF($G248="","",SUMIFS(условия_конкуренты!$147:$147,условия_конкуренты!$1:$1,$G248))</f>
        <v/>
      </c>
      <c r="L248" s="178" t="str">
        <f>IF($G248="","",SUMIFS(условия_конкуренты!$59:$59,условия_конкуренты!$1:$1,$G248)+SUMIFS(условия_конкуренты!$106:$106,условия_конкуренты!$1:$1,$G248)+SUMIFS(условия_конкуренты!$143:$143,условия_конкуренты!$1:$1,$G248))</f>
        <v/>
      </c>
      <c r="M248" s="181" t="str">
        <f t="shared" si="2"/>
        <v/>
      </c>
      <c r="N248" s="1"/>
      <c r="O248" s="1"/>
      <c r="P248" s="1"/>
      <c r="Q248" s="1"/>
      <c r="R248" s="1"/>
      <c r="S248" s="105"/>
      <c r="T248" s="1"/>
    </row>
    <row r="249" spans="1:20" x14ac:dyDescent="0.3">
      <c r="A249" s="1"/>
      <c r="B249" s="1"/>
      <c r="C249" s="1"/>
      <c r="D249" s="105"/>
      <c r="E249" s="1"/>
      <c r="F249" s="139"/>
      <c r="G249" s="182" t="str">
        <f>IF(G248="","",IF(G248+1&gt;условия_конкуренты!$K$14,"",G248+1))</f>
        <v/>
      </c>
      <c r="H249" s="140"/>
      <c r="I249" s="178" t="str">
        <f>IF($G249="","",SUMIFS(условия_конкуренты!$63:$63,условия_конкуренты!$1:$1,$G249))</f>
        <v/>
      </c>
      <c r="J249" s="178" t="str">
        <f>IF($G249="","",SUMIFS(условия_конкуренты!$110:$110,условия_конкуренты!$1:$1,$G249))</f>
        <v/>
      </c>
      <c r="K249" s="178" t="str">
        <f>IF($G249="","",SUMIFS(условия_конкуренты!$147:$147,условия_конкуренты!$1:$1,$G249))</f>
        <v/>
      </c>
      <c r="L249" s="178" t="str">
        <f>IF($G249="","",SUMIFS(условия_конкуренты!$59:$59,условия_конкуренты!$1:$1,$G249)+SUMIFS(условия_конкуренты!$106:$106,условия_конкуренты!$1:$1,$G249)+SUMIFS(условия_конкуренты!$143:$143,условия_конкуренты!$1:$1,$G249))</f>
        <v/>
      </c>
      <c r="M249" s="181" t="str">
        <f t="shared" si="2"/>
        <v/>
      </c>
      <c r="N249" s="1"/>
      <c r="O249" s="1"/>
      <c r="P249" s="1"/>
      <c r="Q249" s="1"/>
      <c r="R249" s="1"/>
      <c r="S249" s="105"/>
      <c r="T249" s="1"/>
    </row>
    <row r="250" spans="1:20" x14ac:dyDescent="0.3">
      <c r="A250" s="1"/>
      <c r="B250" s="1"/>
      <c r="C250" s="1"/>
      <c r="D250" s="105"/>
      <c r="E250" s="1"/>
      <c r="F250" s="139"/>
      <c r="G250" s="182" t="str">
        <f>IF(G249="","",IF(G249+1&gt;условия_конкуренты!$K$14,"",G249+1))</f>
        <v/>
      </c>
      <c r="H250" s="140"/>
      <c r="I250" s="178" t="str">
        <f>IF($G250="","",SUMIFS(условия_конкуренты!$63:$63,условия_конкуренты!$1:$1,$G250))</f>
        <v/>
      </c>
      <c r="J250" s="178" t="str">
        <f>IF($G250="","",SUMIFS(условия_конкуренты!$110:$110,условия_конкуренты!$1:$1,$G250))</f>
        <v/>
      </c>
      <c r="K250" s="178" t="str">
        <f>IF($G250="","",SUMIFS(условия_конкуренты!$147:$147,условия_конкуренты!$1:$1,$G250))</f>
        <v/>
      </c>
      <c r="L250" s="178" t="str">
        <f>IF($G250="","",SUMIFS(условия_конкуренты!$59:$59,условия_конкуренты!$1:$1,$G250)+SUMIFS(условия_конкуренты!$106:$106,условия_конкуренты!$1:$1,$G250)+SUMIFS(условия_конкуренты!$143:$143,условия_конкуренты!$1:$1,$G250))</f>
        <v/>
      </c>
      <c r="M250" s="181" t="str">
        <f t="shared" si="2"/>
        <v/>
      </c>
      <c r="N250" s="1"/>
      <c r="O250" s="1"/>
      <c r="P250" s="1"/>
      <c r="Q250" s="1"/>
      <c r="R250" s="1"/>
      <c r="S250" s="105"/>
      <c r="T250" s="1"/>
    </row>
    <row r="251" spans="1:20" x14ac:dyDescent="0.3">
      <c r="A251" s="1"/>
      <c r="B251" s="1"/>
      <c r="C251" s="1"/>
      <c r="D251" s="105"/>
      <c r="E251" s="1"/>
      <c r="F251" s="139"/>
      <c r="G251" s="182" t="str">
        <f>IF(G250="","",IF(G250+1&gt;условия_конкуренты!$K$14,"",G250+1))</f>
        <v/>
      </c>
      <c r="H251" s="140"/>
      <c r="I251" s="178" t="str">
        <f>IF($G251="","",SUMIFS(условия_конкуренты!$63:$63,условия_конкуренты!$1:$1,$G251))</f>
        <v/>
      </c>
      <c r="J251" s="178" t="str">
        <f>IF($G251="","",SUMIFS(условия_конкуренты!$110:$110,условия_конкуренты!$1:$1,$G251))</f>
        <v/>
      </c>
      <c r="K251" s="178" t="str">
        <f>IF($G251="","",SUMIFS(условия_конкуренты!$147:$147,условия_конкуренты!$1:$1,$G251))</f>
        <v/>
      </c>
      <c r="L251" s="178" t="str">
        <f>IF($G251="","",SUMIFS(условия_конкуренты!$59:$59,условия_конкуренты!$1:$1,$G251)+SUMIFS(условия_конкуренты!$106:$106,условия_конкуренты!$1:$1,$G251)+SUMIFS(условия_конкуренты!$143:$143,условия_конкуренты!$1:$1,$G251))</f>
        <v/>
      </c>
      <c r="M251" s="181" t="str">
        <f t="shared" si="2"/>
        <v/>
      </c>
      <c r="N251" s="1"/>
      <c r="O251" s="1"/>
      <c r="P251" s="1"/>
      <c r="Q251" s="1"/>
      <c r="R251" s="1"/>
      <c r="S251" s="105"/>
      <c r="T251" s="1"/>
    </row>
    <row r="252" spans="1:20" x14ac:dyDescent="0.3">
      <c r="A252" s="1"/>
      <c r="B252" s="1"/>
      <c r="C252" s="1"/>
      <c r="D252" s="105"/>
      <c r="E252" s="1"/>
      <c r="F252" s="139"/>
      <c r="G252" s="182" t="str">
        <f>IF(G251="","",IF(G251+1&gt;условия_конкуренты!$K$14,"",G251+1))</f>
        <v/>
      </c>
      <c r="H252" s="140"/>
      <c r="I252" s="178" t="str">
        <f>IF($G252="","",SUMIFS(условия_конкуренты!$63:$63,условия_конкуренты!$1:$1,$G252))</f>
        <v/>
      </c>
      <c r="J252" s="178" t="str">
        <f>IF($G252="","",SUMIFS(условия_конкуренты!$110:$110,условия_конкуренты!$1:$1,$G252))</f>
        <v/>
      </c>
      <c r="K252" s="178" t="str">
        <f>IF($G252="","",SUMIFS(условия_конкуренты!$147:$147,условия_конкуренты!$1:$1,$G252))</f>
        <v/>
      </c>
      <c r="L252" s="178" t="str">
        <f>IF($G252="","",SUMIFS(условия_конкуренты!$59:$59,условия_конкуренты!$1:$1,$G252)+SUMIFS(условия_конкуренты!$106:$106,условия_конкуренты!$1:$1,$G252)+SUMIFS(условия_конкуренты!$143:$143,условия_конкуренты!$1:$1,$G252))</f>
        <v/>
      </c>
      <c r="M252" s="181" t="str">
        <f t="shared" si="2"/>
        <v/>
      </c>
      <c r="N252" s="1"/>
      <c r="O252" s="1"/>
      <c r="P252" s="1"/>
      <c r="Q252" s="1"/>
      <c r="R252" s="1"/>
      <c r="S252" s="105"/>
      <c r="T252" s="1"/>
    </row>
    <row r="253" spans="1:20" x14ac:dyDescent="0.3">
      <c r="A253" s="1"/>
      <c r="B253" s="1"/>
      <c r="C253" s="1"/>
      <c r="D253" s="105"/>
      <c r="E253" s="1"/>
      <c r="F253" s="139"/>
      <c r="G253" s="182" t="str">
        <f>IF(G252="","",IF(G252+1&gt;условия_конкуренты!$K$14,"",G252+1))</f>
        <v/>
      </c>
      <c r="H253" s="140"/>
      <c r="I253" s="178" t="str">
        <f>IF($G253="","",SUMIFS(условия_конкуренты!$63:$63,условия_конкуренты!$1:$1,$G253))</f>
        <v/>
      </c>
      <c r="J253" s="178" t="str">
        <f>IF($G253="","",SUMIFS(условия_конкуренты!$110:$110,условия_конкуренты!$1:$1,$G253))</f>
        <v/>
      </c>
      <c r="K253" s="178" t="str">
        <f>IF($G253="","",SUMIFS(условия_конкуренты!$147:$147,условия_конкуренты!$1:$1,$G253))</f>
        <v/>
      </c>
      <c r="L253" s="178" t="str">
        <f>IF($G253="","",SUMIFS(условия_конкуренты!$59:$59,условия_конкуренты!$1:$1,$G253)+SUMIFS(условия_конкуренты!$106:$106,условия_конкуренты!$1:$1,$G253)+SUMIFS(условия_конкуренты!$143:$143,условия_конкуренты!$1:$1,$G253))</f>
        <v/>
      </c>
      <c r="M253" s="181" t="str">
        <f t="shared" si="2"/>
        <v/>
      </c>
      <c r="N253" s="1"/>
      <c r="O253" s="1"/>
      <c r="P253" s="1"/>
      <c r="Q253" s="1"/>
      <c r="R253" s="1"/>
      <c r="S253" s="105"/>
      <c r="T253" s="1"/>
    </row>
    <row r="254" spans="1:20" x14ac:dyDescent="0.3">
      <c r="A254" s="1"/>
      <c r="B254" s="1"/>
      <c r="C254" s="1"/>
      <c r="D254" s="105"/>
      <c r="E254" s="1"/>
      <c r="F254" s="139"/>
      <c r="G254" s="182" t="str">
        <f>IF(G253="","",IF(G253+1&gt;условия_конкуренты!$K$14,"",G253+1))</f>
        <v/>
      </c>
      <c r="H254" s="140"/>
      <c r="I254" s="178" t="str">
        <f>IF($G254="","",SUMIFS(условия_конкуренты!$63:$63,условия_конкуренты!$1:$1,$G254))</f>
        <v/>
      </c>
      <c r="J254" s="178" t="str">
        <f>IF($G254="","",SUMIFS(условия_конкуренты!$110:$110,условия_конкуренты!$1:$1,$G254))</f>
        <v/>
      </c>
      <c r="K254" s="178" t="str">
        <f>IF($G254="","",SUMIFS(условия_конкуренты!$147:$147,условия_конкуренты!$1:$1,$G254))</f>
        <v/>
      </c>
      <c r="L254" s="178" t="str">
        <f>IF($G254="","",SUMIFS(условия_конкуренты!$59:$59,условия_конкуренты!$1:$1,$G254)+SUMIFS(условия_конкуренты!$106:$106,условия_конкуренты!$1:$1,$G254)+SUMIFS(условия_конкуренты!$143:$143,условия_конкуренты!$1:$1,$G254))</f>
        <v/>
      </c>
      <c r="M254" s="181" t="str">
        <f t="shared" si="2"/>
        <v/>
      </c>
      <c r="N254" s="1"/>
      <c r="O254" s="1"/>
      <c r="P254" s="1"/>
      <c r="Q254" s="1"/>
      <c r="R254" s="1"/>
      <c r="S254" s="105"/>
      <c r="T254" s="1"/>
    </row>
    <row r="255" spans="1:20" x14ac:dyDescent="0.3">
      <c r="A255" s="1"/>
      <c r="B255" s="1"/>
      <c r="C255" s="1"/>
      <c r="D255" s="105"/>
      <c r="E255" s="1"/>
      <c r="F255" s="139"/>
      <c r="G255" s="182" t="str">
        <f>IF(G254="","",IF(G254+1&gt;условия_конкуренты!$K$14,"",G254+1))</f>
        <v/>
      </c>
      <c r="H255" s="140"/>
      <c r="I255" s="178" t="str">
        <f>IF($G255="","",SUMIFS(условия_конкуренты!$63:$63,условия_конкуренты!$1:$1,$G255))</f>
        <v/>
      </c>
      <c r="J255" s="178" t="str">
        <f>IF($G255="","",SUMIFS(условия_конкуренты!$110:$110,условия_конкуренты!$1:$1,$G255))</f>
        <v/>
      </c>
      <c r="K255" s="178" t="str">
        <f>IF($G255="","",SUMIFS(условия_конкуренты!$147:$147,условия_конкуренты!$1:$1,$G255))</f>
        <v/>
      </c>
      <c r="L255" s="178" t="str">
        <f>IF($G255="","",SUMIFS(условия_конкуренты!$59:$59,условия_конкуренты!$1:$1,$G255)+SUMIFS(условия_конкуренты!$106:$106,условия_конкуренты!$1:$1,$G255)+SUMIFS(условия_конкуренты!$143:$143,условия_конкуренты!$1:$1,$G255))</f>
        <v/>
      </c>
      <c r="M255" s="181" t="str">
        <f t="shared" si="2"/>
        <v/>
      </c>
      <c r="N255" s="1"/>
      <c r="O255" s="1"/>
      <c r="P255" s="1"/>
      <c r="Q255" s="1"/>
      <c r="R255" s="1"/>
      <c r="S255" s="105"/>
      <c r="T255" s="1"/>
    </row>
    <row r="256" spans="1:20" x14ac:dyDescent="0.3">
      <c r="A256" s="1"/>
      <c r="B256" s="1"/>
      <c r="C256" s="1"/>
      <c r="D256" s="105"/>
      <c r="E256" s="1"/>
      <c r="F256" s="139"/>
      <c r="G256" s="182" t="str">
        <f>IF(G255="","",IF(G255+1&gt;условия_конкуренты!$K$14,"",G255+1))</f>
        <v/>
      </c>
      <c r="H256" s="140"/>
      <c r="I256" s="178" t="str">
        <f>IF($G256="","",SUMIFS(условия_конкуренты!$63:$63,условия_конкуренты!$1:$1,$G256))</f>
        <v/>
      </c>
      <c r="J256" s="178" t="str">
        <f>IF($G256="","",SUMIFS(условия_конкуренты!$110:$110,условия_конкуренты!$1:$1,$G256))</f>
        <v/>
      </c>
      <c r="K256" s="178" t="str">
        <f>IF($G256="","",SUMIFS(условия_конкуренты!$147:$147,условия_конкуренты!$1:$1,$G256))</f>
        <v/>
      </c>
      <c r="L256" s="178" t="str">
        <f>IF($G256="","",SUMIFS(условия_конкуренты!$59:$59,условия_конкуренты!$1:$1,$G256)+SUMIFS(условия_конкуренты!$106:$106,условия_конкуренты!$1:$1,$G256)+SUMIFS(условия_конкуренты!$143:$143,условия_конкуренты!$1:$1,$G256))</f>
        <v/>
      </c>
      <c r="M256" s="181" t="str">
        <f t="shared" ref="M256:M319" si="3">IF($G256="","",SUM(I256:L256))</f>
        <v/>
      </c>
      <c r="N256" s="1"/>
      <c r="O256" s="1"/>
      <c r="P256" s="1"/>
      <c r="Q256" s="1"/>
      <c r="R256" s="1"/>
      <c r="S256" s="105"/>
      <c r="T256" s="1"/>
    </row>
    <row r="257" spans="1:20" x14ac:dyDescent="0.3">
      <c r="A257" s="1"/>
      <c r="B257" s="1"/>
      <c r="C257" s="1"/>
      <c r="D257" s="105"/>
      <c r="E257" s="1"/>
      <c r="F257" s="139"/>
      <c r="G257" s="182" t="str">
        <f>IF(G256="","",IF(G256+1&gt;условия_конкуренты!$K$14,"",G256+1))</f>
        <v/>
      </c>
      <c r="H257" s="140"/>
      <c r="I257" s="178" t="str">
        <f>IF($G257="","",SUMIFS(условия_конкуренты!$63:$63,условия_конкуренты!$1:$1,$G257))</f>
        <v/>
      </c>
      <c r="J257" s="178" t="str">
        <f>IF($G257="","",SUMIFS(условия_конкуренты!$110:$110,условия_конкуренты!$1:$1,$G257))</f>
        <v/>
      </c>
      <c r="K257" s="178" t="str">
        <f>IF($G257="","",SUMIFS(условия_конкуренты!$147:$147,условия_конкуренты!$1:$1,$G257))</f>
        <v/>
      </c>
      <c r="L257" s="178" t="str">
        <f>IF($G257="","",SUMIFS(условия_конкуренты!$59:$59,условия_конкуренты!$1:$1,$G257)+SUMIFS(условия_конкуренты!$106:$106,условия_конкуренты!$1:$1,$G257)+SUMIFS(условия_конкуренты!$143:$143,условия_конкуренты!$1:$1,$G257))</f>
        <v/>
      </c>
      <c r="M257" s="181" t="str">
        <f t="shared" si="3"/>
        <v/>
      </c>
      <c r="N257" s="1"/>
      <c r="O257" s="1"/>
      <c r="P257" s="1"/>
      <c r="Q257" s="1"/>
      <c r="R257" s="1"/>
      <c r="S257" s="105"/>
      <c r="T257" s="1"/>
    </row>
    <row r="258" spans="1:20" x14ac:dyDescent="0.3">
      <c r="A258" s="1"/>
      <c r="B258" s="1"/>
      <c r="C258" s="1"/>
      <c r="D258" s="105"/>
      <c r="E258" s="1"/>
      <c r="F258" s="139"/>
      <c r="G258" s="182" t="str">
        <f>IF(G257="","",IF(G257+1&gt;условия_конкуренты!$K$14,"",G257+1))</f>
        <v/>
      </c>
      <c r="H258" s="140"/>
      <c r="I258" s="178" t="str">
        <f>IF($G258="","",SUMIFS(условия_конкуренты!$63:$63,условия_конкуренты!$1:$1,$G258))</f>
        <v/>
      </c>
      <c r="J258" s="178" t="str">
        <f>IF($G258="","",SUMIFS(условия_конкуренты!$110:$110,условия_конкуренты!$1:$1,$G258))</f>
        <v/>
      </c>
      <c r="K258" s="178" t="str">
        <f>IF($G258="","",SUMIFS(условия_конкуренты!$147:$147,условия_конкуренты!$1:$1,$G258))</f>
        <v/>
      </c>
      <c r="L258" s="178" t="str">
        <f>IF($G258="","",SUMIFS(условия_конкуренты!$59:$59,условия_конкуренты!$1:$1,$G258)+SUMIFS(условия_конкуренты!$106:$106,условия_конкуренты!$1:$1,$G258)+SUMIFS(условия_конкуренты!$143:$143,условия_конкуренты!$1:$1,$G258))</f>
        <v/>
      </c>
      <c r="M258" s="181" t="str">
        <f t="shared" si="3"/>
        <v/>
      </c>
      <c r="N258" s="1"/>
      <c r="O258" s="1"/>
      <c r="P258" s="1"/>
      <c r="Q258" s="1"/>
      <c r="R258" s="1"/>
      <c r="S258" s="105"/>
      <c r="T258" s="1"/>
    </row>
    <row r="259" spans="1:20" x14ac:dyDescent="0.3">
      <c r="A259" s="1"/>
      <c r="B259" s="1"/>
      <c r="C259" s="1"/>
      <c r="D259" s="105"/>
      <c r="E259" s="1"/>
      <c r="F259" s="139"/>
      <c r="G259" s="182" t="str">
        <f>IF(G258="","",IF(G258+1&gt;условия_конкуренты!$K$14,"",G258+1))</f>
        <v/>
      </c>
      <c r="H259" s="140"/>
      <c r="I259" s="178" t="str">
        <f>IF($G259="","",SUMIFS(условия_конкуренты!$63:$63,условия_конкуренты!$1:$1,$G259))</f>
        <v/>
      </c>
      <c r="J259" s="178" t="str">
        <f>IF($G259="","",SUMIFS(условия_конкуренты!$110:$110,условия_конкуренты!$1:$1,$G259))</f>
        <v/>
      </c>
      <c r="K259" s="178" t="str">
        <f>IF($G259="","",SUMIFS(условия_конкуренты!$147:$147,условия_конкуренты!$1:$1,$G259))</f>
        <v/>
      </c>
      <c r="L259" s="178" t="str">
        <f>IF($G259="","",SUMIFS(условия_конкуренты!$59:$59,условия_конкуренты!$1:$1,$G259)+SUMIFS(условия_конкуренты!$106:$106,условия_конкуренты!$1:$1,$G259)+SUMIFS(условия_конкуренты!$143:$143,условия_конкуренты!$1:$1,$G259))</f>
        <v/>
      </c>
      <c r="M259" s="181" t="str">
        <f t="shared" si="3"/>
        <v/>
      </c>
      <c r="N259" s="1"/>
      <c r="O259" s="1"/>
      <c r="P259" s="1"/>
      <c r="Q259" s="1"/>
      <c r="R259" s="1"/>
      <c r="S259" s="105"/>
      <c r="T259" s="1"/>
    </row>
    <row r="260" spans="1:20" x14ac:dyDescent="0.3">
      <c r="A260" s="1"/>
      <c r="B260" s="1"/>
      <c r="C260" s="1"/>
      <c r="D260" s="105"/>
      <c r="E260" s="1"/>
      <c r="F260" s="139"/>
      <c r="G260" s="182" t="str">
        <f>IF(G259="","",IF(G259+1&gt;условия_конкуренты!$K$14,"",G259+1))</f>
        <v/>
      </c>
      <c r="H260" s="140"/>
      <c r="I260" s="178" t="str">
        <f>IF($G260="","",SUMIFS(условия_конкуренты!$63:$63,условия_конкуренты!$1:$1,$G260))</f>
        <v/>
      </c>
      <c r="J260" s="178" t="str">
        <f>IF($G260="","",SUMIFS(условия_конкуренты!$110:$110,условия_конкуренты!$1:$1,$G260))</f>
        <v/>
      </c>
      <c r="K260" s="178" t="str">
        <f>IF($G260="","",SUMIFS(условия_конкуренты!$147:$147,условия_конкуренты!$1:$1,$G260))</f>
        <v/>
      </c>
      <c r="L260" s="178" t="str">
        <f>IF($G260="","",SUMIFS(условия_конкуренты!$59:$59,условия_конкуренты!$1:$1,$G260)+SUMIFS(условия_конкуренты!$106:$106,условия_конкуренты!$1:$1,$G260)+SUMIFS(условия_конкуренты!$143:$143,условия_конкуренты!$1:$1,$G260))</f>
        <v/>
      </c>
      <c r="M260" s="181" t="str">
        <f t="shared" si="3"/>
        <v/>
      </c>
      <c r="N260" s="1"/>
      <c r="O260" s="1"/>
      <c r="P260" s="1"/>
      <c r="Q260" s="1"/>
      <c r="R260" s="1"/>
      <c r="S260" s="105"/>
      <c r="T260" s="1"/>
    </row>
    <row r="261" spans="1:20" x14ac:dyDescent="0.3">
      <c r="A261" s="1"/>
      <c r="B261" s="1"/>
      <c r="C261" s="1"/>
      <c r="D261" s="105"/>
      <c r="E261" s="1"/>
      <c r="F261" s="139"/>
      <c r="G261" s="182" t="str">
        <f>IF(G260="","",IF(G260+1&gt;условия_конкуренты!$K$14,"",G260+1))</f>
        <v/>
      </c>
      <c r="H261" s="140"/>
      <c r="I261" s="178" t="str">
        <f>IF($G261="","",SUMIFS(условия_конкуренты!$63:$63,условия_конкуренты!$1:$1,$G261))</f>
        <v/>
      </c>
      <c r="J261" s="178" t="str">
        <f>IF($G261="","",SUMIFS(условия_конкуренты!$110:$110,условия_конкуренты!$1:$1,$G261))</f>
        <v/>
      </c>
      <c r="K261" s="178" t="str">
        <f>IF($G261="","",SUMIFS(условия_конкуренты!$147:$147,условия_конкуренты!$1:$1,$G261))</f>
        <v/>
      </c>
      <c r="L261" s="178" t="str">
        <f>IF($G261="","",SUMIFS(условия_конкуренты!$59:$59,условия_конкуренты!$1:$1,$G261)+SUMIFS(условия_конкуренты!$106:$106,условия_конкуренты!$1:$1,$G261)+SUMIFS(условия_конкуренты!$143:$143,условия_конкуренты!$1:$1,$G261))</f>
        <v/>
      </c>
      <c r="M261" s="181" t="str">
        <f t="shared" si="3"/>
        <v/>
      </c>
      <c r="N261" s="1"/>
      <c r="O261" s="1"/>
      <c r="P261" s="1"/>
      <c r="Q261" s="1"/>
      <c r="R261" s="1"/>
      <c r="S261" s="105"/>
      <c r="T261" s="1"/>
    </row>
    <row r="262" spans="1:20" x14ac:dyDescent="0.3">
      <c r="A262" s="1"/>
      <c r="B262" s="1"/>
      <c r="C262" s="1"/>
      <c r="D262" s="105"/>
      <c r="E262" s="1"/>
      <c r="F262" s="139"/>
      <c r="G262" s="182" t="str">
        <f>IF(G261="","",IF(G261+1&gt;условия_конкуренты!$K$14,"",G261+1))</f>
        <v/>
      </c>
      <c r="H262" s="140"/>
      <c r="I262" s="178" t="str">
        <f>IF($G262="","",SUMIFS(условия_конкуренты!$63:$63,условия_конкуренты!$1:$1,$G262))</f>
        <v/>
      </c>
      <c r="J262" s="178" t="str">
        <f>IF($G262="","",SUMIFS(условия_конкуренты!$110:$110,условия_конкуренты!$1:$1,$G262))</f>
        <v/>
      </c>
      <c r="K262" s="178" t="str">
        <f>IF($G262="","",SUMIFS(условия_конкуренты!$147:$147,условия_конкуренты!$1:$1,$G262))</f>
        <v/>
      </c>
      <c r="L262" s="178" t="str">
        <f>IF($G262="","",SUMIFS(условия_конкуренты!$59:$59,условия_конкуренты!$1:$1,$G262)+SUMIFS(условия_конкуренты!$106:$106,условия_конкуренты!$1:$1,$G262)+SUMIFS(условия_конкуренты!$143:$143,условия_конкуренты!$1:$1,$G262))</f>
        <v/>
      </c>
      <c r="M262" s="181" t="str">
        <f t="shared" si="3"/>
        <v/>
      </c>
      <c r="N262" s="1"/>
      <c r="O262" s="1"/>
      <c r="P262" s="1"/>
      <c r="Q262" s="1"/>
      <c r="R262" s="1"/>
      <c r="S262" s="105"/>
      <c r="T262" s="1"/>
    </row>
    <row r="263" spans="1:20" x14ac:dyDescent="0.3">
      <c r="A263" s="1"/>
      <c r="B263" s="1"/>
      <c r="C263" s="1"/>
      <c r="D263" s="105"/>
      <c r="E263" s="1"/>
      <c r="F263" s="139"/>
      <c r="G263" s="182" t="str">
        <f>IF(G262="","",IF(G262+1&gt;условия_конкуренты!$K$14,"",G262+1))</f>
        <v/>
      </c>
      <c r="H263" s="140"/>
      <c r="I263" s="178" t="str">
        <f>IF($G263="","",SUMIFS(условия_конкуренты!$63:$63,условия_конкуренты!$1:$1,$G263))</f>
        <v/>
      </c>
      <c r="J263" s="178" t="str">
        <f>IF($G263="","",SUMIFS(условия_конкуренты!$110:$110,условия_конкуренты!$1:$1,$G263))</f>
        <v/>
      </c>
      <c r="K263" s="178" t="str">
        <f>IF($G263="","",SUMIFS(условия_конкуренты!$147:$147,условия_конкуренты!$1:$1,$G263))</f>
        <v/>
      </c>
      <c r="L263" s="178" t="str">
        <f>IF($G263="","",SUMIFS(условия_конкуренты!$59:$59,условия_конкуренты!$1:$1,$G263)+SUMIFS(условия_конкуренты!$106:$106,условия_конкуренты!$1:$1,$G263)+SUMIFS(условия_конкуренты!$143:$143,условия_конкуренты!$1:$1,$G263))</f>
        <v/>
      </c>
      <c r="M263" s="181" t="str">
        <f t="shared" si="3"/>
        <v/>
      </c>
      <c r="N263" s="1"/>
      <c r="O263" s="1"/>
      <c r="P263" s="1"/>
      <c r="Q263" s="1"/>
      <c r="R263" s="1"/>
      <c r="S263" s="105"/>
      <c r="T263" s="1"/>
    </row>
    <row r="264" spans="1:20" x14ac:dyDescent="0.3">
      <c r="A264" s="1"/>
      <c r="B264" s="1"/>
      <c r="C264" s="1"/>
      <c r="D264" s="105"/>
      <c r="E264" s="1"/>
      <c r="F264" s="139"/>
      <c r="G264" s="182" t="str">
        <f>IF(G263="","",IF(G263+1&gt;условия_конкуренты!$K$14,"",G263+1))</f>
        <v/>
      </c>
      <c r="H264" s="140"/>
      <c r="I264" s="178" t="str">
        <f>IF($G264="","",SUMIFS(условия_конкуренты!$63:$63,условия_конкуренты!$1:$1,$G264))</f>
        <v/>
      </c>
      <c r="J264" s="178" t="str">
        <f>IF($G264="","",SUMIFS(условия_конкуренты!$110:$110,условия_конкуренты!$1:$1,$G264))</f>
        <v/>
      </c>
      <c r="K264" s="178" t="str">
        <f>IF($G264="","",SUMIFS(условия_конкуренты!$147:$147,условия_конкуренты!$1:$1,$G264))</f>
        <v/>
      </c>
      <c r="L264" s="178" t="str">
        <f>IF($G264="","",SUMIFS(условия_конкуренты!$59:$59,условия_конкуренты!$1:$1,$G264)+SUMIFS(условия_конкуренты!$106:$106,условия_конкуренты!$1:$1,$G264)+SUMIFS(условия_конкуренты!$143:$143,условия_конкуренты!$1:$1,$G264))</f>
        <v/>
      </c>
      <c r="M264" s="181" t="str">
        <f t="shared" si="3"/>
        <v/>
      </c>
      <c r="N264" s="1"/>
      <c r="O264" s="1"/>
      <c r="P264" s="1"/>
      <c r="Q264" s="1"/>
      <c r="R264" s="1"/>
      <c r="S264" s="105"/>
      <c r="T264" s="1"/>
    </row>
    <row r="265" spans="1:20" x14ac:dyDescent="0.3">
      <c r="A265" s="1"/>
      <c r="B265" s="1"/>
      <c r="C265" s="1"/>
      <c r="D265" s="105"/>
      <c r="E265" s="1"/>
      <c r="F265" s="139"/>
      <c r="G265" s="182" t="str">
        <f>IF(G264="","",IF(G264+1&gt;условия_конкуренты!$K$14,"",G264+1))</f>
        <v/>
      </c>
      <c r="H265" s="140"/>
      <c r="I265" s="178" t="str">
        <f>IF($G265="","",SUMIFS(условия_конкуренты!$63:$63,условия_конкуренты!$1:$1,$G265))</f>
        <v/>
      </c>
      <c r="J265" s="178" t="str">
        <f>IF($G265="","",SUMIFS(условия_конкуренты!$110:$110,условия_конкуренты!$1:$1,$G265))</f>
        <v/>
      </c>
      <c r="K265" s="178" t="str">
        <f>IF($G265="","",SUMIFS(условия_конкуренты!$147:$147,условия_конкуренты!$1:$1,$G265))</f>
        <v/>
      </c>
      <c r="L265" s="178" t="str">
        <f>IF($G265="","",SUMIFS(условия_конкуренты!$59:$59,условия_конкуренты!$1:$1,$G265)+SUMIFS(условия_конкуренты!$106:$106,условия_конкуренты!$1:$1,$G265)+SUMIFS(условия_конкуренты!$143:$143,условия_конкуренты!$1:$1,$G265))</f>
        <v/>
      </c>
      <c r="M265" s="181" t="str">
        <f t="shared" si="3"/>
        <v/>
      </c>
      <c r="N265" s="1"/>
      <c r="O265" s="1"/>
      <c r="P265" s="1"/>
      <c r="Q265" s="1"/>
      <c r="R265" s="1"/>
      <c r="S265" s="105"/>
      <c r="T265" s="1"/>
    </row>
    <row r="266" spans="1:20" x14ac:dyDescent="0.3">
      <c r="A266" s="1"/>
      <c r="B266" s="1"/>
      <c r="C266" s="1"/>
      <c r="D266" s="105"/>
      <c r="E266" s="1"/>
      <c r="F266" s="139"/>
      <c r="G266" s="182" t="str">
        <f>IF(G265="","",IF(G265+1&gt;условия_конкуренты!$K$14,"",G265+1))</f>
        <v/>
      </c>
      <c r="H266" s="140"/>
      <c r="I266" s="178" t="str">
        <f>IF($G266="","",SUMIFS(условия_конкуренты!$63:$63,условия_конкуренты!$1:$1,$G266))</f>
        <v/>
      </c>
      <c r="J266" s="178" t="str">
        <f>IF($G266="","",SUMIFS(условия_конкуренты!$110:$110,условия_конкуренты!$1:$1,$G266))</f>
        <v/>
      </c>
      <c r="K266" s="178" t="str">
        <f>IF($G266="","",SUMIFS(условия_конкуренты!$147:$147,условия_конкуренты!$1:$1,$G266))</f>
        <v/>
      </c>
      <c r="L266" s="178" t="str">
        <f>IF($G266="","",SUMIFS(условия_конкуренты!$59:$59,условия_конкуренты!$1:$1,$G266)+SUMIFS(условия_конкуренты!$106:$106,условия_конкуренты!$1:$1,$G266)+SUMIFS(условия_конкуренты!$143:$143,условия_конкуренты!$1:$1,$G266))</f>
        <v/>
      </c>
      <c r="M266" s="181" t="str">
        <f t="shared" si="3"/>
        <v/>
      </c>
      <c r="N266" s="1"/>
      <c r="O266" s="1"/>
      <c r="P266" s="1"/>
      <c r="Q266" s="1"/>
      <c r="R266" s="1"/>
      <c r="S266" s="105"/>
      <c r="T266" s="1"/>
    </row>
    <row r="267" spans="1:20" x14ac:dyDescent="0.3">
      <c r="A267" s="1"/>
      <c r="B267" s="1"/>
      <c r="C267" s="1"/>
      <c r="D267" s="105"/>
      <c r="E267" s="1"/>
      <c r="F267" s="139"/>
      <c r="G267" s="182" t="str">
        <f>IF(G266="","",IF(G266+1&gt;условия_конкуренты!$K$14,"",G266+1))</f>
        <v/>
      </c>
      <c r="H267" s="140"/>
      <c r="I267" s="178" t="str">
        <f>IF($G267="","",SUMIFS(условия_конкуренты!$63:$63,условия_конкуренты!$1:$1,$G267))</f>
        <v/>
      </c>
      <c r="J267" s="178" t="str">
        <f>IF($G267="","",SUMIFS(условия_конкуренты!$110:$110,условия_конкуренты!$1:$1,$G267))</f>
        <v/>
      </c>
      <c r="K267" s="178" t="str">
        <f>IF($G267="","",SUMIFS(условия_конкуренты!$147:$147,условия_конкуренты!$1:$1,$G267))</f>
        <v/>
      </c>
      <c r="L267" s="178" t="str">
        <f>IF($G267="","",SUMIFS(условия_конкуренты!$59:$59,условия_конкуренты!$1:$1,$G267)+SUMIFS(условия_конкуренты!$106:$106,условия_конкуренты!$1:$1,$G267)+SUMIFS(условия_конкуренты!$143:$143,условия_конкуренты!$1:$1,$G267))</f>
        <v/>
      </c>
      <c r="M267" s="181" t="str">
        <f t="shared" si="3"/>
        <v/>
      </c>
      <c r="N267" s="1"/>
      <c r="O267" s="1"/>
      <c r="P267" s="1"/>
      <c r="Q267" s="1"/>
      <c r="R267" s="1"/>
      <c r="S267" s="105"/>
      <c r="T267" s="1"/>
    </row>
    <row r="268" spans="1:20" x14ac:dyDescent="0.3">
      <c r="A268" s="1"/>
      <c r="B268" s="1"/>
      <c r="C268" s="1"/>
      <c r="D268" s="105"/>
      <c r="E268" s="1"/>
      <c r="F268" s="139"/>
      <c r="G268" s="182" t="str">
        <f>IF(G267="","",IF(G267+1&gt;условия_конкуренты!$K$14,"",G267+1))</f>
        <v/>
      </c>
      <c r="H268" s="140"/>
      <c r="I268" s="178" t="str">
        <f>IF($G268="","",SUMIFS(условия_конкуренты!$63:$63,условия_конкуренты!$1:$1,$G268))</f>
        <v/>
      </c>
      <c r="J268" s="178" t="str">
        <f>IF($G268="","",SUMIFS(условия_конкуренты!$110:$110,условия_конкуренты!$1:$1,$G268))</f>
        <v/>
      </c>
      <c r="K268" s="178" t="str">
        <f>IF($G268="","",SUMIFS(условия_конкуренты!$147:$147,условия_конкуренты!$1:$1,$G268))</f>
        <v/>
      </c>
      <c r="L268" s="178" t="str">
        <f>IF($G268="","",SUMIFS(условия_конкуренты!$59:$59,условия_конкуренты!$1:$1,$G268)+SUMIFS(условия_конкуренты!$106:$106,условия_конкуренты!$1:$1,$G268)+SUMIFS(условия_конкуренты!$143:$143,условия_конкуренты!$1:$1,$G268))</f>
        <v/>
      </c>
      <c r="M268" s="181" t="str">
        <f t="shared" si="3"/>
        <v/>
      </c>
      <c r="N268" s="1"/>
      <c r="O268" s="1"/>
      <c r="P268" s="1"/>
      <c r="Q268" s="1"/>
      <c r="R268" s="1"/>
      <c r="S268" s="105"/>
      <c r="T268" s="1"/>
    </row>
    <row r="269" spans="1:20" x14ac:dyDescent="0.3">
      <c r="A269" s="1"/>
      <c r="B269" s="1"/>
      <c r="C269" s="1"/>
      <c r="D269" s="105"/>
      <c r="E269" s="1"/>
      <c r="F269" s="139"/>
      <c r="G269" s="182" t="str">
        <f>IF(G268="","",IF(G268+1&gt;условия_конкуренты!$K$14,"",G268+1))</f>
        <v/>
      </c>
      <c r="H269" s="140"/>
      <c r="I269" s="178" t="str">
        <f>IF($G269="","",SUMIFS(условия_конкуренты!$63:$63,условия_конкуренты!$1:$1,$G269))</f>
        <v/>
      </c>
      <c r="J269" s="178" t="str">
        <f>IF($G269="","",SUMIFS(условия_конкуренты!$110:$110,условия_конкуренты!$1:$1,$G269))</f>
        <v/>
      </c>
      <c r="K269" s="178" t="str">
        <f>IF($G269="","",SUMIFS(условия_конкуренты!$147:$147,условия_конкуренты!$1:$1,$G269))</f>
        <v/>
      </c>
      <c r="L269" s="178" t="str">
        <f>IF($G269="","",SUMIFS(условия_конкуренты!$59:$59,условия_конкуренты!$1:$1,$G269)+SUMIFS(условия_конкуренты!$106:$106,условия_конкуренты!$1:$1,$G269)+SUMIFS(условия_конкуренты!$143:$143,условия_конкуренты!$1:$1,$G269))</f>
        <v/>
      </c>
      <c r="M269" s="181" t="str">
        <f t="shared" si="3"/>
        <v/>
      </c>
      <c r="N269" s="1"/>
      <c r="O269" s="1"/>
      <c r="P269" s="1"/>
      <c r="Q269" s="1"/>
      <c r="R269" s="1"/>
      <c r="S269" s="105"/>
      <c r="T269" s="1"/>
    </row>
    <row r="270" spans="1:20" x14ac:dyDescent="0.3">
      <c r="A270" s="1"/>
      <c r="B270" s="1"/>
      <c r="C270" s="1"/>
      <c r="D270" s="105"/>
      <c r="E270" s="1"/>
      <c r="F270" s="139"/>
      <c r="G270" s="182" t="str">
        <f>IF(G269="","",IF(G269+1&gt;условия_конкуренты!$K$14,"",G269+1))</f>
        <v/>
      </c>
      <c r="H270" s="140"/>
      <c r="I270" s="178" t="str">
        <f>IF($G270="","",SUMIFS(условия_конкуренты!$63:$63,условия_конкуренты!$1:$1,$G270))</f>
        <v/>
      </c>
      <c r="J270" s="178" t="str">
        <f>IF($G270="","",SUMIFS(условия_конкуренты!$110:$110,условия_конкуренты!$1:$1,$G270))</f>
        <v/>
      </c>
      <c r="K270" s="178" t="str">
        <f>IF($G270="","",SUMIFS(условия_конкуренты!$147:$147,условия_конкуренты!$1:$1,$G270))</f>
        <v/>
      </c>
      <c r="L270" s="178" t="str">
        <f>IF($G270="","",SUMIFS(условия_конкуренты!$59:$59,условия_конкуренты!$1:$1,$G270)+SUMIFS(условия_конкуренты!$106:$106,условия_конкуренты!$1:$1,$G270)+SUMIFS(условия_конкуренты!$143:$143,условия_конкуренты!$1:$1,$G270))</f>
        <v/>
      </c>
      <c r="M270" s="181" t="str">
        <f t="shared" si="3"/>
        <v/>
      </c>
      <c r="N270" s="1"/>
      <c r="O270" s="1"/>
      <c r="P270" s="1"/>
      <c r="Q270" s="1"/>
      <c r="R270" s="1"/>
      <c r="S270" s="105"/>
      <c r="T270" s="1"/>
    </row>
    <row r="271" spans="1:20" x14ac:dyDescent="0.3">
      <c r="A271" s="1"/>
      <c r="B271" s="1"/>
      <c r="C271" s="1"/>
      <c r="D271" s="105"/>
      <c r="E271" s="1"/>
      <c r="F271" s="139"/>
      <c r="G271" s="182" t="str">
        <f>IF(G270="","",IF(G270+1&gt;условия_конкуренты!$K$14,"",G270+1))</f>
        <v/>
      </c>
      <c r="H271" s="140"/>
      <c r="I271" s="178" t="str">
        <f>IF($G271="","",SUMIFS(условия_конкуренты!$63:$63,условия_конкуренты!$1:$1,$G271))</f>
        <v/>
      </c>
      <c r="J271" s="178" t="str">
        <f>IF($G271="","",SUMIFS(условия_конкуренты!$110:$110,условия_конкуренты!$1:$1,$G271))</f>
        <v/>
      </c>
      <c r="K271" s="178" t="str">
        <f>IF($G271="","",SUMIFS(условия_конкуренты!$147:$147,условия_конкуренты!$1:$1,$G271))</f>
        <v/>
      </c>
      <c r="L271" s="178" t="str">
        <f>IF($G271="","",SUMIFS(условия_конкуренты!$59:$59,условия_конкуренты!$1:$1,$G271)+SUMIFS(условия_конкуренты!$106:$106,условия_конкуренты!$1:$1,$G271)+SUMIFS(условия_конкуренты!$143:$143,условия_конкуренты!$1:$1,$G271))</f>
        <v/>
      </c>
      <c r="M271" s="181" t="str">
        <f t="shared" si="3"/>
        <v/>
      </c>
      <c r="N271" s="1"/>
      <c r="O271" s="1"/>
      <c r="P271" s="1"/>
      <c r="Q271" s="1"/>
      <c r="R271" s="1"/>
      <c r="S271" s="105"/>
      <c r="T271" s="1"/>
    </row>
    <row r="272" spans="1:20" x14ac:dyDescent="0.3">
      <c r="A272" s="1"/>
      <c r="B272" s="1"/>
      <c r="C272" s="1"/>
      <c r="D272" s="105"/>
      <c r="E272" s="1"/>
      <c r="F272" s="139"/>
      <c r="G272" s="182" t="str">
        <f>IF(G271="","",IF(G271+1&gt;условия_конкуренты!$K$14,"",G271+1))</f>
        <v/>
      </c>
      <c r="H272" s="140"/>
      <c r="I272" s="178" t="str">
        <f>IF($G272="","",SUMIFS(условия_конкуренты!$63:$63,условия_конкуренты!$1:$1,$G272))</f>
        <v/>
      </c>
      <c r="J272" s="178" t="str">
        <f>IF($G272="","",SUMIFS(условия_конкуренты!$110:$110,условия_конкуренты!$1:$1,$G272))</f>
        <v/>
      </c>
      <c r="K272" s="178" t="str">
        <f>IF($G272="","",SUMIFS(условия_конкуренты!$147:$147,условия_конкуренты!$1:$1,$G272))</f>
        <v/>
      </c>
      <c r="L272" s="178" t="str">
        <f>IF($G272="","",SUMIFS(условия_конкуренты!$59:$59,условия_конкуренты!$1:$1,$G272)+SUMIFS(условия_конкуренты!$106:$106,условия_конкуренты!$1:$1,$G272)+SUMIFS(условия_конкуренты!$143:$143,условия_конкуренты!$1:$1,$G272))</f>
        <v/>
      </c>
      <c r="M272" s="181" t="str">
        <f t="shared" si="3"/>
        <v/>
      </c>
      <c r="N272" s="1"/>
      <c r="O272" s="1"/>
      <c r="P272" s="1"/>
      <c r="Q272" s="1"/>
      <c r="R272" s="1"/>
      <c r="S272" s="105"/>
      <c r="T272" s="1"/>
    </row>
    <row r="273" spans="1:20" x14ac:dyDescent="0.3">
      <c r="A273" s="1"/>
      <c r="B273" s="1"/>
      <c r="C273" s="1"/>
      <c r="D273" s="105"/>
      <c r="E273" s="1"/>
      <c r="F273" s="139"/>
      <c r="G273" s="182" t="str">
        <f>IF(G272="","",IF(G272+1&gt;условия_конкуренты!$K$14,"",G272+1))</f>
        <v/>
      </c>
      <c r="H273" s="140"/>
      <c r="I273" s="178" t="str">
        <f>IF($G273="","",SUMIFS(условия_конкуренты!$63:$63,условия_конкуренты!$1:$1,$G273))</f>
        <v/>
      </c>
      <c r="J273" s="178" t="str">
        <f>IF($G273="","",SUMIFS(условия_конкуренты!$110:$110,условия_конкуренты!$1:$1,$G273))</f>
        <v/>
      </c>
      <c r="K273" s="178" t="str">
        <f>IF($G273="","",SUMIFS(условия_конкуренты!$147:$147,условия_конкуренты!$1:$1,$G273))</f>
        <v/>
      </c>
      <c r="L273" s="178" t="str">
        <f>IF($G273="","",SUMIFS(условия_конкуренты!$59:$59,условия_конкуренты!$1:$1,$G273)+SUMIFS(условия_конкуренты!$106:$106,условия_конкуренты!$1:$1,$G273)+SUMIFS(условия_конкуренты!$143:$143,условия_конкуренты!$1:$1,$G273))</f>
        <v/>
      </c>
      <c r="M273" s="181" t="str">
        <f t="shared" si="3"/>
        <v/>
      </c>
      <c r="N273" s="1"/>
      <c r="O273" s="1"/>
      <c r="P273" s="1"/>
      <c r="Q273" s="1"/>
      <c r="R273" s="1"/>
      <c r="S273" s="105"/>
      <c r="T273" s="1"/>
    </row>
    <row r="274" spans="1:20" x14ac:dyDescent="0.3">
      <c r="A274" s="1"/>
      <c r="B274" s="1"/>
      <c r="C274" s="1"/>
      <c r="D274" s="105"/>
      <c r="E274" s="1"/>
      <c r="F274" s="139"/>
      <c r="G274" s="182" t="str">
        <f>IF(G273="","",IF(G273+1&gt;условия_конкуренты!$K$14,"",G273+1))</f>
        <v/>
      </c>
      <c r="H274" s="140"/>
      <c r="I274" s="178" t="str">
        <f>IF($G274="","",SUMIFS(условия_конкуренты!$63:$63,условия_конкуренты!$1:$1,$G274))</f>
        <v/>
      </c>
      <c r="J274" s="178" t="str">
        <f>IF($G274="","",SUMIFS(условия_конкуренты!$110:$110,условия_конкуренты!$1:$1,$G274))</f>
        <v/>
      </c>
      <c r="K274" s="178" t="str">
        <f>IF($G274="","",SUMIFS(условия_конкуренты!$147:$147,условия_конкуренты!$1:$1,$G274))</f>
        <v/>
      </c>
      <c r="L274" s="178" t="str">
        <f>IF($G274="","",SUMIFS(условия_конкуренты!$59:$59,условия_конкуренты!$1:$1,$G274)+SUMIFS(условия_конкуренты!$106:$106,условия_конкуренты!$1:$1,$G274)+SUMIFS(условия_конкуренты!$143:$143,условия_конкуренты!$1:$1,$G274))</f>
        <v/>
      </c>
      <c r="M274" s="181" t="str">
        <f t="shared" si="3"/>
        <v/>
      </c>
      <c r="N274" s="1"/>
      <c r="O274" s="1"/>
      <c r="P274" s="1"/>
      <c r="Q274" s="1"/>
      <c r="R274" s="1"/>
      <c r="S274" s="105"/>
      <c r="T274" s="1"/>
    </row>
    <row r="275" spans="1:20" x14ac:dyDescent="0.3">
      <c r="A275" s="1"/>
      <c r="B275" s="1"/>
      <c r="C275" s="1"/>
      <c r="D275" s="105"/>
      <c r="E275" s="1"/>
      <c r="F275" s="139"/>
      <c r="G275" s="182" t="str">
        <f>IF(G274="","",IF(G274+1&gt;условия_конкуренты!$K$14,"",G274+1))</f>
        <v/>
      </c>
      <c r="H275" s="140"/>
      <c r="I275" s="178" t="str">
        <f>IF($G275="","",SUMIFS(условия_конкуренты!$63:$63,условия_конкуренты!$1:$1,$G275))</f>
        <v/>
      </c>
      <c r="J275" s="178" t="str">
        <f>IF($G275="","",SUMIFS(условия_конкуренты!$110:$110,условия_конкуренты!$1:$1,$G275))</f>
        <v/>
      </c>
      <c r="K275" s="178" t="str">
        <f>IF($G275="","",SUMIFS(условия_конкуренты!$147:$147,условия_конкуренты!$1:$1,$G275))</f>
        <v/>
      </c>
      <c r="L275" s="178" t="str">
        <f>IF($G275="","",SUMIFS(условия_конкуренты!$59:$59,условия_конкуренты!$1:$1,$G275)+SUMIFS(условия_конкуренты!$106:$106,условия_конкуренты!$1:$1,$G275)+SUMIFS(условия_конкуренты!$143:$143,условия_конкуренты!$1:$1,$G275))</f>
        <v/>
      </c>
      <c r="M275" s="181" t="str">
        <f t="shared" si="3"/>
        <v/>
      </c>
      <c r="N275" s="1"/>
      <c r="O275" s="1"/>
      <c r="P275" s="1"/>
      <c r="Q275" s="1"/>
      <c r="R275" s="1"/>
      <c r="S275" s="105"/>
      <c r="T275" s="1"/>
    </row>
    <row r="276" spans="1:20" x14ac:dyDescent="0.3">
      <c r="A276" s="1"/>
      <c r="B276" s="1"/>
      <c r="C276" s="1"/>
      <c r="D276" s="105"/>
      <c r="E276" s="1"/>
      <c r="F276" s="139"/>
      <c r="G276" s="182" t="str">
        <f>IF(G275="","",IF(G275+1&gt;условия_конкуренты!$K$14,"",G275+1))</f>
        <v/>
      </c>
      <c r="H276" s="140"/>
      <c r="I276" s="178" t="str">
        <f>IF($G276="","",SUMIFS(условия_конкуренты!$63:$63,условия_конкуренты!$1:$1,$G276))</f>
        <v/>
      </c>
      <c r="J276" s="178" t="str">
        <f>IF($G276="","",SUMIFS(условия_конкуренты!$110:$110,условия_конкуренты!$1:$1,$G276))</f>
        <v/>
      </c>
      <c r="K276" s="178" t="str">
        <f>IF($G276="","",SUMIFS(условия_конкуренты!$147:$147,условия_конкуренты!$1:$1,$G276))</f>
        <v/>
      </c>
      <c r="L276" s="178" t="str">
        <f>IF($G276="","",SUMIFS(условия_конкуренты!$59:$59,условия_конкуренты!$1:$1,$G276)+SUMIFS(условия_конкуренты!$106:$106,условия_конкуренты!$1:$1,$G276)+SUMIFS(условия_конкуренты!$143:$143,условия_конкуренты!$1:$1,$G276))</f>
        <v/>
      </c>
      <c r="M276" s="181" t="str">
        <f t="shared" si="3"/>
        <v/>
      </c>
      <c r="N276" s="1"/>
      <c r="O276" s="1"/>
      <c r="P276" s="1"/>
      <c r="Q276" s="1"/>
      <c r="R276" s="1"/>
      <c r="S276" s="105"/>
      <c r="T276" s="1"/>
    </row>
    <row r="277" spans="1:20" x14ac:dyDescent="0.3">
      <c r="A277" s="1"/>
      <c r="B277" s="1"/>
      <c r="C277" s="1"/>
      <c r="D277" s="105"/>
      <c r="E277" s="1"/>
      <c r="F277" s="139"/>
      <c r="G277" s="182" t="str">
        <f>IF(G276="","",IF(G276+1&gt;условия_конкуренты!$K$14,"",G276+1))</f>
        <v/>
      </c>
      <c r="H277" s="140"/>
      <c r="I277" s="178" t="str">
        <f>IF($G277="","",SUMIFS(условия_конкуренты!$63:$63,условия_конкуренты!$1:$1,$G277))</f>
        <v/>
      </c>
      <c r="J277" s="178" t="str">
        <f>IF($G277="","",SUMIFS(условия_конкуренты!$110:$110,условия_конкуренты!$1:$1,$G277))</f>
        <v/>
      </c>
      <c r="K277" s="178" t="str">
        <f>IF($G277="","",SUMIFS(условия_конкуренты!$147:$147,условия_конкуренты!$1:$1,$G277))</f>
        <v/>
      </c>
      <c r="L277" s="178" t="str">
        <f>IF($G277="","",SUMIFS(условия_конкуренты!$59:$59,условия_конкуренты!$1:$1,$G277)+SUMIFS(условия_конкуренты!$106:$106,условия_конкуренты!$1:$1,$G277)+SUMIFS(условия_конкуренты!$143:$143,условия_конкуренты!$1:$1,$G277))</f>
        <v/>
      </c>
      <c r="M277" s="181" t="str">
        <f t="shared" si="3"/>
        <v/>
      </c>
      <c r="N277" s="1"/>
      <c r="O277" s="1"/>
      <c r="P277" s="1"/>
      <c r="Q277" s="1"/>
      <c r="R277" s="1"/>
      <c r="S277" s="105"/>
      <c r="T277" s="1"/>
    </row>
    <row r="278" spans="1:20" x14ac:dyDescent="0.3">
      <c r="A278" s="1"/>
      <c r="B278" s="1"/>
      <c r="C278" s="1"/>
      <c r="D278" s="105"/>
      <c r="E278" s="1"/>
      <c r="F278" s="139"/>
      <c r="G278" s="182" t="str">
        <f>IF(G277="","",IF(G277+1&gt;условия_конкуренты!$K$14,"",G277+1))</f>
        <v/>
      </c>
      <c r="H278" s="140"/>
      <c r="I278" s="178" t="str">
        <f>IF($G278="","",SUMIFS(условия_конкуренты!$63:$63,условия_конкуренты!$1:$1,$G278))</f>
        <v/>
      </c>
      <c r="J278" s="178" t="str">
        <f>IF($G278="","",SUMIFS(условия_конкуренты!$110:$110,условия_конкуренты!$1:$1,$G278))</f>
        <v/>
      </c>
      <c r="K278" s="178" t="str">
        <f>IF($G278="","",SUMIFS(условия_конкуренты!$147:$147,условия_конкуренты!$1:$1,$G278))</f>
        <v/>
      </c>
      <c r="L278" s="178" t="str">
        <f>IF($G278="","",SUMIFS(условия_конкуренты!$59:$59,условия_конкуренты!$1:$1,$G278)+SUMIFS(условия_конкуренты!$106:$106,условия_конкуренты!$1:$1,$G278)+SUMIFS(условия_конкуренты!$143:$143,условия_конкуренты!$1:$1,$G278))</f>
        <v/>
      </c>
      <c r="M278" s="181" t="str">
        <f t="shared" si="3"/>
        <v/>
      </c>
      <c r="N278" s="1"/>
      <c r="O278" s="1"/>
      <c r="P278" s="1"/>
      <c r="Q278" s="1"/>
      <c r="R278" s="1"/>
      <c r="S278" s="105"/>
      <c r="T278" s="1"/>
    </row>
    <row r="279" spans="1:20" x14ac:dyDescent="0.3">
      <c r="A279" s="1"/>
      <c r="B279" s="1"/>
      <c r="C279" s="1"/>
      <c r="D279" s="105"/>
      <c r="E279" s="1"/>
      <c r="F279" s="139"/>
      <c r="G279" s="182" t="str">
        <f>IF(G278="","",IF(G278+1&gt;условия_конкуренты!$K$14,"",G278+1))</f>
        <v/>
      </c>
      <c r="H279" s="140"/>
      <c r="I279" s="178" t="str">
        <f>IF($G279="","",SUMIFS(условия_конкуренты!$63:$63,условия_конкуренты!$1:$1,$G279))</f>
        <v/>
      </c>
      <c r="J279" s="178" t="str">
        <f>IF($G279="","",SUMIFS(условия_конкуренты!$110:$110,условия_конкуренты!$1:$1,$G279))</f>
        <v/>
      </c>
      <c r="K279" s="178" t="str">
        <f>IF($G279="","",SUMIFS(условия_конкуренты!$147:$147,условия_конкуренты!$1:$1,$G279))</f>
        <v/>
      </c>
      <c r="L279" s="178" t="str">
        <f>IF($G279="","",SUMIFS(условия_конкуренты!$59:$59,условия_конкуренты!$1:$1,$G279)+SUMIFS(условия_конкуренты!$106:$106,условия_конкуренты!$1:$1,$G279)+SUMIFS(условия_конкуренты!$143:$143,условия_конкуренты!$1:$1,$G279))</f>
        <v/>
      </c>
      <c r="M279" s="181" t="str">
        <f t="shared" si="3"/>
        <v/>
      </c>
      <c r="N279" s="1"/>
      <c r="O279" s="1"/>
      <c r="P279" s="1"/>
      <c r="Q279" s="1"/>
      <c r="R279" s="1"/>
      <c r="S279" s="105"/>
      <c r="T279" s="1"/>
    </row>
    <row r="280" spans="1:20" x14ac:dyDescent="0.3">
      <c r="A280" s="1"/>
      <c r="B280" s="1"/>
      <c r="C280" s="1"/>
      <c r="D280" s="105"/>
      <c r="E280" s="1"/>
      <c r="F280" s="139"/>
      <c r="G280" s="182" t="str">
        <f>IF(G279="","",IF(G279+1&gt;условия_конкуренты!$K$14,"",G279+1))</f>
        <v/>
      </c>
      <c r="H280" s="140"/>
      <c r="I280" s="178" t="str">
        <f>IF($G280="","",SUMIFS(условия_конкуренты!$63:$63,условия_конкуренты!$1:$1,$G280))</f>
        <v/>
      </c>
      <c r="J280" s="178" t="str">
        <f>IF($G280="","",SUMIFS(условия_конкуренты!$110:$110,условия_конкуренты!$1:$1,$G280))</f>
        <v/>
      </c>
      <c r="K280" s="178" t="str">
        <f>IF($G280="","",SUMIFS(условия_конкуренты!$147:$147,условия_конкуренты!$1:$1,$G280))</f>
        <v/>
      </c>
      <c r="L280" s="178" t="str">
        <f>IF($G280="","",SUMIFS(условия_конкуренты!$59:$59,условия_конкуренты!$1:$1,$G280)+SUMIFS(условия_конкуренты!$106:$106,условия_конкуренты!$1:$1,$G280)+SUMIFS(условия_конкуренты!$143:$143,условия_конкуренты!$1:$1,$G280))</f>
        <v/>
      </c>
      <c r="M280" s="181" t="str">
        <f t="shared" si="3"/>
        <v/>
      </c>
      <c r="N280" s="1"/>
      <c r="O280" s="1"/>
      <c r="P280" s="1"/>
      <c r="Q280" s="1"/>
      <c r="R280" s="1"/>
      <c r="S280" s="105"/>
      <c r="T280" s="1"/>
    </row>
    <row r="281" spans="1:20" x14ac:dyDescent="0.3">
      <c r="A281" s="1"/>
      <c r="B281" s="1"/>
      <c r="C281" s="1"/>
      <c r="D281" s="105"/>
      <c r="E281" s="1"/>
      <c r="F281" s="139"/>
      <c r="G281" s="182" t="str">
        <f>IF(G280="","",IF(G280+1&gt;условия_конкуренты!$K$14,"",G280+1))</f>
        <v/>
      </c>
      <c r="H281" s="140"/>
      <c r="I281" s="178" t="str">
        <f>IF($G281="","",SUMIFS(условия_конкуренты!$63:$63,условия_конкуренты!$1:$1,$G281))</f>
        <v/>
      </c>
      <c r="J281" s="178" t="str">
        <f>IF($G281="","",SUMIFS(условия_конкуренты!$110:$110,условия_конкуренты!$1:$1,$G281))</f>
        <v/>
      </c>
      <c r="K281" s="178" t="str">
        <f>IF($G281="","",SUMIFS(условия_конкуренты!$147:$147,условия_конкуренты!$1:$1,$G281))</f>
        <v/>
      </c>
      <c r="L281" s="178" t="str">
        <f>IF($G281="","",SUMIFS(условия_конкуренты!$59:$59,условия_конкуренты!$1:$1,$G281)+SUMIFS(условия_конкуренты!$106:$106,условия_конкуренты!$1:$1,$G281)+SUMIFS(условия_конкуренты!$143:$143,условия_конкуренты!$1:$1,$G281))</f>
        <v/>
      </c>
      <c r="M281" s="181" t="str">
        <f t="shared" si="3"/>
        <v/>
      </c>
      <c r="N281" s="1"/>
      <c r="O281" s="1"/>
      <c r="P281" s="1"/>
      <c r="Q281" s="1"/>
      <c r="R281" s="1"/>
      <c r="S281" s="105"/>
      <c r="T281" s="1"/>
    </row>
    <row r="282" spans="1:20" x14ac:dyDescent="0.3">
      <c r="A282" s="1"/>
      <c r="B282" s="1"/>
      <c r="C282" s="1"/>
      <c r="D282" s="105"/>
      <c r="E282" s="1"/>
      <c r="F282" s="139"/>
      <c r="G282" s="182" t="str">
        <f>IF(G281="","",IF(G281+1&gt;условия_конкуренты!$K$14,"",G281+1))</f>
        <v/>
      </c>
      <c r="H282" s="140"/>
      <c r="I282" s="178" t="str">
        <f>IF($G282="","",SUMIFS(условия_конкуренты!$63:$63,условия_конкуренты!$1:$1,$G282))</f>
        <v/>
      </c>
      <c r="J282" s="178" t="str">
        <f>IF($G282="","",SUMIFS(условия_конкуренты!$110:$110,условия_конкуренты!$1:$1,$G282))</f>
        <v/>
      </c>
      <c r="K282" s="178" t="str">
        <f>IF($G282="","",SUMIFS(условия_конкуренты!$147:$147,условия_конкуренты!$1:$1,$G282))</f>
        <v/>
      </c>
      <c r="L282" s="178" t="str">
        <f>IF($G282="","",SUMIFS(условия_конкуренты!$59:$59,условия_конкуренты!$1:$1,$G282)+SUMIFS(условия_конкуренты!$106:$106,условия_конкуренты!$1:$1,$G282)+SUMIFS(условия_конкуренты!$143:$143,условия_конкуренты!$1:$1,$G282))</f>
        <v/>
      </c>
      <c r="M282" s="181" t="str">
        <f t="shared" si="3"/>
        <v/>
      </c>
      <c r="N282" s="1"/>
      <c r="O282" s="1"/>
      <c r="P282" s="1"/>
      <c r="Q282" s="1"/>
      <c r="R282" s="1"/>
      <c r="S282" s="105"/>
      <c r="T282" s="1"/>
    </row>
    <row r="283" spans="1:20" x14ac:dyDescent="0.3">
      <c r="A283" s="1"/>
      <c r="B283" s="1"/>
      <c r="C283" s="1"/>
      <c r="D283" s="105"/>
      <c r="E283" s="1"/>
      <c r="F283" s="139"/>
      <c r="G283" s="182" t="str">
        <f>IF(G282="","",IF(G282+1&gt;условия_конкуренты!$K$14,"",G282+1))</f>
        <v/>
      </c>
      <c r="H283" s="140"/>
      <c r="I283" s="178" t="str">
        <f>IF($G283="","",SUMIFS(условия_конкуренты!$63:$63,условия_конкуренты!$1:$1,$G283))</f>
        <v/>
      </c>
      <c r="J283" s="178" t="str">
        <f>IF($G283="","",SUMIFS(условия_конкуренты!$110:$110,условия_конкуренты!$1:$1,$G283))</f>
        <v/>
      </c>
      <c r="K283" s="178" t="str">
        <f>IF($G283="","",SUMIFS(условия_конкуренты!$147:$147,условия_конкуренты!$1:$1,$G283))</f>
        <v/>
      </c>
      <c r="L283" s="178" t="str">
        <f>IF($G283="","",SUMIFS(условия_конкуренты!$59:$59,условия_конкуренты!$1:$1,$G283)+SUMIFS(условия_конкуренты!$106:$106,условия_конкуренты!$1:$1,$G283)+SUMIFS(условия_конкуренты!$143:$143,условия_конкуренты!$1:$1,$G283))</f>
        <v/>
      </c>
      <c r="M283" s="181" t="str">
        <f t="shared" si="3"/>
        <v/>
      </c>
      <c r="N283" s="1"/>
      <c r="O283" s="1"/>
      <c r="P283" s="1"/>
      <c r="Q283" s="1"/>
      <c r="R283" s="1"/>
      <c r="S283" s="105"/>
      <c r="T283" s="1"/>
    </row>
    <row r="284" spans="1:20" x14ac:dyDescent="0.3">
      <c r="A284" s="1"/>
      <c r="B284" s="1"/>
      <c r="C284" s="1"/>
      <c r="D284" s="105"/>
      <c r="E284" s="1"/>
      <c r="F284" s="139"/>
      <c r="G284" s="182" t="str">
        <f>IF(G283="","",IF(G283+1&gt;условия_конкуренты!$K$14,"",G283+1))</f>
        <v/>
      </c>
      <c r="H284" s="140"/>
      <c r="I284" s="178" t="str">
        <f>IF($G284="","",SUMIFS(условия_конкуренты!$63:$63,условия_конкуренты!$1:$1,$G284))</f>
        <v/>
      </c>
      <c r="J284" s="178" t="str">
        <f>IF($G284="","",SUMIFS(условия_конкуренты!$110:$110,условия_конкуренты!$1:$1,$G284))</f>
        <v/>
      </c>
      <c r="K284" s="178" t="str">
        <f>IF($G284="","",SUMIFS(условия_конкуренты!$147:$147,условия_конкуренты!$1:$1,$G284))</f>
        <v/>
      </c>
      <c r="L284" s="178" t="str">
        <f>IF($G284="","",SUMIFS(условия_конкуренты!$59:$59,условия_конкуренты!$1:$1,$G284)+SUMIFS(условия_конкуренты!$106:$106,условия_конкуренты!$1:$1,$G284)+SUMIFS(условия_конкуренты!$143:$143,условия_конкуренты!$1:$1,$G284))</f>
        <v/>
      </c>
      <c r="M284" s="181" t="str">
        <f t="shared" si="3"/>
        <v/>
      </c>
      <c r="N284" s="1"/>
      <c r="O284" s="1"/>
      <c r="P284" s="1"/>
      <c r="Q284" s="1"/>
      <c r="R284" s="1"/>
      <c r="S284" s="105"/>
      <c r="T284" s="1"/>
    </row>
    <row r="285" spans="1:20" x14ac:dyDescent="0.3">
      <c r="A285" s="1"/>
      <c r="B285" s="1"/>
      <c r="C285" s="1"/>
      <c r="D285" s="105"/>
      <c r="E285" s="1"/>
      <c r="F285" s="139"/>
      <c r="G285" s="182" t="str">
        <f>IF(G284="","",IF(G284+1&gt;условия_конкуренты!$K$14,"",G284+1))</f>
        <v/>
      </c>
      <c r="H285" s="140"/>
      <c r="I285" s="178" t="str">
        <f>IF($G285="","",SUMIFS(условия_конкуренты!$63:$63,условия_конкуренты!$1:$1,$G285))</f>
        <v/>
      </c>
      <c r="J285" s="178" t="str">
        <f>IF($G285="","",SUMIFS(условия_конкуренты!$110:$110,условия_конкуренты!$1:$1,$G285))</f>
        <v/>
      </c>
      <c r="K285" s="178" t="str">
        <f>IF($G285="","",SUMIFS(условия_конкуренты!$147:$147,условия_конкуренты!$1:$1,$G285))</f>
        <v/>
      </c>
      <c r="L285" s="178" t="str">
        <f>IF($G285="","",SUMIFS(условия_конкуренты!$59:$59,условия_конкуренты!$1:$1,$G285)+SUMIFS(условия_конкуренты!$106:$106,условия_конкуренты!$1:$1,$G285)+SUMIFS(условия_конкуренты!$143:$143,условия_конкуренты!$1:$1,$G285))</f>
        <v/>
      </c>
      <c r="M285" s="181" t="str">
        <f t="shared" si="3"/>
        <v/>
      </c>
      <c r="N285" s="1"/>
      <c r="O285" s="1"/>
      <c r="P285" s="1"/>
      <c r="Q285" s="1"/>
      <c r="R285" s="1"/>
      <c r="S285" s="105"/>
      <c r="T285" s="1"/>
    </row>
    <row r="286" spans="1:20" x14ac:dyDescent="0.3">
      <c r="A286" s="1"/>
      <c r="B286" s="1"/>
      <c r="C286" s="1"/>
      <c r="D286" s="105"/>
      <c r="E286" s="1"/>
      <c r="F286" s="139"/>
      <c r="G286" s="182" t="str">
        <f>IF(G285="","",IF(G285+1&gt;условия_конкуренты!$K$14,"",G285+1))</f>
        <v/>
      </c>
      <c r="H286" s="140"/>
      <c r="I286" s="178" t="str">
        <f>IF($G286="","",SUMIFS(условия_конкуренты!$63:$63,условия_конкуренты!$1:$1,$G286))</f>
        <v/>
      </c>
      <c r="J286" s="178" t="str">
        <f>IF($G286="","",SUMIFS(условия_конкуренты!$110:$110,условия_конкуренты!$1:$1,$G286))</f>
        <v/>
      </c>
      <c r="K286" s="178" t="str">
        <f>IF($G286="","",SUMIFS(условия_конкуренты!$147:$147,условия_конкуренты!$1:$1,$G286))</f>
        <v/>
      </c>
      <c r="L286" s="178" t="str">
        <f>IF($G286="","",SUMIFS(условия_конкуренты!$59:$59,условия_конкуренты!$1:$1,$G286)+SUMIFS(условия_конкуренты!$106:$106,условия_конкуренты!$1:$1,$G286)+SUMIFS(условия_конкуренты!$143:$143,условия_конкуренты!$1:$1,$G286))</f>
        <v/>
      </c>
      <c r="M286" s="181" t="str">
        <f t="shared" si="3"/>
        <v/>
      </c>
      <c r="N286" s="1"/>
      <c r="O286" s="1"/>
      <c r="P286" s="1"/>
      <c r="Q286" s="1"/>
      <c r="R286" s="1"/>
      <c r="S286" s="105"/>
      <c r="T286" s="1"/>
    </row>
    <row r="287" spans="1:20" x14ac:dyDescent="0.3">
      <c r="A287" s="1"/>
      <c r="B287" s="1"/>
      <c r="C287" s="1"/>
      <c r="D287" s="105"/>
      <c r="E287" s="1"/>
      <c r="F287" s="139"/>
      <c r="G287" s="182" t="str">
        <f>IF(G286="","",IF(G286+1&gt;условия_конкуренты!$K$14,"",G286+1))</f>
        <v/>
      </c>
      <c r="H287" s="140"/>
      <c r="I287" s="178" t="str">
        <f>IF($G287="","",SUMIFS(условия_конкуренты!$63:$63,условия_конкуренты!$1:$1,$G287))</f>
        <v/>
      </c>
      <c r="J287" s="178" t="str">
        <f>IF($G287="","",SUMIFS(условия_конкуренты!$110:$110,условия_конкуренты!$1:$1,$G287))</f>
        <v/>
      </c>
      <c r="K287" s="178" t="str">
        <f>IF($G287="","",SUMIFS(условия_конкуренты!$147:$147,условия_конкуренты!$1:$1,$G287))</f>
        <v/>
      </c>
      <c r="L287" s="178" t="str">
        <f>IF($G287="","",SUMIFS(условия_конкуренты!$59:$59,условия_конкуренты!$1:$1,$G287)+SUMIFS(условия_конкуренты!$106:$106,условия_конкуренты!$1:$1,$G287)+SUMIFS(условия_конкуренты!$143:$143,условия_конкуренты!$1:$1,$G287))</f>
        <v/>
      </c>
      <c r="M287" s="181" t="str">
        <f t="shared" si="3"/>
        <v/>
      </c>
      <c r="N287" s="1"/>
      <c r="O287" s="1"/>
      <c r="P287" s="1"/>
      <c r="Q287" s="1"/>
      <c r="R287" s="1"/>
      <c r="S287" s="105"/>
      <c r="T287" s="1"/>
    </row>
    <row r="288" spans="1:20" x14ac:dyDescent="0.3">
      <c r="A288" s="1"/>
      <c r="B288" s="1"/>
      <c r="C288" s="1"/>
      <c r="D288" s="105"/>
      <c r="E288" s="1"/>
      <c r="F288" s="139"/>
      <c r="G288" s="182" t="str">
        <f>IF(G287="","",IF(G287+1&gt;условия_конкуренты!$K$14,"",G287+1))</f>
        <v/>
      </c>
      <c r="H288" s="140"/>
      <c r="I288" s="178" t="str">
        <f>IF($G288="","",SUMIFS(условия_конкуренты!$63:$63,условия_конкуренты!$1:$1,$G288))</f>
        <v/>
      </c>
      <c r="J288" s="178" t="str">
        <f>IF($G288="","",SUMIFS(условия_конкуренты!$110:$110,условия_конкуренты!$1:$1,$G288))</f>
        <v/>
      </c>
      <c r="K288" s="178" t="str">
        <f>IF($G288="","",SUMIFS(условия_конкуренты!$147:$147,условия_конкуренты!$1:$1,$G288))</f>
        <v/>
      </c>
      <c r="L288" s="178" t="str">
        <f>IF($G288="","",SUMIFS(условия_конкуренты!$59:$59,условия_конкуренты!$1:$1,$G288)+SUMIFS(условия_конкуренты!$106:$106,условия_конкуренты!$1:$1,$G288)+SUMIFS(условия_конкуренты!$143:$143,условия_конкуренты!$1:$1,$G288))</f>
        <v/>
      </c>
      <c r="M288" s="181" t="str">
        <f t="shared" si="3"/>
        <v/>
      </c>
      <c r="N288" s="1"/>
      <c r="O288" s="1"/>
      <c r="P288" s="1"/>
      <c r="Q288" s="1"/>
      <c r="R288" s="1"/>
      <c r="S288" s="105"/>
      <c r="T288" s="1"/>
    </row>
    <row r="289" spans="1:20" x14ac:dyDescent="0.3">
      <c r="A289" s="1"/>
      <c r="B289" s="1"/>
      <c r="C289" s="1"/>
      <c r="D289" s="105"/>
      <c r="E289" s="1"/>
      <c r="F289" s="139"/>
      <c r="G289" s="182" t="str">
        <f>IF(G288="","",IF(G288+1&gt;условия_конкуренты!$K$14,"",G288+1))</f>
        <v/>
      </c>
      <c r="H289" s="140"/>
      <c r="I289" s="178" t="str">
        <f>IF($G289="","",SUMIFS(условия_конкуренты!$63:$63,условия_конкуренты!$1:$1,$G289))</f>
        <v/>
      </c>
      <c r="J289" s="178" t="str">
        <f>IF($G289="","",SUMIFS(условия_конкуренты!$110:$110,условия_конкуренты!$1:$1,$G289))</f>
        <v/>
      </c>
      <c r="K289" s="178" t="str">
        <f>IF($G289="","",SUMIFS(условия_конкуренты!$147:$147,условия_конкуренты!$1:$1,$G289))</f>
        <v/>
      </c>
      <c r="L289" s="178" t="str">
        <f>IF($G289="","",SUMIFS(условия_конкуренты!$59:$59,условия_конкуренты!$1:$1,$G289)+SUMIFS(условия_конкуренты!$106:$106,условия_конкуренты!$1:$1,$G289)+SUMIFS(условия_конкуренты!$143:$143,условия_конкуренты!$1:$1,$G289))</f>
        <v/>
      </c>
      <c r="M289" s="181" t="str">
        <f t="shared" si="3"/>
        <v/>
      </c>
      <c r="N289" s="1"/>
      <c r="O289" s="1"/>
      <c r="P289" s="1"/>
      <c r="Q289" s="1"/>
      <c r="R289" s="1"/>
      <c r="S289" s="105"/>
      <c r="T289" s="1"/>
    </row>
    <row r="290" spans="1:20" x14ac:dyDescent="0.3">
      <c r="A290" s="1"/>
      <c r="B290" s="1"/>
      <c r="C290" s="1"/>
      <c r="D290" s="105"/>
      <c r="E290" s="1"/>
      <c r="F290" s="139"/>
      <c r="G290" s="182" t="str">
        <f>IF(G289="","",IF(G289+1&gt;условия_конкуренты!$K$14,"",G289+1))</f>
        <v/>
      </c>
      <c r="H290" s="140"/>
      <c r="I290" s="178" t="str">
        <f>IF($G290="","",SUMIFS(условия_конкуренты!$63:$63,условия_конкуренты!$1:$1,$G290))</f>
        <v/>
      </c>
      <c r="J290" s="178" t="str">
        <f>IF($G290="","",SUMIFS(условия_конкуренты!$110:$110,условия_конкуренты!$1:$1,$G290))</f>
        <v/>
      </c>
      <c r="K290" s="178" t="str">
        <f>IF($G290="","",SUMIFS(условия_конкуренты!$147:$147,условия_конкуренты!$1:$1,$G290))</f>
        <v/>
      </c>
      <c r="L290" s="178" t="str">
        <f>IF($G290="","",SUMIFS(условия_конкуренты!$59:$59,условия_конкуренты!$1:$1,$G290)+SUMIFS(условия_конкуренты!$106:$106,условия_конкуренты!$1:$1,$G290)+SUMIFS(условия_конкуренты!$143:$143,условия_конкуренты!$1:$1,$G290))</f>
        <v/>
      </c>
      <c r="M290" s="181" t="str">
        <f t="shared" si="3"/>
        <v/>
      </c>
      <c r="N290" s="1"/>
      <c r="O290" s="1"/>
      <c r="P290" s="1"/>
      <c r="Q290" s="1"/>
      <c r="R290" s="1"/>
      <c r="S290" s="105"/>
      <c r="T290" s="1"/>
    </row>
    <row r="291" spans="1:20" x14ac:dyDescent="0.3">
      <c r="A291" s="1"/>
      <c r="B291" s="1"/>
      <c r="C291" s="1"/>
      <c r="D291" s="105"/>
      <c r="E291" s="1"/>
      <c r="F291" s="139"/>
      <c r="G291" s="182" t="str">
        <f>IF(G290="","",IF(G290+1&gt;условия_конкуренты!$K$14,"",G290+1))</f>
        <v/>
      </c>
      <c r="H291" s="140"/>
      <c r="I291" s="178" t="str">
        <f>IF($G291="","",SUMIFS(условия_конкуренты!$63:$63,условия_конкуренты!$1:$1,$G291))</f>
        <v/>
      </c>
      <c r="J291" s="178" t="str">
        <f>IF($G291="","",SUMIFS(условия_конкуренты!$110:$110,условия_конкуренты!$1:$1,$G291))</f>
        <v/>
      </c>
      <c r="K291" s="178" t="str">
        <f>IF($G291="","",SUMIFS(условия_конкуренты!$147:$147,условия_конкуренты!$1:$1,$G291))</f>
        <v/>
      </c>
      <c r="L291" s="178" t="str">
        <f>IF($G291="","",SUMIFS(условия_конкуренты!$59:$59,условия_конкуренты!$1:$1,$G291)+SUMIFS(условия_конкуренты!$106:$106,условия_конкуренты!$1:$1,$G291)+SUMIFS(условия_конкуренты!$143:$143,условия_конкуренты!$1:$1,$G291))</f>
        <v/>
      </c>
      <c r="M291" s="181" t="str">
        <f t="shared" si="3"/>
        <v/>
      </c>
      <c r="N291" s="1"/>
      <c r="O291" s="1"/>
      <c r="P291" s="1"/>
      <c r="Q291" s="1"/>
      <c r="R291" s="1"/>
      <c r="S291" s="105"/>
      <c r="T291" s="1"/>
    </row>
    <row r="292" spans="1:20" x14ac:dyDescent="0.3">
      <c r="A292" s="1"/>
      <c r="B292" s="1"/>
      <c r="C292" s="1"/>
      <c r="D292" s="105"/>
      <c r="E292" s="1"/>
      <c r="F292" s="139"/>
      <c r="G292" s="182" t="str">
        <f>IF(G291="","",IF(G291+1&gt;условия_конкуренты!$K$14,"",G291+1))</f>
        <v/>
      </c>
      <c r="H292" s="140"/>
      <c r="I292" s="178" t="str">
        <f>IF($G292="","",SUMIFS(условия_конкуренты!$63:$63,условия_конкуренты!$1:$1,$G292))</f>
        <v/>
      </c>
      <c r="J292" s="178" t="str">
        <f>IF($G292="","",SUMIFS(условия_конкуренты!$110:$110,условия_конкуренты!$1:$1,$G292))</f>
        <v/>
      </c>
      <c r="K292" s="178" t="str">
        <f>IF($G292="","",SUMIFS(условия_конкуренты!$147:$147,условия_конкуренты!$1:$1,$G292))</f>
        <v/>
      </c>
      <c r="L292" s="178" t="str">
        <f>IF($G292="","",SUMIFS(условия_конкуренты!$59:$59,условия_конкуренты!$1:$1,$G292)+SUMIFS(условия_конкуренты!$106:$106,условия_конкуренты!$1:$1,$G292)+SUMIFS(условия_конкуренты!$143:$143,условия_конкуренты!$1:$1,$G292))</f>
        <v/>
      </c>
      <c r="M292" s="181" t="str">
        <f t="shared" si="3"/>
        <v/>
      </c>
      <c r="N292" s="1"/>
      <c r="O292" s="1"/>
      <c r="P292" s="1"/>
      <c r="Q292" s="1"/>
      <c r="R292" s="1"/>
      <c r="S292" s="105"/>
      <c r="T292" s="1"/>
    </row>
    <row r="293" spans="1:20" x14ac:dyDescent="0.3">
      <c r="A293" s="1"/>
      <c r="B293" s="1"/>
      <c r="C293" s="1"/>
      <c r="D293" s="105"/>
      <c r="E293" s="1"/>
      <c r="F293" s="139"/>
      <c r="G293" s="182" t="str">
        <f>IF(G292="","",IF(G292+1&gt;условия_конкуренты!$K$14,"",G292+1))</f>
        <v/>
      </c>
      <c r="H293" s="140"/>
      <c r="I293" s="178" t="str">
        <f>IF($G293="","",SUMIFS(условия_конкуренты!$63:$63,условия_конкуренты!$1:$1,$G293))</f>
        <v/>
      </c>
      <c r="J293" s="178" t="str">
        <f>IF($G293="","",SUMIFS(условия_конкуренты!$110:$110,условия_конкуренты!$1:$1,$G293))</f>
        <v/>
      </c>
      <c r="K293" s="178" t="str">
        <f>IF($G293="","",SUMIFS(условия_конкуренты!$147:$147,условия_конкуренты!$1:$1,$G293))</f>
        <v/>
      </c>
      <c r="L293" s="178" t="str">
        <f>IF($G293="","",SUMIFS(условия_конкуренты!$59:$59,условия_конкуренты!$1:$1,$G293)+SUMIFS(условия_конкуренты!$106:$106,условия_конкуренты!$1:$1,$G293)+SUMIFS(условия_конкуренты!$143:$143,условия_конкуренты!$1:$1,$G293))</f>
        <v/>
      </c>
      <c r="M293" s="181" t="str">
        <f t="shared" si="3"/>
        <v/>
      </c>
      <c r="N293" s="1"/>
      <c r="O293" s="1"/>
      <c r="P293" s="1"/>
      <c r="Q293" s="1"/>
      <c r="R293" s="1"/>
      <c r="S293" s="105"/>
      <c r="T293" s="1"/>
    </row>
    <row r="294" spans="1:20" x14ac:dyDescent="0.3">
      <c r="A294" s="1"/>
      <c r="B294" s="1"/>
      <c r="C294" s="1"/>
      <c r="D294" s="105"/>
      <c r="E294" s="1"/>
      <c r="F294" s="139"/>
      <c r="G294" s="182" t="str">
        <f>IF(G293="","",IF(G293+1&gt;условия_конкуренты!$K$14,"",G293+1))</f>
        <v/>
      </c>
      <c r="H294" s="140"/>
      <c r="I294" s="178" t="str">
        <f>IF($G294="","",SUMIFS(условия_конкуренты!$63:$63,условия_конкуренты!$1:$1,$G294))</f>
        <v/>
      </c>
      <c r="J294" s="178" t="str">
        <f>IF($G294="","",SUMIFS(условия_конкуренты!$110:$110,условия_конкуренты!$1:$1,$G294))</f>
        <v/>
      </c>
      <c r="K294" s="178" t="str">
        <f>IF($G294="","",SUMIFS(условия_конкуренты!$147:$147,условия_конкуренты!$1:$1,$G294))</f>
        <v/>
      </c>
      <c r="L294" s="178" t="str">
        <f>IF($G294="","",SUMIFS(условия_конкуренты!$59:$59,условия_конкуренты!$1:$1,$G294)+SUMIFS(условия_конкуренты!$106:$106,условия_конкуренты!$1:$1,$G294)+SUMIFS(условия_конкуренты!$143:$143,условия_конкуренты!$1:$1,$G294))</f>
        <v/>
      </c>
      <c r="M294" s="181" t="str">
        <f t="shared" si="3"/>
        <v/>
      </c>
      <c r="N294" s="1"/>
      <c r="O294" s="1"/>
      <c r="P294" s="1"/>
      <c r="Q294" s="1"/>
      <c r="R294" s="1"/>
      <c r="S294" s="105"/>
      <c r="T294" s="1"/>
    </row>
    <row r="295" spans="1:20" x14ac:dyDescent="0.3">
      <c r="A295" s="1"/>
      <c r="B295" s="1"/>
      <c r="C295" s="1"/>
      <c r="D295" s="105"/>
      <c r="E295" s="1"/>
      <c r="F295" s="139"/>
      <c r="G295" s="182" t="str">
        <f>IF(G294="","",IF(G294+1&gt;условия_конкуренты!$K$14,"",G294+1))</f>
        <v/>
      </c>
      <c r="H295" s="140"/>
      <c r="I295" s="178" t="str">
        <f>IF($G295="","",SUMIFS(условия_конкуренты!$63:$63,условия_конкуренты!$1:$1,$G295))</f>
        <v/>
      </c>
      <c r="J295" s="178" t="str">
        <f>IF($G295="","",SUMIFS(условия_конкуренты!$110:$110,условия_конкуренты!$1:$1,$G295))</f>
        <v/>
      </c>
      <c r="K295" s="178" t="str">
        <f>IF($G295="","",SUMIFS(условия_конкуренты!$147:$147,условия_конкуренты!$1:$1,$G295))</f>
        <v/>
      </c>
      <c r="L295" s="178" t="str">
        <f>IF($G295="","",SUMIFS(условия_конкуренты!$59:$59,условия_конкуренты!$1:$1,$G295)+SUMIFS(условия_конкуренты!$106:$106,условия_конкуренты!$1:$1,$G295)+SUMIFS(условия_конкуренты!$143:$143,условия_конкуренты!$1:$1,$G295))</f>
        <v/>
      </c>
      <c r="M295" s="181" t="str">
        <f t="shared" si="3"/>
        <v/>
      </c>
      <c r="N295" s="1"/>
      <c r="O295" s="1"/>
      <c r="P295" s="1"/>
      <c r="Q295" s="1"/>
      <c r="R295" s="1"/>
      <c r="S295" s="105"/>
      <c r="T295" s="1"/>
    </row>
    <row r="296" spans="1:20" x14ac:dyDescent="0.3">
      <c r="A296" s="1"/>
      <c r="B296" s="1"/>
      <c r="C296" s="1"/>
      <c r="D296" s="105"/>
      <c r="E296" s="1"/>
      <c r="F296" s="139"/>
      <c r="G296" s="182" t="str">
        <f>IF(G295="","",IF(G295+1&gt;условия_конкуренты!$K$14,"",G295+1))</f>
        <v/>
      </c>
      <c r="H296" s="140"/>
      <c r="I296" s="178" t="str">
        <f>IF($G296="","",SUMIFS(условия_конкуренты!$63:$63,условия_конкуренты!$1:$1,$G296))</f>
        <v/>
      </c>
      <c r="J296" s="178" t="str">
        <f>IF($G296="","",SUMIFS(условия_конкуренты!$110:$110,условия_конкуренты!$1:$1,$G296))</f>
        <v/>
      </c>
      <c r="K296" s="178" t="str">
        <f>IF($G296="","",SUMIFS(условия_конкуренты!$147:$147,условия_конкуренты!$1:$1,$G296))</f>
        <v/>
      </c>
      <c r="L296" s="178" t="str">
        <f>IF($G296="","",SUMIFS(условия_конкуренты!$59:$59,условия_конкуренты!$1:$1,$G296)+SUMIFS(условия_конкуренты!$106:$106,условия_конкуренты!$1:$1,$G296)+SUMIFS(условия_конкуренты!$143:$143,условия_конкуренты!$1:$1,$G296))</f>
        <v/>
      </c>
      <c r="M296" s="181" t="str">
        <f t="shared" si="3"/>
        <v/>
      </c>
      <c r="N296" s="1"/>
      <c r="O296" s="1"/>
      <c r="P296" s="1"/>
      <c r="Q296" s="1"/>
      <c r="R296" s="1"/>
      <c r="S296" s="105"/>
      <c r="T296" s="1"/>
    </row>
    <row r="297" spans="1:20" x14ac:dyDescent="0.3">
      <c r="A297" s="1"/>
      <c r="B297" s="1"/>
      <c r="C297" s="1"/>
      <c r="D297" s="105"/>
      <c r="E297" s="1"/>
      <c r="F297" s="139"/>
      <c r="G297" s="182" t="str">
        <f>IF(G296="","",IF(G296+1&gt;условия_конкуренты!$K$14,"",G296+1))</f>
        <v/>
      </c>
      <c r="H297" s="140"/>
      <c r="I297" s="178" t="str">
        <f>IF($G297="","",SUMIFS(условия_конкуренты!$63:$63,условия_конкуренты!$1:$1,$G297))</f>
        <v/>
      </c>
      <c r="J297" s="178" t="str">
        <f>IF($G297="","",SUMIFS(условия_конкуренты!$110:$110,условия_конкуренты!$1:$1,$G297))</f>
        <v/>
      </c>
      <c r="K297" s="178" t="str">
        <f>IF($G297="","",SUMIFS(условия_конкуренты!$147:$147,условия_конкуренты!$1:$1,$G297))</f>
        <v/>
      </c>
      <c r="L297" s="178" t="str">
        <f>IF($G297="","",SUMIFS(условия_конкуренты!$59:$59,условия_конкуренты!$1:$1,$G297)+SUMIFS(условия_конкуренты!$106:$106,условия_конкуренты!$1:$1,$G297)+SUMIFS(условия_конкуренты!$143:$143,условия_конкуренты!$1:$1,$G297))</f>
        <v/>
      </c>
      <c r="M297" s="181" t="str">
        <f t="shared" si="3"/>
        <v/>
      </c>
      <c r="N297" s="1"/>
      <c r="O297" s="1"/>
      <c r="P297" s="1"/>
      <c r="Q297" s="1"/>
      <c r="R297" s="1"/>
      <c r="S297" s="105"/>
      <c r="T297" s="1"/>
    </row>
    <row r="298" spans="1:20" x14ac:dyDescent="0.3">
      <c r="A298" s="1"/>
      <c r="B298" s="1"/>
      <c r="C298" s="1"/>
      <c r="D298" s="105"/>
      <c r="E298" s="1"/>
      <c r="F298" s="139"/>
      <c r="G298" s="182" t="str">
        <f>IF(G297="","",IF(G297+1&gt;условия_конкуренты!$K$14,"",G297+1))</f>
        <v/>
      </c>
      <c r="H298" s="140"/>
      <c r="I298" s="178" t="str">
        <f>IF($G298="","",SUMIFS(условия_конкуренты!$63:$63,условия_конкуренты!$1:$1,$G298))</f>
        <v/>
      </c>
      <c r="J298" s="178" t="str">
        <f>IF($G298="","",SUMIFS(условия_конкуренты!$110:$110,условия_конкуренты!$1:$1,$G298))</f>
        <v/>
      </c>
      <c r="K298" s="178" t="str">
        <f>IF($G298="","",SUMIFS(условия_конкуренты!$147:$147,условия_конкуренты!$1:$1,$G298))</f>
        <v/>
      </c>
      <c r="L298" s="178" t="str">
        <f>IF($G298="","",SUMIFS(условия_конкуренты!$59:$59,условия_конкуренты!$1:$1,$G298)+SUMIFS(условия_конкуренты!$106:$106,условия_конкуренты!$1:$1,$G298)+SUMIFS(условия_конкуренты!$143:$143,условия_конкуренты!$1:$1,$G298))</f>
        <v/>
      </c>
      <c r="M298" s="181" t="str">
        <f t="shared" si="3"/>
        <v/>
      </c>
      <c r="N298" s="1"/>
      <c r="O298" s="1"/>
      <c r="P298" s="1"/>
      <c r="Q298" s="1"/>
      <c r="R298" s="1"/>
      <c r="S298" s="105"/>
      <c r="T298" s="1"/>
    </row>
    <row r="299" spans="1:20" x14ac:dyDescent="0.3">
      <c r="A299" s="1"/>
      <c r="B299" s="1"/>
      <c r="C299" s="1"/>
      <c r="D299" s="105"/>
      <c r="E299" s="1"/>
      <c r="F299" s="139"/>
      <c r="G299" s="182" t="str">
        <f>IF(G298="","",IF(G298+1&gt;условия_конкуренты!$K$14,"",G298+1))</f>
        <v/>
      </c>
      <c r="H299" s="140"/>
      <c r="I299" s="178" t="str">
        <f>IF($G299="","",SUMIFS(условия_конкуренты!$63:$63,условия_конкуренты!$1:$1,$G299))</f>
        <v/>
      </c>
      <c r="J299" s="178" t="str">
        <f>IF($G299="","",SUMIFS(условия_конкуренты!$110:$110,условия_конкуренты!$1:$1,$G299))</f>
        <v/>
      </c>
      <c r="K299" s="178" t="str">
        <f>IF($G299="","",SUMIFS(условия_конкуренты!$147:$147,условия_конкуренты!$1:$1,$G299))</f>
        <v/>
      </c>
      <c r="L299" s="178" t="str">
        <f>IF($G299="","",SUMIFS(условия_конкуренты!$59:$59,условия_конкуренты!$1:$1,$G299)+SUMIFS(условия_конкуренты!$106:$106,условия_конкуренты!$1:$1,$G299)+SUMIFS(условия_конкуренты!$143:$143,условия_конкуренты!$1:$1,$G299))</f>
        <v/>
      </c>
      <c r="M299" s="181" t="str">
        <f t="shared" si="3"/>
        <v/>
      </c>
      <c r="N299" s="1"/>
      <c r="O299" s="1"/>
      <c r="P299" s="1"/>
      <c r="Q299" s="1"/>
      <c r="R299" s="1"/>
      <c r="S299" s="105"/>
      <c r="T299" s="1"/>
    </row>
    <row r="300" spans="1:20" x14ac:dyDescent="0.3">
      <c r="A300" s="1"/>
      <c r="B300" s="1"/>
      <c r="C300" s="1"/>
      <c r="D300" s="105"/>
      <c r="E300" s="1"/>
      <c r="F300" s="139"/>
      <c r="G300" s="182" t="str">
        <f>IF(G299="","",IF(G299+1&gt;условия_конкуренты!$K$14,"",G299+1))</f>
        <v/>
      </c>
      <c r="H300" s="140"/>
      <c r="I300" s="178" t="str">
        <f>IF($G300="","",SUMIFS(условия_конкуренты!$63:$63,условия_конкуренты!$1:$1,$G300))</f>
        <v/>
      </c>
      <c r="J300" s="178" t="str">
        <f>IF($G300="","",SUMIFS(условия_конкуренты!$110:$110,условия_конкуренты!$1:$1,$G300))</f>
        <v/>
      </c>
      <c r="K300" s="178" t="str">
        <f>IF($G300="","",SUMIFS(условия_конкуренты!$147:$147,условия_конкуренты!$1:$1,$G300))</f>
        <v/>
      </c>
      <c r="L300" s="178" t="str">
        <f>IF($G300="","",SUMIFS(условия_конкуренты!$59:$59,условия_конкуренты!$1:$1,$G300)+SUMIFS(условия_конкуренты!$106:$106,условия_конкуренты!$1:$1,$G300)+SUMIFS(условия_конкуренты!$143:$143,условия_конкуренты!$1:$1,$G300))</f>
        <v/>
      </c>
      <c r="M300" s="181" t="str">
        <f t="shared" si="3"/>
        <v/>
      </c>
      <c r="N300" s="1"/>
      <c r="O300" s="1"/>
      <c r="P300" s="1"/>
      <c r="Q300" s="1"/>
      <c r="R300" s="1"/>
      <c r="S300" s="105"/>
      <c r="T300" s="1"/>
    </row>
    <row r="301" spans="1:20" x14ac:dyDescent="0.3">
      <c r="A301" s="1"/>
      <c r="B301" s="1"/>
      <c r="C301" s="1"/>
      <c r="D301" s="105"/>
      <c r="E301" s="1"/>
      <c r="F301" s="139"/>
      <c r="G301" s="182" t="str">
        <f>IF(G300="","",IF(G300+1&gt;условия_конкуренты!$K$14,"",G300+1))</f>
        <v/>
      </c>
      <c r="H301" s="140"/>
      <c r="I301" s="178" t="str">
        <f>IF($G301="","",SUMIFS(условия_конкуренты!$63:$63,условия_конкуренты!$1:$1,$G301))</f>
        <v/>
      </c>
      <c r="J301" s="178" t="str">
        <f>IF($G301="","",SUMIFS(условия_конкуренты!$110:$110,условия_конкуренты!$1:$1,$G301))</f>
        <v/>
      </c>
      <c r="K301" s="178" t="str">
        <f>IF($G301="","",SUMIFS(условия_конкуренты!$147:$147,условия_конкуренты!$1:$1,$G301))</f>
        <v/>
      </c>
      <c r="L301" s="178" t="str">
        <f>IF($G301="","",SUMIFS(условия_конкуренты!$59:$59,условия_конкуренты!$1:$1,$G301)+SUMIFS(условия_конкуренты!$106:$106,условия_конкуренты!$1:$1,$G301)+SUMIFS(условия_конкуренты!$143:$143,условия_конкуренты!$1:$1,$G301))</f>
        <v/>
      </c>
      <c r="M301" s="181" t="str">
        <f t="shared" si="3"/>
        <v/>
      </c>
      <c r="N301" s="1"/>
      <c r="O301" s="1"/>
      <c r="P301" s="1"/>
      <c r="Q301" s="1"/>
      <c r="R301" s="1"/>
      <c r="S301" s="105"/>
      <c r="T301" s="1"/>
    </row>
    <row r="302" spans="1:20" x14ac:dyDescent="0.3">
      <c r="A302" s="1"/>
      <c r="B302" s="1"/>
      <c r="C302" s="1"/>
      <c r="D302" s="105"/>
      <c r="E302" s="1"/>
      <c r="F302" s="139"/>
      <c r="G302" s="182" t="str">
        <f>IF(G301="","",IF(G301+1&gt;условия_конкуренты!$K$14,"",G301+1))</f>
        <v/>
      </c>
      <c r="H302" s="140"/>
      <c r="I302" s="178" t="str">
        <f>IF($G302="","",SUMIFS(условия_конкуренты!$63:$63,условия_конкуренты!$1:$1,$G302))</f>
        <v/>
      </c>
      <c r="J302" s="178" t="str">
        <f>IF($G302="","",SUMIFS(условия_конкуренты!$110:$110,условия_конкуренты!$1:$1,$G302))</f>
        <v/>
      </c>
      <c r="K302" s="178" t="str">
        <f>IF($G302="","",SUMIFS(условия_конкуренты!$147:$147,условия_конкуренты!$1:$1,$G302))</f>
        <v/>
      </c>
      <c r="L302" s="178" t="str">
        <f>IF($G302="","",SUMIFS(условия_конкуренты!$59:$59,условия_конкуренты!$1:$1,$G302)+SUMIFS(условия_конкуренты!$106:$106,условия_конкуренты!$1:$1,$G302)+SUMIFS(условия_конкуренты!$143:$143,условия_конкуренты!$1:$1,$G302))</f>
        <v/>
      </c>
      <c r="M302" s="181" t="str">
        <f t="shared" si="3"/>
        <v/>
      </c>
      <c r="N302" s="1"/>
      <c r="O302" s="1"/>
      <c r="P302" s="1"/>
      <c r="Q302" s="1"/>
      <c r="R302" s="1"/>
      <c r="S302" s="105"/>
      <c r="T302" s="1"/>
    </row>
    <row r="303" spans="1:20" x14ac:dyDescent="0.3">
      <c r="A303" s="1"/>
      <c r="B303" s="1"/>
      <c r="C303" s="1"/>
      <c r="D303" s="105"/>
      <c r="E303" s="1"/>
      <c r="F303" s="139"/>
      <c r="G303" s="182" t="str">
        <f>IF(G302="","",IF(G302+1&gt;условия_конкуренты!$K$14,"",G302+1))</f>
        <v/>
      </c>
      <c r="H303" s="140"/>
      <c r="I303" s="178" t="str">
        <f>IF($G303="","",SUMIFS(условия_конкуренты!$63:$63,условия_конкуренты!$1:$1,$G303))</f>
        <v/>
      </c>
      <c r="J303" s="178" t="str">
        <f>IF($G303="","",SUMIFS(условия_конкуренты!$110:$110,условия_конкуренты!$1:$1,$G303))</f>
        <v/>
      </c>
      <c r="K303" s="178" t="str">
        <f>IF($G303="","",SUMIFS(условия_конкуренты!$147:$147,условия_конкуренты!$1:$1,$G303))</f>
        <v/>
      </c>
      <c r="L303" s="178" t="str">
        <f>IF($G303="","",SUMIFS(условия_конкуренты!$59:$59,условия_конкуренты!$1:$1,$G303)+SUMIFS(условия_конкуренты!$106:$106,условия_конкуренты!$1:$1,$G303)+SUMIFS(условия_конкуренты!$143:$143,условия_конкуренты!$1:$1,$G303))</f>
        <v/>
      </c>
      <c r="M303" s="181" t="str">
        <f t="shared" si="3"/>
        <v/>
      </c>
      <c r="N303" s="1"/>
      <c r="O303" s="1"/>
      <c r="P303" s="1"/>
      <c r="Q303" s="1"/>
      <c r="R303" s="1"/>
      <c r="S303" s="105"/>
      <c r="T303" s="1"/>
    </row>
    <row r="304" spans="1:20" x14ac:dyDescent="0.3">
      <c r="A304" s="1"/>
      <c r="B304" s="1"/>
      <c r="C304" s="1"/>
      <c r="D304" s="105"/>
      <c r="E304" s="1"/>
      <c r="F304" s="139"/>
      <c r="G304" s="182" t="str">
        <f>IF(G303="","",IF(G303+1&gt;условия_конкуренты!$K$14,"",G303+1))</f>
        <v/>
      </c>
      <c r="H304" s="140"/>
      <c r="I304" s="178" t="str">
        <f>IF($G304="","",SUMIFS(условия_конкуренты!$63:$63,условия_конкуренты!$1:$1,$G304))</f>
        <v/>
      </c>
      <c r="J304" s="178" t="str">
        <f>IF($G304="","",SUMIFS(условия_конкуренты!$110:$110,условия_конкуренты!$1:$1,$G304))</f>
        <v/>
      </c>
      <c r="K304" s="178" t="str">
        <f>IF($G304="","",SUMIFS(условия_конкуренты!$147:$147,условия_конкуренты!$1:$1,$G304))</f>
        <v/>
      </c>
      <c r="L304" s="178" t="str">
        <f>IF($G304="","",SUMIFS(условия_конкуренты!$59:$59,условия_конкуренты!$1:$1,$G304)+SUMIFS(условия_конкуренты!$106:$106,условия_конкуренты!$1:$1,$G304)+SUMIFS(условия_конкуренты!$143:$143,условия_конкуренты!$1:$1,$G304))</f>
        <v/>
      </c>
      <c r="M304" s="181" t="str">
        <f t="shared" si="3"/>
        <v/>
      </c>
      <c r="N304" s="1"/>
      <c r="O304" s="1"/>
      <c r="P304" s="1"/>
      <c r="Q304" s="1"/>
      <c r="R304" s="1"/>
      <c r="S304" s="105"/>
      <c r="T304" s="1"/>
    </row>
    <row r="305" spans="1:20" x14ac:dyDescent="0.3">
      <c r="A305" s="1"/>
      <c r="B305" s="1"/>
      <c r="C305" s="1"/>
      <c r="D305" s="105"/>
      <c r="E305" s="1"/>
      <c r="F305" s="139"/>
      <c r="G305" s="182" t="str">
        <f>IF(G304="","",IF(G304+1&gt;условия_конкуренты!$K$14,"",G304+1))</f>
        <v/>
      </c>
      <c r="H305" s="140"/>
      <c r="I305" s="178" t="str">
        <f>IF($G305="","",SUMIFS(условия_конкуренты!$63:$63,условия_конкуренты!$1:$1,$G305))</f>
        <v/>
      </c>
      <c r="J305" s="178" t="str">
        <f>IF($G305="","",SUMIFS(условия_конкуренты!$110:$110,условия_конкуренты!$1:$1,$G305))</f>
        <v/>
      </c>
      <c r="K305" s="178" t="str">
        <f>IF($G305="","",SUMIFS(условия_конкуренты!$147:$147,условия_конкуренты!$1:$1,$G305))</f>
        <v/>
      </c>
      <c r="L305" s="178" t="str">
        <f>IF($G305="","",SUMIFS(условия_конкуренты!$59:$59,условия_конкуренты!$1:$1,$G305)+SUMIFS(условия_конкуренты!$106:$106,условия_конкуренты!$1:$1,$G305)+SUMIFS(условия_конкуренты!$143:$143,условия_конкуренты!$1:$1,$G305))</f>
        <v/>
      </c>
      <c r="M305" s="181" t="str">
        <f t="shared" si="3"/>
        <v/>
      </c>
      <c r="N305" s="1"/>
      <c r="O305" s="1"/>
      <c r="P305" s="1"/>
      <c r="Q305" s="1"/>
      <c r="R305" s="1"/>
      <c r="S305" s="105"/>
      <c r="T305" s="1"/>
    </row>
    <row r="306" spans="1:20" x14ac:dyDescent="0.3">
      <c r="A306" s="1"/>
      <c r="B306" s="1"/>
      <c r="C306" s="1"/>
      <c r="D306" s="105"/>
      <c r="E306" s="1"/>
      <c r="F306" s="139"/>
      <c r="G306" s="182" t="str">
        <f>IF(G305="","",IF(G305+1&gt;условия_конкуренты!$K$14,"",G305+1))</f>
        <v/>
      </c>
      <c r="H306" s="140"/>
      <c r="I306" s="178" t="str">
        <f>IF($G306="","",SUMIFS(условия_конкуренты!$63:$63,условия_конкуренты!$1:$1,$G306))</f>
        <v/>
      </c>
      <c r="J306" s="178" t="str">
        <f>IF($G306="","",SUMIFS(условия_конкуренты!$110:$110,условия_конкуренты!$1:$1,$G306))</f>
        <v/>
      </c>
      <c r="K306" s="178" t="str">
        <f>IF($G306="","",SUMIFS(условия_конкуренты!$147:$147,условия_конкуренты!$1:$1,$G306))</f>
        <v/>
      </c>
      <c r="L306" s="178" t="str">
        <f>IF($G306="","",SUMIFS(условия_конкуренты!$59:$59,условия_конкуренты!$1:$1,$G306)+SUMIFS(условия_конкуренты!$106:$106,условия_конкуренты!$1:$1,$G306)+SUMIFS(условия_конкуренты!$143:$143,условия_конкуренты!$1:$1,$G306))</f>
        <v/>
      </c>
      <c r="M306" s="181" t="str">
        <f t="shared" si="3"/>
        <v/>
      </c>
      <c r="N306" s="1"/>
      <c r="O306" s="1"/>
      <c r="P306" s="1"/>
      <c r="Q306" s="1"/>
      <c r="R306" s="1"/>
      <c r="S306" s="105"/>
      <c r="T306" s="1"/>
    </row>
    <row r="307" spans="1:20" x14ac:dyDescent="0.3">
      <c r="A307" s="1"/>
      <c r="B307" s="1"/>
      <c r="C307" s="1"/>
      <c r="D307" s="105"/>
      <c r="E307" s="1"/>
      <c r="F307" s="139"/>
      <c r="G307" s="182" t="str">
        <f>IF(G306="","",IF(G306+1&gt;условия_конкуренты!$K$14,"",G306+1))</f>
        <v/>
      </c>
      <c r="H307" s="140"/>
      <c r="I307" s="178" t="str">
        <f>IF($G307="","",SUMIFS(условия_конкуренты!$63:$63,условия_конкуренты!$1:$1,$G307))</f>
        <v/>
      </c>
      <c r="J307" s="178" t="str">
        <f>IF($G307="","",SUMIFS(условия_конкуренты!$110:$110,условия_конкуренты!$1:$1,$G307))</f>
        <v/>
      </c>
      <c r="K307" s="178" t="str">
        <f>IF($G307="","",SUMIFS(условия_конкуренты!$147:$147,условия_конкуренты!$1:$1,$G307))</f>
        <v/>
      </c>
      <c r="L307" s="178" t="str">
        <f>IF($G307="","",SUMIFS(условия_конкуренты!$59:$59,условия_конкуренты!$1:$1,$G307)+SUMIFS(условия_конкуренты!$106:$106,условия_конкуренты!$1:$1,$G307)+SUMIFS(условия_конкуренты!$143:$143,условия_конкуренты!$1:$1,$G307))</f>
        <v/>
      </c>
      <c r="M307" s="181" t="str">
        <f t="shared" si="3"/>
        <v/>
      </c>
      <c r="N307" s="1"/>
      <c r="O307" s="1"/>
      <c r="P307" s="1"/>
      <c r="Q307" s="1"/>
      <c r="R307" s="1"/>
      <c r="S307" s="105"/>
      <c r="T307" s="1"/>
    </row>
    <row r="308" spans="1:20" x14ac:dyDescent="0.3">
      <c r="A308" s="1"/>
      <c r="B308" s="1"/>
      <c r="C308" s="1"/>
      <c r="D308" s="105"/>
      <c r="E308" s="1"/>
      <c r="F308" s="139"/>
      <c r="G308" s="182" t="str">
        <f>IF(G307="","",IF(G307+1&gt;условия_конкуренты!$K$14,"",G307+1))</f>
        <v/>
      </c>
      <c r="H308" s="140"/>
      <c r="I308" s="178" t="str">
        <f>IF($G308="","",SUMIFS(условия_конкуренты!$63:$63,условия_конкуренты!$1:$1,$G308))</f>
        <v/>
      </c>
      <c r="J308" s="178" t="str">
        <f>IF($G308="","",SUMIFS(условия_конкуренты!$110:$110,условия_конкуренты!$1:$1,$G308))</f>
        <v/>
      </c>
      <c r="K308" s="178" t="str">
        <f>IF($G308="","",SUMIFS(условия_конкуренты!$147:$147,условия_конкуренты!$1:$1,$G308))</f>
        <v/>
      </c>
      <c r="L308" s="178" t="str">
        <f>IF($G308="","",SUMIFS(условия_конкуренты!$59:$59,условия_конкуренты!$1:$1,$G308)+SUMIFS(условия_конкуренты!$106:$106,условия_конкуренты!$1:$1,$G308)+SUMIFS(условия_конкуренты!$143:$143,условия_конкуренты!$1:$1,$G308))</f>
        <v/>
      </c>
      <c r="M308" s="181" t="str">
        <f t="shared" si="3"/>
        <v/>
      </c>
      <c r="N308" s="1"/>
      <c r="O308" s="1"/>
      <c r="P308" s="1"/>
      <c r="Q308" s="1"/>
      <c r="R308" s="1"/>
      <c r="S308" s="105"/>
      <c r="T308" s="1"/>
    </row>
    <row r="309" spans="1:20" x14ac:dyDescent="0.3">
      <c r="A309" s="1"/>
      <c r="B309" s="1"/>
      <c r="C309" s="1"/>
      <c r="D309" s="105"/>
      <c r="E309" s="1"/>
      <c r="F309" s="139"/>
      <c r="G309" s="182" t="str">
        <f>IF(G308="","",IF(G308+1&gt;условия_конкуренты!$K$14,"",G308+1))</f>
        <v/>
      </c>
      <c r="H309" s="140"/>
      <c r="I309" s="178" t="str">
        <f>IF($G309="","",SUMIFS(условия_конкуренты!$63:$63,условия_конкуренты!$1:$1,$G309))</f>
        <v/>
      </c>
      <c r="J309" s="178" t="str">
        <f>IF($G309="","",SUMIFS(условия_конкуренты!$110:$110,условия_конкуренты!$1:$1,$G309))</f>
        <v/>
      </c>
      <c r="K309" s="178" t="str">
        <f>IF($G309="","",SUMIFS(условия_конкуренты!$147:$147,условия_конкуренты!$1:$1,$G309))</f>
        <v/>
      </c>
      <c r="L309" s="178" t="str">
        <f>IF($G309="","",SUMIFS(условия_конкуренты!$59:$59,условия_конкуренты!$1:$1,$G309)+SUMIFS(условия_конкуренты!$106:$106,условия_конкуренты!$1:$1,$G309)+SUMIFS(условия_конкуренты!$143:$143,условия_конкуренты!$1:$1,$G309))</f>
        <v/>
      </c>
      <c r="M309" s="181" t="str">
        <f t="shared" si="3"/>
        <v/>
      </c>
      <c r="N309" s="1"/>
      <c r="O309" s="1"/>
      <c r="P309" s="1"/>
      <c r="Q309" s="1"/>
      <c r="R309" s="1"/>
      <c r="S309" s="105"/>
      <c r="T309" s="1"/>
    </row>
    <row r="310" spans="1:20" x14ac:dyDescent="0.3">
      <c r="A310" s="1"/>
      <c r="B310" s="1"/>
      <c r="C310" s="1"/>
      <c r="D310" s="105"/>
      <c r="E310" s="1"/>
      <c r="F310" s="139"/>
      <c r="G310" s="182" t="str">
        <f>IF(G309="","",IF(G309+1&gt;условия_конкуренты!$K$14,"",G309+1))</f>
        <v/>
      </c>
      <c r="H310" s="140"/>
      <c r="I310" s="178" t="str">
        <f>IF($G310="","",SUMIFS(условия_конкуренты!$63:$63,условия_конкуренты!$1:$1,$G310))</f>
        <v/>
      </c>
      <c r="J310" s="178" t="str">
        <f>IF($G310="","",SUMIFS(условия_конкуренты!$110:$110,условия_конкуренты!$1:$1,$G310))</f>
        <v/>
      </c>
      <c r="K310" s="178" t="str">
        <f>IF($G310="","",SUMIFS(условия_конкуренты!$147:$147,условия_конкуренты!$1:$1,$G310))</f>
        <v/>
      </c>
      <c r="L310" s="178" t="str">
        <f>IF($G310="","",SUMIFS(условия_конкуренты!$59:$59,условия_конкуренты!$1:$1,$G310)+SUMIFS(условия_конкуренты!$106:$106,условия_конкуренты!$1:$1,$G310)+SUMIFS(условия_конкуренты!$143:$143,условия_конкуренты!$1:$1,$G310))</f>
        <v/>
      </c>
      <c r="M310" s="181" t="str">
        <f t="shared" si="3"/>
        <v/>
      </c>
      <c r="N310" s="1"/>
      <c r="O310" s="1"/>
      <c r="P310" s="1"/>
      <c r="Q310" s="1"/>
      <c r="R310" s="1"/>
      <c r="S310" s="105"/>
      <c r="T310" s="1"/>
    </row>
    <row r="311" spans="1:20" x14ac:dyDescent="0.3">
      <c r="A311" s="1"/>
      <c r="B311" s="1"/>
      <c r="C311" s="1"/>
      <c r="D311" s="105"/>
      <c r="E311" s="1"/>
      <c r="F311" s="139"/>
      <c r="G311" s="182" t="str">
        <f>IF(G310="","",IF(G310+1&gt;условия_конкуренты!$K$14,"",G310+1))</f>
        <v/>
      </c>
      <c r="H311" s="140"/>
      <c r="I311" s="178" t="str">
        <f>IF($G311="","",SUMIFS(условия_конкуренты!$63:$63,условия_конкуренты!$1:$1,$G311))</f>
        <v/>
      </c>
      <c r="J311" s="178" t="str">
        <f>IF($G311="","",SUMIFS(условия_конкуренты!$110:$110,условия_конкуренты!$1:$1,$G311))</f>
        <v/>
      </c>
      <c r="K311" s="178" t="str">
        <f>IF($G311="","",SUMIFS(условия_конкуренты!$147:$147,условия_конкуренты!$1:$1,$G311))</f>
        <v/>
      </c>
      <c r="L311" s="178" t="str">
        <f>IF($G311="","",SUMIFS(условия_конкуренты!$59:$59,условия_конкуренты!$1:$1,$G311)+SUMIFS(условия_конкуренты!$106:$106,условия_конкуренты!$1:$1,$G311)+SUMIFS(условия_конкуренты!$143:$143,условия_конкуренты!$1:$1,$G311))</f>
        <v/>
      </c>
      <c r="M311" s="181" t="str">
        <f t="shared" si="3"/>
        <v/>
      </c>
      <c r="N311" s="1"/>
      <c r="O311" s="1"/>
      <c r="P311" s="1"/>
      <c r="Q311" s="1"/>
      <c r="R311" s="1"/>
      <c r="S311" s="105"/>
      <c r="T311" s="1"/>
    </row>
    <row r="312" spans="1:20" x14ac:dyDescent="0.3">
      <c r="A312" s="1"/>
      <c r="B312" s="1"/>
      <c r="C312" s="1"/>
      <c r="D312" s="105"/>
      <c r="E312" s="1"/>
      <c r="F312" s="139"/>
      <c r="G312" s="182" t="str">
        <f>IF(G311="","",IF(G311+1&gt;условия_конкуренты!$K$14,"",G311+1))</f>
        <v/>
      </c>
      <c r="H312" s="140"/>
      <c r="I312" s="178" t="str">
        <f>IF($G312="","",SUMIFS(условия_конкуренты!$63:$63,условия_конкуренты!$1:$1,$G312))</f>
        <v/>
      </c>
      <c r="J312" s="178" t="str">
        <f>IF($G312="","",SUMIFS(условия_конкуренты!$110:$110,условия_конкуренты!$1:$1,$G312))</f>
        <v/>
      </c>
      <c r="K312" s="178" t="str">
        <f>IF($G312="","",SUMIFS(условия_конкуренты!$147:$147,условия_конкуренты!$1:$1,$G312))</f>
        <v/>
      </c>
      <c r="L312" s="178" t="str">
        <f>IF($G312="","",SUMIFS(условия_конкуренты!$59:$59,условия_конкуренты!$1:$1,$G312)+SUMIFS(условия_конкуренты!$106:$106,условия_конкуренты!$1:$1,$G312)+SUMIFS(условия_конкуренты!$143:$143,условия_конкуренты!$1:$1,$G312))</f>
        <v/>
      </c>
      <c r="M312" s="181" t="str">
        <f t="shared" si="3"/>
        <v/>
      </c>
      <c r="N312" s="1"/>
      <c r="O312" s="1"/>
      <c r="P312" s="1"/>
      <c r="Q312" s="1"/>
      <c r="R312" s="1"/>
      <c r="S312" s="105"/>
      <c r="T312" s="1"/>
    </row>
    <row r="313" spans="1:20" x14ac:dyDescent="0.3">
      <c r="A313" s="1"/>
      <c r="B313" s="1"/>
      <c r="C313" s="1"/>
      <c r="D313" s="105"/>
      <c r="E313" s="1"/>
      <c r="F313" s="139"/>
      <c r="G313" s="182" t="str">
        <f>IF(G312="","",IF(G312+1&gt;условия_конкуренты!$K$14,"",G312+1))</f>
        <v/>
      </c>
      <c r="H313" s="140"/>
      <c r="I313" s="178" t="str">
        <f>IF($G313="","",SUMIFS(условия_конкуренты!$63:$63,условия_конкуренты!$1:$1,$G313))</f>
        <v/>
      </c>
      <c r="J313" s="178" t="str">
        <f>IF($G313="","",SUMIFS(условия_конкуренты!$110:$110,условия_конкуренты!$1:$1,$G313))</f>
        <v/>
      </c>
      <c r="K313" s="178" t="str">
        <f>IF($G313="","",SUMIFS(условия_конкуренты!$147:$147,условия_конкуренты!$1:$1,$G313))</f>
        <v/>
      </c>
      <c r="L313" s="178" t="str">
        <f>IF($G313="","",SUMIFS(условия_конкуренты!$59:$59,условия_конкуренты!$1:$1,$G313)+SUMIFS(условия_конкуренты!$106:$106,условия_конкуренты!$1:$1,$G313)+SUMIFS(условия_конкуренты!$143:$143,условия_конкуренты!$1:$1,$G313))</f>
        <v/>
      </c>
      <c r="M313" s="181" t="str">
        <f t="shared" si="3"/>
        <v/>
      </c>
      <c r="N313" s="1"/>
      <c r="O313" s="1"/>
      <c r="P313" s="1"/>
      <c r="Q313" s="1"/>
      <c r="R313" s="1"/>
      <c r="S313" s="105"/>
      <c r="T313" s="1"/>
    </row>
    <row r="314" spans="1:20" x14ac:dyDescent="0.3">
      <c r="A314" s="1"/>
      <c r="B314" s="1"/>
      <c r="C314" s="1"/>
      <c r="D314" s="105"/>
      <c r="E314" s="1"/>
      <c r="F314" s="139"/>
      <c r="G314" s="182" t="str">
        <f>IF(G313="","",IF(G313+1&gt;условия_конкуренты!$K$14,"",G313+1))</f>
        <v/>
      </c>
      <c r="H314" s="140"/>
      <c r="I314" s="178" t="str">
        <f>IF($G314="","",SUMIFS(условия_конкуренты!$63:$63,условия_конкуренты!$1:$1,$G314))</f>
        <v/>
      </c>
      <c r="J314" s="178" t="str">
        <f>IF($G314="","",SUMIFS(условия_конкуренты!$110:$110,условия_конкуренты!$1:$1,$G314))</f>
        <v/>
      </c>
      <c r="K314" s="178" t="str">
        <f>IF($G314="","",SUMIFS(условия_конкуренты!$147:$147,условия_конкуренты!$1:$1,$G314))</f>
        <v/>
      </c>
      <c r="L314" s="178" t="str">
        <f>IF($G314="","",SUMIFS(условия_конкуренты!$59:$59,условия_конкуренты!$1:$1,$G314)+SUMIFS(условия_конкуренты!$106:$106,условия_конкуренты!$1:$1,$G314)+SUMIFS(условия_конкуренты!$143:$143,условия_конкуренты!$1:$1,$G314))</f>
        <v/>
      </c>
      <c r="M314" s="181" t="str">
        <f t="shared" si="3"/>
        <v/>
      </c>
      <c r="N314" s="1"/>
      <c r="O314" s="1"/>
      <c r="P314" s="1"/>
      <c r="Q314" s="1"/>
      <c r="R314" s="1"/>
      <c r="S314" s="105"/>
      <c r="T314" s="1"/>
    </row>
    <row r="315" spans="1:20" x14ac:dyDescent="0.3">
      <c r="A315" s="1"/>
      <c r="B315" s="1"/>
      <c r="C315" s="1"/>
      <c r="D315" s="105"/>
      <c r="E315" s="1"/>
      <c r="F315" s="139"/>
      <c r="G315" s="182" t="str">
        <f>IF(G314="","",IF(G314+1&gt;условия_конкуренты!$K$14,"",G314+1))</f>
        <v/>
      </c>
      <c r="H315" s="140"/>
      <c r="I315" s="178" t="str">
        <f>IF($G315="","",SUMIFS(условия_конкуренты!$63:$63,условия_конкуренты!$1:$1,$G315))</f>
        <v/>
      </c>
      <c r="J315" s="178" t="str">
        <f>IF($G315="","",SUMIFS(условия_конкуренты!$110:$110,условия_конкуренты!$1:$1,$G315))</f>
        <v/>
      </c>
      <c r="K315" s="178" t="str">
        <f>IF($G315="","",SUMIFS(условия_конкуренты!$147:$147,условия_конкуренты!$1:$1,$G315))</f>
        <v/>
      </c>
      <c r="L315" s="178" t="str">
        <f>IF($G315="","",SUMIFS(условия_конкуренты!$59:$59,условия_конкуренты!$1:$1,$G315)+SUMIFS(условия_конкуренты!$106:$106,условия_конкуренты!$1:$1,$G315)+SUMIFS(условия_конкуренты!$143:$143,условия_конкуренты!$1:$1,$G315))</f>
        <v/>
      </c>
      <c r="M315" s="181" t="str">
        <f t="shared" si="3"/>
        <v/>
      </c>
      <c r="N315" s="1"/>
      <c r="O315" s="1"/>
      <c r="P315" s="1"/>
      <c r="Q315" s="1"/>
      <c r="R315" s="1"/>
      <c r="S315" s="105"/>
      <c r="T315" s="1"/>
    </row>
    <row r="316" spans="1:20" x14ac:dyDescent="0.3">
      <c r="A316" s="1"/>
      <c r="B316" s="1"/>
      <c r="C316" s="1"/>
      <c r="D316" s="105"/>
      <c r="E316" s="1"/>
      <c r="F316" s="139"/>
      <c r="G316" s="182" t="str">
        <f>IF(G315="","",IF(G315+1&gt;условия_конкуренты!$K$14,"",G315+1))</f>
        <v/>
      </c>
      <c r="H316" s="140"/>
      <c r="I316" s="178" t="str">
        <f>IF($G316="","",SUMIFS(условия_конкуренты!$63:$63,условия_конкуренты!$1:$1,$G316))</f>
        <v/>
      </c>
      <c r="J316" s="178" t="str">
        <f>IF($G316="","",SUMIFS(условия_конкуренты!$110:$110,условия_конкуренты!$1:$1,$G316))</f>
        <v/>
      </c>
      <c r="K316" s="178" t="str">
        <f>IF($G316="","",SUMIFS(условия_конкуренты!$147:$147,условия_конкуренты!$1:$1,$G316))</f>
        <v/>
      </c>
      <c r="L316" s="178" t="str">
        <f>IF($G316="","",SUMIFS(условия_конкуренты!$59:$59,условия_конкуренты!$1:$1,$G316)+SUMIFS(условия_конкуренты!$106:$106,условия_конкуренты!$1:$1,$G316)+SUMIFS(условия_конкуренты!$143:$143,условия_конкуренты!$1:$1,$G316))</f>
        <v/>
      </c>
      <c r="M316" s="181" t="str">
        <f t="shared" si="3"/>
        <v/>
      </c>
      <c r="N316" s="1"/>
      <c r="O316" s="1"/>
      <c r="P316" s="1"/>
      <c r="Q316" s="1"/>
      <c r="R316" s="1"/>
      <c r="S316" s="105"/>
      <c r="T316" s="1"/>
    </row>
    <row r="317" spans="1:20" x14ac:dyDescent="0.3">
      <c r="A317" s="1"/>
      <c r="B317" s="1"/>
      <c r="C317" s="1"/>
      <c r="D317" s="105"/>
      <c r="E317" s="1"/>
      <c r="F317" s="139"/>
      <c r="G317" s="182" t="str">
        <f>IF(G316="","",IF(G316+1&gt;условия_конкуренты!$K$14,"",G316+1))</f>
        <v/>
      </c>
      <c r="H317" s="140"/>
      <c r="I317" s="178" t="str">
        <f>IF($G317="","",SUMIFS(условия_конкуренты!$63:$63,условия_конкуренты!$1:$1,$G317))</f>
        <v/>
      </c>
      <c r="J317" s="178" t="str">
        <f>IF($G317="","",SUMIFS(условия_конкуренты!$110:$110,условия_конкуренты!$1:$1,$G317))</f>
        <v/>
      </c>
      <c r="K317" s="178" t="str">
        <f>IF($G317="","",SUMIFS(условия_конкуренты!$147:$147,условия_конкуренты!$1:$1,$G317))</f>
        <v/>
      </c>
      <c r="L317" s="178" t="str">
        <f>IF($G317="","",SUMIFS(условия_конкуренты!$59:$59,условия_конкуренты!$1:$1,$G317)+SUMIFS(условия_конкуренты!$106:$106,условия_конкуренты!$1:$1,$G317)+SUMIFS(условия_конкуренты!$143:$143,условия_конкуренты!$1:$1,$G317))</f>
        <v/>
      </c>
      <c r="M317" s="181" t="str">
        <f t="shared" si="3"/>
        <v/>
      </c>
      <c r="N317" s="1"/>
      <c r="O317" s="1"/>
      <c r="P317" s="1"/>
      <c r="Q317" s="1"/>
      <c r="R317" s="1"/>
      <c r="S317" s="105"/>
      <c r="T317" s="1"/>
    </row>
    <row r="318" spans="1:20" x14ac:dyDescent="0.3">
      <c r="A318" s="1"/>
      <c r="B318" s="1"/>
      <c r="C318" s="1"/>
      <c r="D318" s="105"/>
      <c r="E318" s="1"/>
      <c r="F318" s="139"/>
      <c r="G318" s="182" t="str">
        <f>IF(G317="","",IF(G317+1&gt;условия_конкуренты!$K$14,"",G317+1))</f>
        <v/>
      </c>
      <c r="H318" s="140"/>
      <c r="I318" s="178" t="str">
        <f>IF($G318="","",SUMIFS(условия_конкуренты!$63:$63,условия_конкуренты!$1:$1,$G318))</f>
        <v/>
      </c>
      <c r="J318" s="178" t="str">
        <f>IF($G318="","",SUMIFS(условия_конкуренты!$110:$110,условия_конкуренты!$1:$1,$G318))</f>
        <v/>
      </c>
      <c r="K318" s="178" t="str">
        <f>IF($G318="","",SUMIFS(условия_конкуренты!$147:$147,условия_конкуренты!$1:$1,$G318))</f>
        <v/>
      </c>
      <c r="L318" s="178" t="str">
        <f>IF($G318="","",SUMIFS(условия_конкуренты!$59:$59,условия_конкуренты!$1:$1,$G318)+SUMIFS(условия_конкуренты!$106:$106,условия_конкуренты!$1:$1,$G318)+SUMIFS(условия_конкуренты!$143:$143,условия_конкуренты!$1:$1,$G318))</f>
        <v/>
      </c>
      <c r="M318" s="181" t="str">
        <f t="shared" si="3"/>
        <v/>
      </c>
      <c r="N318" s="1"/>
      <c r="O318" s="1"/>
      <c r="P318" s="1"/>
      <c r="Q318" s="1"/>
      <c r="R318" s="1"/>
      <c r="S318" s="105"/>
      <c r="T318" s="1"/>
    </row>
    <row r="319" spans="1:20" x14ac:dyDescent="0.3">
      <c r="A319" s="1"/>
      <c r="B319" s="1"/>
      <c r="C319" s="1"/>
      <c r="D319" s="105"/>
      <c r="E319" s="1"/>
      <c r="F319" s="139"/>
      <c r="G319" s="182" t="str">
        <f>IF(G318="","",IF(G318+1&gt;условия_конкуренты!$K$14,"",G318+1))</f>
        <v/>
      </c>
      <c r="H319" s="140"/>
      <c r="I319" s="178" t="str">
        <f>IF($G319="","",SUMIFS(условия_конкуренты!$63:$63,условия_конкуренты!$1:$1,$G319))</f>
        <v/>
      </c>
      <c r="J319" s="178" t="str">
        <f>IF($G319="","",SUMIFS(условия_конкуренты!$110:$110,условия_конкуренты!$1:$1,$G319))</f>
        <v/>
      </c>
      <c r="K319" s="178" t="str">
        <f>IF($G319="","",SUMIFS(условия_конкуренты!$147:$147,условия_конкуренты!$1:$1,$G319))</f>
        <v/>
      </c>
      <c r="L319" s="178" t="str">
        <f>IF($G319="","",SUMIFS(условия_конкуренты!$59:$59,условия_конкуренты!$1:$1,$G319)+SUMIFS(условия_конкуренты!$106:$106,условия_конкуренты!$1:$1,$G319)+SUMIFS(условия_конкуренты!$143:$143,условия_конкуренты!$1:$1,$G319))</f>
        <v/>
      </c>
      <c r="M319" s="181" t="str">
        <f t="shared" si="3"/>
        <v/>
      </c>
      <c r="N319" s="1"/>
      <c r="O319" s="1"/>
      <c r="P319" s="1"/>
      <c r="Q319" s="1"/>
      <c r="R319" s="1"/>
      <c r="S319" s="105"/>
      <c r="T319" s="1"/>
    </row>
    <row r="320" spans="1:20" x14ac:dyDescent="0.3">
      <c r="A320" s="1"/>
      <c r="B320" s="1"/>
      <c r="C320" s="1"/>
      <c r="D320" s="105"/>
      <c r="E320" s="1"/>
      <c r="F320" s="139"/>
      <c r="G320" s="182" t="str">
        <f>IF(G319="","",IF(G319+1&gt;условия_конкуренты!$K$14,"",G319+1))</f>
        <v/>
      </c>
      <c r="H320" s="140"/>
      <c r="I320" s="178" t="str">
        <f>IF($G320="","",SUMIFS(условия_конкуренты!$63:$63,условия_конкуренты!$1:$1,$G320))</f>
        <v/>
      </c>
      <c r="J320" s="178" t="str">
        <f>IF($G320="","",SUMIFS(условия_конкуренты!$110:$110,условия_конкуренты!$1:$1,$G320))</f>
        <v/>
      </c>
      <c r="K320" s="178" t="str">
        <f>IF($G320="","",SUMIFS(условия_конкуренты!$147:$147,условия_конкуренты!$1:$1,$G320))</f>
        <v/>
      </c>
      <c r="L320" s="178" t="str">
        <f>IF($G320="","",SUMIFS(условия_конкуренты!$59:$59,условия_конкуренты!$1:$1,$G320)+SUMIFS(условия_конкуренты!$106:$106,условия_конкуренты!$1:$1,$G320)+SUMIFS(условия_конкуренты!$143:$143,условия_конкуренты!$1:$1,$G320))</f>
        <v/>
      </c>
      <c r="M320" s="181" t="str">
        <f t="shared" ref="M320:M383" si="4">IF($G320="","",SUM(I320:L320))</f>
        <v/>
      </c>
      <c r="N320" s="1"/>
      <c r="O320" s="1"/>
      <c r="P320" s="1"/>
      <c r="Q320" s="1"/>
      <c r="R320" s="1"/>
      <c r="S320" s="105"/>
      <c r="T320" s="1"/>
    </row>
    <row r="321" spans="1:20" x14ac:dyDescent="0.3">
      <c r="A321" s="1"/>
      <c r="B321" s="1"/>
      <c r="C321" s="1"/>
      <c r="D321" s="105"/>
      <c r="E321" s="1"/>
      <c r="F321" s="139"/>
      <c r="G321" s="182" t="str">
        <f>IF(G320="","",IF(G320+1&gt;условия_конкуренты!$K$14,"",G320+1))</f>
        <v/>
      </c>
      <c r="H321" s="140"/>
      <c r="I321" s="178" t="str">
        <f>IF($G321="","",SUMIFS(условия_конкуренты!$63:$63,условия_конкуренты!$1:$1,$G321))</f>
        <v/>
      </c>
      <c r="J321" s="178" t="str">
        <f>IF($G321="","",SUMIFS(условия_конкуренты!$110:$110,условия_конкуренты!$1:$1,$G321))</f>
        <v/>
      </c>
      <c r="K321" s="178" t="str">
        <f>IF($G321="","",SUMIFS(условия_конкуренты!$147:$147,условия_конкуренты!$1:$1,$G321))</f>
        <v/>
      </c>
      <c r="L321" s="178" t="str">
        <f>IF($G321="","",SUMIFS(условия_конкуренты!$59:$59,условия_конкуренты!$1:$1,$G321)+SUMIFS(условия_конкуренты!$106:$106,условия_конкуренты!$1:$1,$G321)+SUMIFS(условия_конкуренты!$143:$143,условия_конкуренты!$1:$1,$G321))</f>
        <v/>
      </c>
      <c r="M321" s="181" t="str">
        <f t="shared" si="4"/>
        <v/>
      </c>
      <c r="N321" s="1"/>
      <c r="O321" s="1"/>
      <c r="P321" s="1"/>
      <c r="Q321" s="1"/>
      <c r="R321" s="1"/>
      <c r="S321" s="105"/>
      <c r="T321" s="1"/>
    </row>
    <row r="322" spans="1:20" x14ac:dyDescent="0.3">
      <c r="A322" s="1"/>
      <c r="B322" s="1"/>
      <c r="C322" s="1"/>
      <c r="D322" s="105"/>
      <c r="E322" s="1"/>
      <c r="F322" s="139"/>
      <c r="G322" s="182" t="str">
        <f>IF(G321="","",IF(G321+1&gt;условия_конкуренты!$K$14,"",G321+1))</f>
        <v/>
      </c>
      <c r="H322" s="140"/>
      <c r="I322" s="178" t="str">
        <f>IF($G322="","",SUMIFS(условия_конкуренты!$63:$63,условия_конкуренты!$1:$1,$G322))</f>
        <v/>
      </c>
      <c r="J322" s="178" t="str">
        <f>IF($G322="","",SUMIFS(условия_конкуренты!$110:$110,условия_конкуренты!$1:$1,$G322))</f>
        <v/>
      </c>
      <c r="K322" s="178" t="str">
        <f>IF($G322="","",SUMIFS(условия_конкуренты!$147:$147,условия_конкуренты!$1:$1,$G322))</f>
        <v/>
      </c>
      <c r="L322" s="178" t="str">
        <f>IF($G322="","",SUMIFS(условия_конкуренты!$59:$59,условия_конкуренты!$1:$1,$G322)+SUMIFS(условия_конкуренты!$106:$106,условия_конкуренты!$1:$1,$G322)+SUMIFS(условия_конкуренты!$143:$143,условия_конкуренты!$1:$1,$G322))</f>
        <v/>
      </c>
      <c r="M322" s="181" t="str">
        <f t="shared" si="4"/>
        <v/>
      </c>
      <c r="N322" s="1"/>
      <c r="O322" s="1"/>
      <c r="P322" s="1"/>
      <c r="Q322" s="1"/>
      <c r="R322" s="1"/>
      <c r="S322" s="105"/>
      <c r="T322" s="1"/>
    </row>
    <row r="323" spans="1:20" x14ac:dyDescent="0.3">
      <c r="A323" s="1"/>
      <c r="B323" s="1"/>
      <c r="C323" s="1"/>
      <c r="D323" s="105"/>
      <c r="E323" s="1"/>
      <c r="F323" s="139"/>
      <c r="G323" s="182" t="str">
        <f>IF(G322="","",IF(G322+1&gt;условия_конкуренты!$K$14,"",G322+1))</f>
        <v/>
      </c>
      <c r="H323" s="140"/>
      <c r="I323" s="178" t="str">
        <f>IF($G323="","",SUMIFS(условия_конкуренты!$63:$63,условия_конкуренты!$1:$1,$G323))</f>
        <v/>
      </c>
      <c r="J323" s="178" t="str">
        <f>IF($G323="","",SUMIFS(условия_конкуренты!$110:$110,условия_конкуренты!$1:$1,$G323))</f>
        <v/>
      </c>
      <c r="K323" s="178" t="str">
        <f>IF($G323="","",SUMIFS(условия_конкуренты!$147:$147,условия_конкуренты!$1:$1,$G323))</f>
        <v/>
      </c>
      <c r="L323" s="178" t="str">
        <f>IF($G323="","",SUMIFS(условия_конкуренты!$59:$59,условия_конкуренты!$1:$1,$G323)+SUMIFS(условия_конкуренты!$106:$106,условия_конкуренты!$1:$1,$G323)+SUMIFS(условия_конкуренты!$143:$143,условия_конкуренты!$1:$1,$G323))</f>
        <v/>
      </c>
      <c r="M323" s="181" t="str">
        <f t="shared" si="4"/>
        <v/>
      </c>
      <c r="N323" s="1"/>
      <c r="O323" s="1"/>
      <c r="P323" s="1"/>
      <c r="Q323" s="1"/>
      <c r="R323" s="1"/>
      <c r="S323" s="105"/>
      <c r="T323" s="1"/>
    </row>
    <row r="324" spans="1:20" x14ac:dyDescent="0.3">
      <c r="A324" s="1"/>
      <c r="B324" s="1"/>
      <c r="C324" s="1"/>
      <c r="D324" s="105"/>
      <c r="E324" s="1"/>
      <c r="F324" s="139"/>
      <c r="G324" s="182" t="str">
        <f>IF(G323="","",IF(G323+1&gt;условия_конкуренты!$K$14,"",G323+1))</f>
        <v/>
      </c>
      <c r="H324" s="140"/>
      <c r="I324" s="178" t="str">
        <f>IF($G324="","",SUMIFS(условия_конкуренты!$63:$63,условия_конкуренты!$1:$1,$G324))</f>
        <v/>
      </c>
      <c r="J324" s="178" t="str">
        <f>IF($G324="","",SUMIFS(условия_конкуренты!$110:$110,условия_конкуренты!$1:$1,$G324))</f>
        <v/>
      </c>
      <c r="K324" s="178" t="str">
        <f>IF($G324="","",SUMIFS(условия_конкуренты!$147:$147,условия_конкуренты!$1:$1,$G324))</f>
        <v/>
      </c>
      <c r="L324" s="178" t="str">
        <f>IF($G324="","",SUMIFS(условия_конкуренты!$59:$59,условия_конкуренты!$1:$1,$G324)+SUMIFS(условия_конкуренты!$106:$106,условия_конкуренты!$1:$1,$G324)+SUMIFS(условия_конкуренты!$143:$143,условия_конкуренты!$1:$1,$G324))</f>
        <v/>
      </c>
      <c r="M324" s="181" t="str">
        <f t="shared" si="4"/>
        <v/>
      </c>
      <c r="N324" s="1"/>
      <c r="O324" s="1"/>
      <c r="P324" s="1"/>
      <c r="Q324" s="1"/>
      <c r="R324" s="1"/>
      <c r="S324" s="105"/>
      <c r="T324" s="1"/>
    </row>
    <row r="325" spans="1:20" x14ac:dyDescent="0.3">
      <c r="A325" s="1"/>
      <c r="B325" s="1"/>
      <c r="C325" s="1"/>
      <c r="D325" s="105"/>
      <c r="E325" s="1"/>
      <c r="F325" s="139"/>
      <c r="G325" s="182" t="str">
        <f>IF(G324="","",IF(G324+1&gt;условия_конкуренты!$K$14,"",G324+1))</f>
        <v/>
      </c>
      <c r="H325" s="140"/>
      <c r="I325" s="178" t="str">
        <f>IF($G325="","",SUMIFS(условия_конкуренты!$63:$63,условия_конкуренты!$1:$1,$G325))</f>
        <v/>
      </c>
      <c r="J325" s="178" t="str">
        <f>IF($G325="","",SUMIFS(условия_конкуренты!$110:$110,условия_конкуренты!$1:$1,$G325))</f>
        <v/>
      </c>
      <c r="K325" s="178" t="str">
        <f>IF($G325="","",SUMIFS(условия_конкуренты!$147:$147,условия_конкуренты!$1:$1,$G325))</f>
        <v/>
      </c>
      <c r="L325" s="178" t="str">
        <f>IF($G325="","",SUMIFS(условия_конкуренты!$59:$59,условия_конкуренты!$1:$1,$G325)+SUMIFS(условия_конкуренты!$106:$106,условия_конкуренты!$1:$1,$G325)+SUMIFS(условия_конкуренты!$143:$143,условия_конкуренты!$1:$1,$G325))</f>
        <v/>
      </c>
      <c r="M325" s="181" t="str">
        <f t="shared" si="4"/>
        <v/>
      </c>
      <c r="N325" s="1"/>
      <c r="O325" s="1"/>
      <c r="P325" s="1"/>
      <c r="Q325" s="1"/>
      <c r="R325" s="1"/>
      <c r="S325" s="105"/>
      <c r="T325" s="1"/>
    </row>
    <row r="326" spans="1:20" x14ac:dyDescent="0.3">
      <c r="A326" s="1"/>
      <c r="B326" s="1"/>
      <c r="C326" s="1"/>
      <c r="D326" s="105"/>
      <c r="E326" s="1"/>
      <c r="F326" s="139"/>
      <c r="G326" s="182" t="str">
        <f>IF(G325="","",IF(G325+1&gt;условия_конкуренты!$K$14,"",G325+1))</f>
        <v/>
      </c>
      <c r="H326" s="140"/>
      <c r="I326" s="178" t="str">
        <f>IF($G326="","",SUMIFS(условия_конкуренты!$63:$63,условия_конкуренты!$1:$1,$G326))</f>
        <v/>
      </c>
      <c r="J326" s="178" t="str">
        <f>IF($G326="","",SUMIFS(условия_конкуренты!$110:$110,условия_конкуренты!$1:$1,$G326))</f>
        <v/>
      </c>
      <c r="K326" s="178" t="str">
        <f>IF($G326="","",SUMIFS(условия_конкуренты!$147:$147,условия_конкуренты!$1:$1,$G326))</f>
        <v/>
      </c>
      <c r="L326" s="178" t="str">
        <f>IF($G326="","",SUMIFS(условия_конкуренты!$59:$59,условия_конкуренты!$1:$1,$G326)+SUMIFS(условия_конкуренты!$106:$106,условия_конкуренты!$1:$1,$G326)+SUMIFS(условия_конкуренты!$143:$143,условия_конкуренты!$1:$1,$G326))</f>
        <v/>
      </c>
      <c r="M326" s="181" t="str">
        <f t="shared" si="4"/>
        <v/>
      </c>
      <c r="N326" s="1"/>
      <c r="O326" s="1"/>
      <c r="P326" s="1"/>
      <c r="Q326" s="1"/>
      <c r="R326" s="1"/>
      <c r="S326" s="105"/>
      <c r="T326" s="1"/>
    </row>
    <row r="327" spans="1:20" x14ac:dyDescent="0.3">
      <c r="A327" s="1"/>
      <c r="B327" s="1"/>
      <c r="C327" s="1"/>
      <c r="D327" s="105"/>
      <c r="E327" s="1"/>
      <c r="F327" s="139"/>
      <c r="G327" s="182" t="str">
        <f>IF(G326="","",IF(G326+1&gt;условия_конкуренты!$K$14,"",G326+1))</f>
        <v/>
      </c>
      <c r="H327" s="140"/>
      <c r="I327" s="178" t="str">
        <f>IF($G327="","",SUMIFS(условия_конкуренты!$63:$63,условия_конкуренты!$1:$1,$G327))</f>
        <v/>
      </c>
      <c r="J327" s="178" t="str">
        <f>IF($G327="","",SUMIFS(условия_конкуренты!$110:$110,условия_конкуренты!$1:$1,$G327))</f>
        <v/>
      </c>
      <c r="K327" s="178" t="str">
        <f>IF($G327="","",SUMIFS(условия_конкуренты!$147:$147,условия_конкуренты!$1:$1,$G327))</f>
        <v/>
      </c>
      <c r="L327" s="178" t="str">
        <f>IF($G327="","",SUMIFS(условия_конкуренты!$59:$59,условия_конкуренты!$1:$1,$G327)+SUMIFS(условия_конкуренты!$106:$106,условия_конкуренты!$1:$1,$G327)+SUMIFS(условия_конкуренты!$143:$143,условия_конкуренты!$1:$1,$G327))</f>
        <v/>
      </c>
      <c r="M327" s="181" t="str">
        <f t="shared" si="4"/>
        <v/>
      </c>
      <c r="N327" s="1"/>
      <c r="O327" s="1"/>
      <c r="P327" s="1"/>
      <c r="Q327" s="1"/>
      <c r="R327" s="1"/>
      <c r="S327" s="105"/>
      <c r="T327" s="1"/>
    </row>
    <row r="328" spans="1:20" x14ac:dyDescent="0.3">
      <c r="A328" s="1"/>
      <c r="B328" s="1"/>
      <c r="C328" s="1"/>
      <c r="D328" s="105"/>
      <c r="E328" s="1"/>
      <c r="F328" s="139"/>
      <c r="G328" s="182" t="str">
        <f>IF(G327="","",IF(G327+1&gt;условия_конкуренты!$K$14,"",G327+1))</f>
        <v/>
      </c>
      <c r="H328" s="140"/>
      <c r="I328" s="178" t="str">
        <f>IF($G328="","",SUMIFS(условия_конкуренты!$63:$63,условия_конкуренты!$1:$1,$G328))</f>
        <v/>
      </c>
      <c r="J328" s="178" t="str">
        <f>IF($G328="","",SUMIFS(условия_конкуренты!$110:$110,условия_конкуренты!$1:$1,$G328))</f>
        <v/>
      </c>
      <c r="K328" s="178" t="str">
        <f>IF($G328="","",SUMIFS(условия_конкуренты!$147:$147,условия_конкуренты!$1:$1,$G328))</f>
        <v/>
      </c>
      <c r="L328" s="178" t="str">
        <f>IF($G328="","",SUMIFS(условия_конкуренты!$59:$59,условия_конкуренты!$1:$1,$G328)+SUMIFS(условия_конкуренты!$106:$106,условия_конкуренты!$1:$1,$G328)+SUMIFS(условия_конкуренты!$143:$143,условия_конкуренты!$1:$1,$G328))</f>
        <v/>
      </c>
      <c r="M328" s="181" t="str">
        <f t="shared" si="4"/>
        <v/>
      </c>
      <c r="N328" s="1"/>
      <c r="O328" s="1"/>
      <c r="P328" s="1"/>
      <c r="Q328" s="1"/>
      <c r="R328" s="1"/>
      <c r="S328" s="105"/>
      <c r="T328" s="1"/>
    </row>
    <row r="329" spans="1:20" x14ac:dyDescent="0.3">
      <c r="A329" s="1"/>
      <c r="B329" s="1"/>
      <c r="C329" s="1"/>
      <c r="D329" s="105"/>
      <c r="E329" s="1"/>
      <c r="F329" s="139"/>
      <c r="G329" s="182" t="str">
        <f>IF(G328="","",IF(G328+1&gt;условия_конкуренты!$K$14,"",G328+1))</f>
        <v/>
      </c>
      <c r="H329" s="140"/>
      <c r="I329" s="178" t="str">
        <f>IF($G329="","",SUMIFS(условия_конкуренты!$63:$63,условия_конкуренты!$1:$1,$G329))</f>
        <v/>
      </c>
      <c r="J329" s="178" t="str">
        <f>IF($G329="","",SUMIFS(условия_конкуренты!$110:$110,условия_конкуренты!$1:$1,$G329))</f>
        <v/>
      </c>
      <c r="K329" s="178" t="str">
        <f>IF($G329="","",SUMIFS(условия_конкуренты!$147:$147,условия_конкуренты!$1:$1,$G329))</f>
        <v/>
      </c>
      <c r="L329" s="178" t="str">
        <f>IF($G329="","",SUMIFS(условия_конкуренты!$59:$59,условия_конкуренты!$1:$1,$G329)+SUMIFS(условия_конкуренты!$106:$106,условия_конкуренты!$1:$1,$G329)+SUMIFS(условия_конкуренты!$143:$143,условия_конкуренты!$1:$1,$G329))</f>
        <v/>
      </c>
      <c r="M329" s="181" t="str">
        <f t="shared" si="4"/>
        <v/>
      </c>
      <c r="N329" s="1"/>
      <c r="O329" s="1"/>
      <c r="P329" s="1"/>
      <c r="Q329" s="1"/>
      <c r="R329" s="1"/>
      <c r="S329" s="105"/>
      <c r="T329" s="1"/>
    </row>
    <row r="330" spans="1:20" x14ac:dyDescent="0.3">
      <c r="A330" s="1"/>
      <c r="B330" s="1"/>
      <c r="C330" s="1"/>
      <c r="D330" s="105"/>
      <c r="E330" s="1"/>
      <c r="F330" s="139"/>
      <c r="G330" s="182" t="str">
        <f>IF(G329="","",IF(G329+1&gt;условия_конкуренты!$K$14,"",G329+1))</f>
        <v/>
      </c>
      <c r="H330" s="140"/>
      <c r="I330" s="178" t="str">
        <f>IF($G330="","",SUMIFS(условия_конкуренты!$63:$63,условия_конкуренты!$1:$1,$G330))</f>
        <v/>
      </c>
      <c r="J330" s="178" t="str">
        <f>IF($G330="","",SUMIFS(условия_конкуренты!$110:$110,условия_конкуренты!$1:$1,$G330))</f>
        <v/>
      </c>
      <c r="K330" s="178" t="str">
        <f>IF($G330="","",SUMIFS(условия_конкуренты!$147:$147,условия_конкуренты!$1:$1,$G330))</f>
        <v/>
      </c>
      <c r="L330" s="178" t="str">
        <f>IF($G330="","",SUMIFS(условия_конкуренты!$59:$59,условия_конкуренты!$1:$1,$G330)+SUMIFS(условия_конкуренты!$106:$106,условия_конкуренты!$1:$1,$G330)+SUMIFS(условия_конкуренты!$143:$143,условия_конкуренты!$1:$1,$G330))</f>
        <v/>
      </c>
      <c r="M330" s="181" t="str">
        <f t="shared" si="4"/>
        <v/>
      </c>
      <c r="N330" s="1"/>
      <c r="O330" s="1"/>
      <c r="P330" s="1"/>
      <c r="Q330" s="1"/>
      <c r="R330" s="1"/>
      <c r="S330" s="105"/>
      <c r="T330" s="1"/>
    </row>
    <row r="331" spans="1:20" x14ac:dyDescent="0.3">
      <c r="A331" s="1"/>
      <c r="B331" s="1"/>
      <c r="C331" s="1"/>
      <c r="D331" s="105"/>
      <c r="E331" s="1"/>
      <c r="F331" s="139"/>
      <c r="G331" s="182" t="str">
        <f>IF(G330="","",IF(G330+1&gt;условия_конкуренты!$K$14,"",G330+1))</f>
        <v/>
      </c>
      <c r="H331" s="140"/>
      <c r="I331" s="178" t="str">
        <f>IF($G331="","",SUMIFS(условия_конкуренты!$63:$63,условия_конкуренты!$1:$1,$G331))</f>
        <v/>
      </c>
      <c r="J331" s="178" t="str">
        <f>IF($G331="","",SUMIFS(условия_конкуренты!$110:$110,условия_конкуренты!$1:$1,$G331))</f>
        <v/>
      </c>
      <c r="K331" s="178" t="str">
        <f>IF($G331="","",SUMIFS(условия_конкуренты!$147:$147,условия_конкуренты!$1:$1,$G331))</f>
        <v/>
      </c>
      <c r="L331" s="178" t="str">
        <f>IF($G331="","",SUMIFS(условия_конкуренты!$59:$59,условия_конкуренты!$1:$1,$G331)+SUMIFS(условия_конкуренты!$106:$106,условия_конкуренты!$1:$1,$G331)+SUMIFS(условия_конкуренты!$143:$143,условия_конкуренты!$1:$1,$G331))</f>
        <v/>
      </c>
      <c r="M331" s="181" t="str">
        <f t="shared" si="4"/>
        <v/>
      </c>
      <c r="N331" s="1"/>
      <c r="O331" s="1"/>
      <c r="P331" s="1"/>
      <c r="Q331" s="1"/>
      <c r="R331" s="1"/>
      <c r="S331" s="105"/>
      <c r="T331" s="1"/>
    </row>
    <row r="332" spans="1:20" x14ac:dyDescent="0.3">
      <c r="A332" s="1"/>
      <c r="B332" s="1"/>
      <c r="C332" s="1"/>
      <c r="D332" s="105"/>
      <c r="E332" s="1"/>
      <c r="F332" s="139"/>
      <c r="G332" s="182" t="str">
        <f>IF(G331="","",IF(G331+1&gt;условия_конкуренты!$K$14,"",G331+1))</f>
        <v/>
      </c>
      <c r="H332" s="140"/>
      <c r="I332" s="178" t="str">
        <f>IF($G332="","",SUMIFS(условия_конкуренты!$63:$63,условия_конкуренты!$1:$1,$G332))</f>
        <v/>
      </c>
      <c r="J332" s="178" t="str">
        <f>IF($G332="","",SUMIFS(условия_конкуренты!$110:$110,условия_конкуренты!$1:$1,$G332))</f>
        <v/>
      </c>
      <c r="K332" s="178" t="str">
        <f>IF($G332="","",SUMIFS(условия_конкуренты!$147:$147,условия_конкуренты!$1:$1,$G332))</f>
        <v/>
      </c>
      <c r="L332" s="178" t="str">
        <f>IF($G332="","",SUMIFS(условия_конкуренты!$59:$59,условия_конкуренты!$1:$1,$G332)+SUMIFS(условия_конкуренты!$106:$106,условия_конкуренты!$1:$1,$G332)+SUMIFS(условия_конкуренты!$143:$143,условия_конкуренты!$1:$1,$G332))</f>
        <v/>
      </c>
      <c r="M332" s="181" t="str">
        <f t="shared" si="4"/>
        <v/>
      </c>
      <c r="N332" s="1"/>
      <c r="O332" s="1"/>
      <c r="P332" s="1"/>
      <c r="Q332" s="1"/>
      <c r="R332" s="1"/>
      <c r="S332" s="105"/>
      <c r="T332" s="1"/>
    </row>
    <row r="333" spans="1:20" x14ac:dyDescent="0.3">
      <c r="A333" s="1"/>
      <c r="B333" s="1"/>
      <c r="C333" s="1"/>
      <c r="D333" s="105"/>
      <c r="E333" s="1"/>
      <c r="F333" s="139"/>
      <c r="G333" s="182" t="str">
        <f>IF(G332="","",IF(G332+1&gt;условия_конкуренты!$K$14,"",G332+1))</f>
        <v/>
      </c>
      <c r="H333" s="140"/>
      <c r="I333" s="178" t="str">
        <f>IF($G333="","",SUMIFS(условия_конкуренты!$63:$63,условия_конкуренты!$1:$1,$G333))</f>
        <v/>
      </c>
      <c r="J333" s="178" t="str">
        <f>IF($G333="","",SUMIFS(условия_конкуренты!$110:$110,условия_конкуренты!$1:$1,$G333))</f>
        <v/>
      </c>
      <c r="K333" s="178" t="str">
        <f>IF($G333="","",SUMIFS(условия_конкуренты!$147:$147,условия_конкуренты!$1:$1,$G333))</f>
        <v/>
      </c>
      <c r="L333" s="178" t="str">
        <f>IF($G333="","",SUMIFS(условия_конкуренты!$59:$59,условия_конкуренты!$1:$1,$G333)+SUMIFS(условия_конкуренты!$106:$106,условия_конкуренты!$1:$1,$G333)+SUMIFS(условия_конкуренты!$143:$143,условия_конкуренты!$1:$1,$G333))</f>
        <v/>
      </c>
      <c r="M333" s="181" t="str">
        <f t="shared" si="4"/>
        <v/>
      </c>
      <c r="N333" s="1"/>
      <c r="O333" s="1"/>
      <c r="P333" s="1"/>
      <c r="Q333" s="1"/>
      <c r="R333" s="1"/>
      <c r="S333" s="105"/>
      <c r="T333" s="1"/>
    </row>
    <row r="334" spans="1:20" x14ac:dyDescent="0.3">
      <c r="A334" s="1"/>
      <c r="B334" s="1"/>
      <c r="C334" s="1"/>
      <c r="D334" s="105"/>
      <c r="E334" s="1"/>
      <c r="F334" s="139"/>
      <c r="G334" s="182" t="str">
        <f>IF(G333="","",IF(G333+1&gt;условия_конкуренты!$K$14,"",G333+1))</f>
        <v/>
      </c>
      <c r="H334" s="140"/>
      <c r="I334" s="178" t="str">
        <f>IF($G334="","",SUMIFS(условия_конкуренты!$63:$63,условия_конкуренты!$1:$1,$G334))</f>
        <v/>
      </c>
      <c r="J334" s="178" t="str">
        <f>IF($G334="","",SUMIFS(условия_конкуренты!$110:$110,условия_конкуренты!$1:$1,$G334))</f>
        <v/>
      </c>
      <c r="K334" s="178" t="str">
        <f>IF($G334="","",SUMIFS(условия_конкуренты!$147:$147,условия_конкуренты!$1:$1,$G334))</f>
        <v/>
      </c>
      <c r="L334" s="178" t="str">
        <f>IF($G334="","",SUMIFS(условия_конкуренты!$59:$59,условия_конкуренты!$1:$1,$G334)+SUMIFS(условия_конкуренты!$106:$106,условия_конкуренты!$1:$1,$G334)+SUMIFS(условия_конкуренты!$143:$143,условия_конкуренты!$1:$1,$G334))</f>
        <v/>
      </c>
      <c r="M334" s="181" t="str">
        <f t="shared" si="4"/>
        <v/>
      </c>
      <c r="N334" s="1"/>
      <c r="O334" s="1"/>
      <c r="P334" s="1"/>
      <c r="Q334" s="1"/>
      <c r="R334" s="1"/>
      <c r="S334" s="105"/>
      <c r="T334" s="1"/>
    </row>
    <row r="335" spans="1:20" x14ac:dyDescent="0.3">
      <c r="A335" s="1"/>
      <c r="B335" s="1"/>
      <c r="C335" s="1"/>
      <c r="D335" s="105"/>
      <c r="E335" s="1"/>
      <c r="F335" s="139"/>
      <c r="G335" s="182" t="str">
        <f>IF(G334="","",IF(G334+1&gt;условия_конкуренты!$K$14,"",G334+1))</f>
        <v/>
      </c>
      <c r="H335" s="140"/>
      <c r="I335" s="178" t="str">
        <f>IF($G335="","",SUMIFS(условия_конкуренты!$63:$63,условия_конкуренты!$1:$1,$G335))</f>
        <v/>
      </c>
      <c r="J335" s="178" t="str">
        <f>IF($G335="","",SUMIFS(условия_конкуренты!$110:$110,условия_конкуренты!$1:$1,$G335))</f>
        <v/>
      </c>
      <c r="K335" s="178" t="str">
        <f>IF($G335="","",SUMIFS(условия_конкуренты!$147:$147,условия_конкуренты!$1:$1,$G335))</f>
        <v/>
      </c>
      <c r="L335" s="178" t="str">
        <f>IF($G335="","",SUMIFS(условия_конкуренты!$59:$59,условия_конкуренты!$1:$1,$G335)+SUMIFS(условия_конкуренты!$106:$106,условия_конкуренты!$1:$1,$G335)+SUMIFS(условия_конкуренты!$143:$143,условия_конкуренты!$1:$1,$G335))</f>
        <v/>
      </c>
      <c r="M335" s="181" t="str">
        <f t="shared" si="4"/>
        <v/>
      </c>
      <c r="N335" s="1"/>
      <c r="O335" s="1"/>
      <c r="P335" s="1"/>
      <c r="Q335" s="1"/>
      <c r="R335" s="1"/>
      <c r="S335" s="105"/>
      <c r="T335" s="1"/>
    </row>
    <row r="336" spans="1:20" x14ac:dyDescent="0.3">
      <c r="A336" s="1"/>
      <c r="B336" s="1"/>
      <c r="C336" s="1"/>
      <c r="D336" s="105"/>
      <c r="E336" s="1"/>
      <c r="F336" s="139"/>
      <c r="G336" s="182" t="str">
        <f>IF(G335="","",IF(G335+1&gt;условия_конкуренты!$K$14,"",G335+1))</f>
        <v/>
      </c>
      <c r="H336" s="140"/>
      <c r="I336" s="178" t="str">
        <f>IF($G336="","",SUMIFS(условия_конкуренты!$63:$63,условия_конкуренты!$1:$1,$G336))</f>
        <v/>
      </c>
      <c r="J336" s="178" t="str">
        <f>IF($G336="","",SUMIFS(условия_конкуренты!$110:$110,условия_конкуренты!$1:$1,$G336))</f>
        <v/>
      </c>
      <c r="K336" s="178" t="str">
        <f>IF($G336="","",SUMIFS(условия_конкуренты!$147:$147,условия_конкуренты!$1:$1,$G336))</f>
        <v/>
      </c>
      <c r="L336" s="178" t="str">
        <f>IF($G336="","",SUMIFS(условия_конкуренты!$59:$59,условия_конкуренты!$1:$1,$G336)+SUMIFS(условия_конкуренты!$106:$106,условия_конкуренты!$1:$1,$G336)+SUMIFS(условия_конкуренты!$143:$143,условия_конкуренты!$1:$1,$G336))</f>
        <v/>
      </c>
      <c r="M336" s="181" t="str">
        <f t="shared" si="4"/>
        <v/>
      </c>
      <c r="N336" s="1"/>
      <c r="O336" s="1"/>
      <c r="P336" s="1"/>
      <c r="Q336" s="1"/>
      <c r="R336" s="1"/>
      <c r="S336" s="105"/>
      <c r="T336" s="1"/>
    </row>
    <row r="337" spans="1:20" x14ac:dyDescent="0.3">
      <c r="A337" s="1"/>
      <c r="B337" s="1"/>
      <c r="C337" s="1"/>
      <c r="D337" s="105"/>
      <c r="E337" s="1"/>
      <c r="F337" s="139"/>
      <c r="G337" s="182" t="str">
        <f>IF(G336="","",IF(G336+1&gt;условия_конкуренты!$K$14,"",G336+1))</f>
        <v/>
      </c>
      <c r="H337" s="140"/>
      <c r="I337" s="178" t="str">
        <f>IF($G337="","",SUMIFS(условия_конкуренты!$63:$63,условия_конкуренты!$1:$1,$G337))</f>
        <v/>
      </c>
      <c r="J337" s="178" t="str">
        <f>IF($G337="","",SUMIFS(условия_конкуренты!$110:$110,условия_конкуренты!$1:$1,$G337))</f>
        <v/>
      </c>
      <c r="K337" s="178" t="str">
        <f>IF($G337="","",SUMIFS(условия_конкуренты!$147:$147,условия_конкуренты!$1:$1,$G337))</f>
        <v/>
      </c>
      <c r="L337" s="178" t="str">
        <f>IF($G337="","",SUMIFS(условия_конкуренты!$59:$59,условия_конкуренты!$1:$1,$G337)+SUMIFS(условия_конкуренты!$106:$106,условия_конкуренты!$1:$1,$G337)+SUMIFS(условия_конкуренты!$143:$143,условия_конкуренты!$1:$1,$G337))</f>
        <v/>
      </c>
      <c r="M337" s="181" t="str">
        <f t="shared" si="4"/>
        <v/>
      </c>
      <c r="N337" s="1"/>
      <c r="O337" s="1"/>
      <c r="P337" s="1"/>
      <c r="Q337" s="1"/>
      <c r="R337" s="1"/>
      <c r="S337" s="105"/>
      <c r="T337" s="1"/>
    </row>
    <row r="338" spans="1:20" x14ac:dyDescent="0.3">
      <c r="A338" s="1"/>
      <c r="B338" s="1"/>
      <c r="C338" s="1"/>
      <c r="D338" s="105"/>
      <c r="E338" s="1"/>
      <c r="F338" s="139"/>
      <c r="G338" s="182" t="str">
        <f>IF(G337="","",IF(G337+1&gt;условия_конкуренты!$K$14,"",G337+1))</f>
        <v/>
      </c>
      <c r="H338" s="140"/>
      <c r="I338" s="178" t="str">
        <f>IF($G338="","",SUMIFS(условия_конкуренты!$63:$63,условия_конкуренты!$1:$1,$G338))</f>
        <v/>
      </c>
      <c r="J338" s="178" t="str">
        <f>IF($G338="","",SUMIFS(условия_конкуренты!$110:$110,условия_конкуренты!$1:$1,$G338))</f>
        <v/>
      </c>
      <c r="K338" s="178" t="str">
        <f>IF($G338="","",SUMIFS(условия_конкуренты!$147:$147,условия_конкуренты!$1:$1,$G338))</f>
        <v/>
      </c>
      <c r="L338" s="178" t="str">
        <f>IF($G338="","",SUMIFS(условия_конкуренты!$59:$59,условия_конкуренты!$1:$1,$G338)+SUMIFS(условия_конкуренты!$106:$106,условия_конкуренты!$1:$1,$G338)+SUMIFS(условия_конкуренты!$143:$143,условия_конкуренты!$1:$1,$G338))</f>
        <v/>
      </c>
      <c r="M338" s="181" t="str">
        <f t="shared" si="4"/>
        <v/>
      </c>
      <c r="N338" s="1"/>
      <c r="O338" s="1"/>
      <c r="P338" s="1"/>
      <c r="Q338" s="1"/>
      <c r="R338" s="1"/>
      <c r="S338" s="105"/>
      <c r="T338" s="1"/>
    </row>
    <row r="339" spans="1:20" x14ac:dyDescent="0.3">
      <c r="A339" s="1"/>
      <c r="B339" s="1"/>
      <c r="C339" s="1"/>
      <c r="D339" s="105"/>
      <c r="E339" s="1"/>
      <c r="F339" s="139"/>
      <c r="G339" s="182" t="str">
        <f>IF(G338="","",IF(G338+1&gt;условия_конкуренты!$K$14,"",G338+1))</f>
        <v/>
      </c>
      <c r="H339" s="140"/>
      <c r="I339" s="178" t="str">
        <f>IF($G339="","",SUMIFS(условия_конкуренты!$63:$63,условия_конкуренты!$1:$1,$G339))</f>
        <v/>
      </c>
      <c r="J339" s="178" t="str">
        <f>IF($G339="","",SUMIFS(условия_конкуренты!$110:$110,условия_конкуренты!$1:$1,$G339))</f>
        <v/>
      </c>
      <c r="K339" s="178" t="str">
        <f>IF($G339="","",SUMIFS(условия_конкуренты!$147:$147,условия_конкуренты!$1:$1,$G339))</f>
        <v/>
      </c>
      <c r="L339" s="178" t="str">
        <f>IF($G339="","",SUMIFS(условия_конкуренты!$59:$59,условия_конкуренты!$1:$1,$G339)+SUMIFS(условия_конкуренты!$106:$106,условия_конкуренты!$1:$1,$G339)+SUMIFS(условия_конкуренты!$143:$143,условия_конкуренты!$1:$1,$G339))</f>
        <v/>
      </c>
      <c r="M339" s="181" t="str">
        <f t="shared" si="4"/>
        <v/>
      </c>
      <c r="N339" s="1"/>
      <c r="O339" s="1"/>
      <c r="P339" s="1"/>
      <c r="Q339" s="1"/>
      <c r="R339" s="1"/>
      <c r="S339" s="105"/>
      <c r="T339" s="1"/>
    </row>
    <row r="340" spans="1:20" x14ac:dyDescent="0.3">
      <c r="A340" s="1"/>
      <c r="B340" s="1"/>
      <c r="C340" s="1"/>
      <c r="D340" s="105"/>
      <c r="E340" s="1"/>
      <c r="F340" s="139"/>
      <c r="G340" s="182" t="str">
        <f>IF(G339="","",IF(G339+1&gt;условия_конкуренты!$K$14,"",G339+1))</f>
        <v/>
      </c>
      <c r="H340" s="140"/>
      <c r="I340" s="178" t="str">
        <f>IF($G340="","",SUMIFS(условия_конкуренты!$63:$63,условия_конкуренты!$1:$1,$G340))</f>
        <v/>
      </c>
      <c r="J340" s="178" t="str">
        <f>IF($G340="","",SUMIFS(условия_конкуренты!$110:$110,условия_конкуренты!$1:$1,$G340))</f>
        <v/>
      </c>
      <c r="K340" s="178" t="str">
        <f>IF($G340="","",SUMIFS(условия_конкуренты!$147:$147,условия_конкуренты!$1:$1,$G340))</f>
        <v/>
      </c>
      <c r="L340" s="178" t="str">
        <f>IF($G340="","",SUMIFS(условия_конкуренты!$59:$59,условия_конкуренты!$1:$1,$G340)+SUMIFS(условия_конкуренты!$106:$106,условия_конкуренты!$1:$1,$G340)+SUMIFS(условия_конкуренты!$143:$143,условия_конкуренты!$1:$1,$G340))</f>
        <v/>
      </c>
      <c r="M340" s="181" t="str">
        <f t="shared" si="4"/>
        <v/>
      </c>
      <c r="N340" s="1"/>
      <c r="O340" s="1"/>
      <c r="P340" s="1"/>
      <c r="Q340" s="1"/>
      <c r="R340" s="1"/>
      <c r="S340" s="105"/>
      <c r="T340" s="1"/>
    </row>
    <row r="341" spans="1:20" x14ac:dyDescent="0.3">
      <c r="A341" s="1"/>
      <c r="B341" s="1"/>
      <c r="C341" s="1"/>
      <c r="D341" s="105"/>
      <c r="E341" s="1"/>
      <c r="F341" s="139"/>
      <c r="G341" s="182" t="str">
        <f>IF(G340="","",IF(G340+1&gt;условия_конкуренты!$K$14,"",G340+1))</f>
        <v/>
      </c>
      <c r="H341" s="140"/>
      <c r="I341" s="178" t="str">
        <f>IF($G341="","",SUMIFS(условия_конкуренты!$63:$63,условия_конкуренты!$1:$1,$G341))</f>
        <v/>
      </c>
      <c r="J341" s="178" t="str">
        <f>IF($G341="","",SUMIFS(условия_конкуренты!$110:$110,условия_конкуренты!$1:$1,$G341))</f>
        <v/>
      </c>
      <c r="K341" s="178" t="str">
        <f>IF($G341="","",SUMIFS(условия_конкуренты!$147:$147,условия_конкуренты!$1:$1,$G341))</f>
        <v/>
      </c>
      <c r="L341" s="178" t="str">
        <f>IF($G341="","",SUMIFS(условия_конкуренты!$59:$59,условия_конкуренты!$1:$1,$G341)+SUMIFS(условия_конкуренты!$106:$106,условия_конкуренты!$1:$1,$G341)+SUMIFS(условия_конкуренты!$143:$143,условия_конкуренты!$1:$1,$G341))</f>
        <v/>
      </c>
      <c r="M341" s="181" t="str">
        <f t="shared" si="4"/>
        <v/>
      </c>
      <c r="N341" s="1"/>
      <c r="O341" s="1"/>
      <c r="P341" s="1"/>
      <c r="Q341" s="1"/>
      <c r="R341" s="1"/>
      <c r="S341" s="105"/>
      <c r="T341" s="1"/>
    </row>
    <row r="342" spans="1:20" x14ac:dyDescent="0.3">
      <c r="A342" s="1"/>
      <c r="B342" s="1"/>
      <c r="C342" s="1"/>
      <c r="D342" s="105"/>
      <c r="E342" s="1"/>
      <c r="F342" s="139"/>
      <c r="G342" s="182" t="str">
        <f>IF(G341="","",IF(G341+1&gt;условия_конкуренты!$K$14,"",G341+1))</f>
        <v/>
      </c>
      <c r="H342" s="140"/>
      <c r="I342" s="178" t="str">
        <f>IF($G342="","",SUMIFS(условия_конкуренты!$63:$63,условия_конкуренты!$1:$1,$G342))</f>
        <v/>
      </c>
      <c r="J342" s="178" t="str">
        <f>IF($G342="","",SUMIFS(условия_конкуренты!$110:$110,условия_конкуренты!$1:$1,$G342))</f>
        <v/>
      </c>
      <c r="K342" s="178" t="str">
        <f>IF($G342="","",SUMIFS(условия_конкуренты!$147:$147,условия_конкуренты!$1:$1,$G342))</f>
        <v/>
      </c>
      <c r="L342" s="178" t="str">
        <f>IF($G342="","",SUMIFS(условия_конкуренты!$59:$59,условия_конкуренты!$1:$1,$G342)+SUMIFS(условия_конкуренты!$106:$106,условия_конкуренты!$1:$1,$G342)+SUMIFS(условия_конкуренты!$143:$143,условия_конкуренты!$1:$1,$G342))</f>
        <v/>
      </c>
      <c r="M342" s="181" t="str">
        <f t="shared" si="4"/>
        <v/>
      </c>
      <c r="N342" s="1"/>
      <c r="O342" s="1"/>
      <c r="P342" s="1"/>
      <c r="Q342" s="1"/>
      <c r="R342" s="1"/>
      <c r="S342" s="105"/>
      <c r="T342" s="1"/>
    </row>
    <row r="343" spans="1:20" x14ac:dyDescent="0.3">
      <c r="A343" s="1"/>
      <c r="B343" s="1"/>
      <c r="C343" s="1"/>
      <c r="D343" s="105"/>
      <c r="E343" s="1"/>
      <c r="F343" s="139"/>
      <c r="G343" s="182" t="str">
        <f>IF(G342="","",IF(G342+1&gt;условия_конкуренты!$K$14,"",G342+1))</f>
        <v/>
      </c>
      <c r="H343" s="140"/>
      <c r="I343" s="178" t="str">
        <f>IF($G343="","",SUMIFS(условия_конкуренты!$63:$63,условия_конкуренты!$1:$1,$G343))</f>
        <v/>
      </c>
      <c r="J343" s="178" t="str">
        <f>IF($G343="","",SUMIFS(условия_конкуренты!$110:$110,условия_конкуренты!$1:$1,$G343))</f>
        <v/>
      </c>
      <c r="K343" s="178" t="str">
        <f>IF($G343="","",SUMIFS(условия_конкуренты!$147:$147,условия_конкуренты!$1:$1,$G343))</f>
        <v/>
      </c>
      <c r="L343" s="178" t="str">
        <f>IF($G343="","",SUMIFS(условия_конкуренты!$59:$59,условия_конкуренты!$1:$1,$G343)+SUMIFS(условия_конкуренты!$106:$106,условия_конкуренты!$1:$1,$G343)+SUMIFS(условия_конкуренты!$143:$143,условия_конкуренты!$1:$1,$G343))</f>
        <v/>
      </c>
      <c r="M343" s="181" t="str">
        <f t="shared" si="4"/>
        <v/>
      </c>
      <c r="N343" s="1"/>
      <c r="O343" s="1"/>
      <c r="P343" s="1"/>
      <c r="Q343" s="1"/>
      <c r="R343" s="1"/>
      <c r="S343" s="105"/>
      <c r="T343" s="1"/>
    </row>
    <row r="344" spans="1:20" x14ac:dyDescent="0.3">
      <c r="A344" s="1"/>
      <c r="B344" s="1"/>
      <c r="C344" s="1"/>
      <c r="D344" s="105"/>
      <c r="E344" s="1"/>
      <c r="F344" s="139"/>
      <c r="G344" s="182" t="str">
        <f>IF(G343="","",IF(G343+1&gt;условия_конкуренты!$K$14,"",G343+1))</f>
        <v/>
      </c>
      <c r="H344" s="140"/>
      <c r="I344" s="178" t="str">
        <f>IF($G344="","",SUMIFS(условия_конкуренты!$63:$63,условия_конкуренты!$1:$1,$G344))</f>
        <v/>
      </c>
      <c r="J344" s="178" t="str">
        <f>IF($G344="","",SUMIFS(условия_конкуренты!$110:$110,условия_конкуренты!$1:$1,$G344))</f>
        <v/>
      </c>
      <c r="K344" s="178" t="str">
        <f>IF($G344="","",SUMIFS(условия_конкуренты!$147:$147,условия_конкуренты!$1:$1,$G344))</f>
        <v/>
      </c>
      <c r="L344" s="178" t="str">
        <f>IF($G344="","",SUMIFS(условия_конкуренты!$59:$59,условия_конкуренты!$1:$1,$G344)+SUMIFS(условия_конкуренты!$106:$106,условия_конкуренты!$1:$1,$G344)+SUMIFS(условия_конкуренты!$143:$143,условия_конкуренты!$1:$1,$G344))</f>
        <v/>
      </c>
      <c r="M344" s="181" t="str">
        <f t="shared" si="4"/>
        <v/>
      </c>
      <c r="N344" s="1"/>
      <c r="O344" s="1"/>
      <c r="P344" s="1"/>
      <c r="Q344" s="1"/>
      <c r="R344" s="1"/>
      <c r="S344" s="105"/>
      <c r="T344" s="1"/>
    </row>
    <row r="345" spans="1:20" x14ac:dyDescent="0.3">
      <c r="A345" s="1"/>
      <c r="B345" s="1"/>
      <c r="C345" s="1"/>
      <c r="D345" s="105"/>
      <c r="E345" s="1"/>
      <c r="F345" s="139"/>
      <c r="G345" s="182" t="str">
        <f>IF(G344="","",IF(G344+1&gt;условия_конкуренты!$K$14,"",G344+1))</f>
        <v/>
      </c>
      <c r="H345" s="140"/>
      <c r="I345" s="178" t="str">
        <f>IF($G345="","",SUMIFS(условия_конкуренты!$63:$63,условия_конкуренты!$1:$1,$G345))</f>
        <v/>
      </c>
      <c r="J345" s="178" t="str">
        <f>IF($G345="","",SUMIFS(условия_конкуренты!$110:$110,условия_конкуренты!$1:$1,$G345))</f>
        <v/>
      </c>
      <c r="K345" s="178" t="str">
        <f>IF($G345="","",SUMIFS(условия_конкуренты!$147:$147,условия_конкуренты!$1:$1,$G345))</f>
        <v/>
      </c>
      <c r="L345" s="178" t="str">
        <f>IF($G345="","",SUMIFS(условия_конкуренты!$59:$59,условия_конкуренты!$1:$1,$G345)+SUMIFS(условия_конкуренты!$106:$106,условия_конкуренты!$1:$1,$G345)+SUMIFS(условия_конкуренты!$143:$143,условия_конкуренты!$1:$1,$G345))</f>
        <v/>
      </c>
      <c r="M345" s="181" t="str">
        <f t="shared" si="4"/>
        <v/>
      </c>
      <c r="N345" s="1"/>
      <c r="O345" s="1"/>
      <c r="P345" s="1"/>
      <c r="Q345" s="1"/>
      <c r="R345" s="1"/>
      <c r="S345" s="105"/>
      <c r="T345" s="1"/>
    </row>
    <row r="346" spans="1:20" x14ac:dyDescent="0.3">
      <c r="A346" s="1"/>
      <c r="B346" s="1"/>
      <c r="C346" s="1"/>
      <c r="D346" s="105"/>
      <c r="E346" s="1"/>
      <c r="F346" s="139"/>
      <c r="G346" s="182" t="str">
        <f>IF(G345="","",IF(G345+1&gt;условия_конкуренты!$K$14,"",G345+1))</f>
        <v/>
      </c>
      <c r="H346" s="140"/>
      <c r="I346" s="178" t="str">
        <f>IF($G346="","",SUMIFS(условия_конкуренты!$63:$63,условия_конкуренты!$1:$1,$G346))</f>
        <v/>
      </c>
      <c r="J346" s="178" t="str">
        <f>IF($G346="","",SUMIFS(условия_конкуренты!$110:$110,условия_конкуренты!$1:$1,$G346))</f>
        <v/>
      </c>
      <c r="K346" s="178" t="str">
        <f>IF($G346="","",SUMIFS(условия_конкуренты!$147:$147,условия_конкуренты!$1:$1,$G346))</f>
        <v/>
      </c>
      <c r="L346" s="178" t="str">
        <f>IF($G346="","",SUMIFS(условия_конкуренты!$59:$59,условия_конкуренты!$1:$1,$G346)+SUMIFS(условия_конкуренты!$106:$106,условия_конкуренты!$1:$1,$G346)+SUMIFS(условия_конкуренты!$143:$143,условия_конкуренты!$1:$1,$G346))</f>
        <v/>
      </c>
      <c r="M346" s="181" t="str">
        <f t="shared" si="4"/>
        <v/>
      </c>
      <c r="N346" s="1"/>
      <c r="O346" s="1"/>
      <c r="P346" s="1"/>
      <c r="Q346" s="1"/>
      <c r="R346" s="1"/>
      <c r="S346" s="105"/>
      <c r="T346" s="1"/>
    </row>
    <row r="347" spans="1:20" x14ac:dyDescent="0.3">
      <c r="A347" s="1"/>
      <c r="B347" s="1"/>
      <c r="C347" s="1"/>
      <c r="D347" s="105"/>
      <c r="E347" s="1"/>
      <c r="F347" s="139"/>
      <c r="G347" s="182" t="str">
        <f>IF(G346="","",IF(G346+1&gt;условия_конкуренты!$K$14,"",G346+1))</f>
        <v/>
      </c>
      <c r="H347" s="140"/>
      <c r="I347" s="178" t="str">
        <f>IF($G347="","",SUMIFS(условия_конкуренты!$63:$63,условия_конкуренты!$1:$1,$G347))</f>
        <v/>
      </c>
      <c r="J347" s="178" t="str">
        <f>IF($G347="","",SUMIFS(условия_конкуренты!$110:$110,условия_конкуренты!$1:$1,$G347))</f>
        <v/>
      </c>
      <c r="K347" s="178" t="str">
        <f>IF($G347="","",SUMIFS(условия_конкуренты!$147:$147,условия_конкуренты!$1:$1,$G347))</f>
        <v/>
      </c>
      <c r="L347" s="178" t="str">
        <f>IF($G347="","",SUMIFS(условия_конкуренты!$59:$59,условия_конкуренты!$1:$1,$G347)+SUMIFS(условия_конкуренты!$106:$106,условия_конкуренты!$1:$1,$G347)+SUMIFS(условия_конкуренты!$143:$143,условия_конкуренты!$1:$1,$G347))</f>
        <v/>
      </c>
      <c r="M347" s="181" t="str">
        <f t="shared" si="4"/>
        <v/>
      </c>
      <c r="N347" s="1"/>
      <c r="O347" s="1"/>
      <c r="P347" s="1"/>
      <c r="Q347" s="1"/>
      <c r="R347" s="1"/>
      <c r="S347" s="105"/>
      <c r="T347" s="1"/>
    </row>
    <row r="348" spans="1:20" x14ac:dyDescent="0.3">
      <c r="A348" s="1"/>
      <c r="B348" s="1"/>
      <c r="C348" s="1"/>
      <c r="D348" s="105"/>
      <c r="E348" s="1"/>
      <c r="F348" s="139"/>
      <c r="G348" s="182" t="str">
        <f>IF(G347="","",IF(G347+1&gt;условия_конкуренты!$K$14,"",G347+1))</f>
        <v/>
      </c>
      <c r="H348" s="140"/>
      <c r="I348" s="178" t="str">
        <f>IF($G348="","",SUMIFS(условия_конкуренты!$63:$63,условия_конкуренты!$1:$1,$G348))</f>
        <v/>
      </c>
      <c r="J348" s="178" t="str">
        <f>IF($G348="","",SUMIFS(условия_конкуренты!$110:$110,условия_конкуренты!$1:$1,$G348))</f>
        <v/>
      </c>
      <c r="K348" s="178" t="str">
        <f>IF($G348="","",SUMIFS(условия_конкуренты!$147:$147,условия_конкуренты!$1:$1,$G348))</f>
        <v/>
      </c>
      <c r="L348" s="178" t="str">
        <f>IF($G348="","",SUMIFS(условия_конкуренты!$59:$59,условия_конкуренты!$1:$1,$G348)+SUMIFS(условия_конкуренты!$106:$106,условия_конкуренты!$1:$1,$G348)+SUMIFS(условия_конкуренты!$143:$143,условия_конкуренты!$1:$1,$G348))</f>
        <v/>
      </c>
      <c r="M348" s="181" t="str">
        <f t="shared" si="4"/>
        <v/>
      </c>
      <c r="N348" s="1"/>
      <c r="O348" s="1"/>
      <c r="P348" s="1"/>
      <c r="Q348" s="1"/>
      <c r="R348" s="1"/>
      <c r="S348" s="105"/>
      <c r="T348" s="1"/>
    </row>
    <row r="349" spans="1:20" x14ac:dyDescent="0.3">
      <c r="A349" s="1"/>
      <c r="B349" s="1"/>
      <c r="C349" s="1"/>
      <c r="D349" s="105"/>
      <c r="E349" s="1"/>
      <c r="F349" s="139"/>
      <c r="G349" s="182" t="str">
        <f>IF(G348="","",IF(G348+1&gt;условия_конкуренты!$K$14,"",G348+1))</f>
        <v/>
      </c>
      <c r="H349" s="140"/>
      <c r="I349" s="178" t="str">
        <f>IF($G349="","",SUMIFS(условия_конкуренты!$63:$63,условия_конкуренты!$1:$1,$G349))</f>
        <v/>
      </c>
      <c r="J349" s="178" t="str">
        <f>IF($G349="","",SUMIFS(условия_конкуренты!$110:$110,условия_конкуренты!$1:$1,$G349))</f>
        <v/>
      </c>
      <c r="K349" s="178" t="str">
        <f>IF($G349="","",SUMIFS(условия_конкуренты!$147:$147,условия_конкуренты!$1:$1,$G349))</f>
        <v/>
      </c>
      <c r="L349" s="178" t="str">
        <f>IF($G349="","",SUMIFS(условия_конкуренты!$59:$59,условия_конкуренты!$1:$1,$G349)+SUMIFS(условия_конкуренты!$106:$106,условия_конкуренты!$1:$1,$G349)+SUMIFS(условия_конкуренты!$143:$143,условия_конкуренты!$1:$1,$G349))</f>
        <v/>
      </c>
      <c r="M349" s="181" t="str">
        <f t="shared" si="4"/>
        <v/>
      </c>
      <c r="N349" s="1"/>
      <c r="O349" s="1"/>
      <c r="P349" s="1"/>
      <c r="Q349" s="1"/>
      <c r="R349" s="1"/>
      <c r="S349" s="105"/>
      <c r="T349" s="1"/>
    </row>
    <row r="350" spans="1:20" x14ac:dyDescent="0.3">
      <c r="A350" s="1"/>
      <c r="B350" s="1"/>
      <c r="C350" s="1"/>
      <c r="D350" s="105"/>
      <c r="E350" s="1"/>
      <c r="F350" s="139"/>
      <c r="G350" s="182" t="str">
        <f>IF(G349="","",IF(G349+1&gt;условия_конкуренты!$K$14,"",G349+1))</f>
        <v/>
      </c>
      <c r="H350" s="140"/>
      <c r="I350" s="178" t="str">
        <f>IF($G350="","",SUMIFS(условия_конкуренты!$63:$63,условия_конкуренты!$1:$1,$G350))</f>
        <v/>
      </c>
      <c r="J350" s="178" t="str">
        <f>IF($G350="","",SUMIFS(условия_конкуренты!$110:$110,условия_конкуренты!$1:$1,$G350))</f>
        <v/>
      </c>
      <c r="K350" s="178" t="str">
        <f>IF($G350="","",SUMIFS(условия_конкуренты!$147:$147,условия_конкуренты!$1:$1,$G350))</f>
        <v/>
      </c>
      <c r="L350" s="178" t="str">
        <f>IF($G350="","",SUMIFS(условия_конкуренты!$59:$59,условия_конкуренты!$1:$1,$G350)+SUMIFS(условия_конкуренты!$106:$106,условия_конкуренты!$1:$1,$G350)+SUMIFS(условия_конкуренты!$143:$143,условия_конкуренты!$1:$1,$G350))</f>
        <v/>
      </c>
      <c r="M350" s="181" t="str">
        <f t="shared" si="4"/>
        <v/>
      </c>
      <c r="N350" s="1"/>
      <c r="O350" s="1"/>
      <c r="P350" s="1"/>
      <c r="Q350" s="1"/>
      <c r="R350" s="1"/>
      <c r="S350" s="105"/>
      <c r="T350" s="1"/>
    </row>
    <row r="351" spans="1:20" x14ac:dyDescent="0.3">
      <c r="A351" s="1"/>
      <c r="B351" s="1"/>
      <c r="C351" s="1"/>
      <c r="D351" s="105"/>
      <c r="E351" s="1"/>
      <c r="F351" s="139"/>
      <c r="G351" s="182" t="str">
        <f>IF(G350="","",IF(G350+1&gt;условия_конкуренты!$K$14,"",G350+1))</f>
        <v/>
      </c>
      <c r="H351" s="140"/>
      <c r="I351" s="178" t="str">
        <f>IF($G351="","",SUMIFS(условия_конкуренты!$63:$63,условия_конкуренты!$1:$1,$G351))</f>
        <v/>
      </c>
      <c r="J351" s="178" t="str">
        <f>IF($G351="","",SUMIFS(условия_конкуренты!$110:$110,условия_конкуренты!$1:$1,$G351))</f>
        <v/>
      </c>
      <c r="K351" s="178" t="str">
        <f>IF($G351="","",SUMIFS(условия_конкуренты!$147:$147,условия_конкуренты!$1:$1,$G351))</f>
        <v/>
      </c>
      <c r="L351" s="178" t="str">
        <f>IF($G351="","",SUMIFS(условия_конкуренты!$59:$59,условия_конкуренты!$1:$1,$G351)+SUMIFS(условия_конкуренты!$106:$106,условия_конкуренты!$1:$1,$G351)+SUMIFS(условия_конкуренты!$143:$143,условия_конкуренты!$1:$1,$G351))</f>
        <v/>
      </c>
      <c r="M351" s="181" t="str">
        <f t="shared" si="4"/>
        <v/>
      </c>
      <c r="N351" s="1"/>
      <c r="O351" s="1"/>
      <c r="P351" s="1"/>
      <c r="Q351" s="1"/>
      <c r="R351" s="1"/>
      <c r="S351" s="105"/>
      <c r="T351" s="1"/>
    </row>
    <row r="352" spans="1:20" x14ac:dyDescent="0.3">
      <c r="A352" s="1"/>
      <c r="B352" s="1"/>
      <c r="C352" s="1"/>
      <c r="D352" s="105"/>
      <c r="E352" s="1"/>
      <c r="F352" s="139"/>
      <c r="G352" s="182" t="str">
        <f>IF(G351="","",IF(G351+1&gt;условия_конкуренты!$K$14,"",G351+1))</f>
        <v/>
      </c>
      <c r="H352" s="140"/>
      <c r="I352" s="178" t="str">
        <f>IF($G352="","",SUMIFS(условия_конкуренты!$63:$63,условия_конкуренты!$1:$1,$G352))</f>
        <v/>
      </c>
      <c r="J352" s="178" t="str">
        <f>IF($G352="","",SUMIFS(условия_конкуренты!$110:$110,условия_конкуренты!$1:$1,$G352))</f>
        <v/>
      </c>
      <c r="K352" s="178" t="str">
        <f>IF($G352="","",SUMIFS(условия_конкуренты!$147:$147,условия_конкуренты!$1:$1,$G352))</f>
        <v/>
      </c>
      <c r="L352" s="178" t="str">
        <f>IF($G352="","",SUMIFS(условия_конкуренты!$59:$59,условия_конкуренты!$1:$1,$G352)+SUMIFS(условия_конкуренты!$106:$106,условия_конкуренты!$1:$1,$G352)+SUMIFS(условия_конкуренты!$143:$143,условия_конкуренты!$1:$1,$G352))</f>
        <v/>
      </c>
      <c r="M352" s="181" t="str">
        <f t="shared" si="4"/>
        <v/>
      </c>
      <c r="N352" s="1"/>
      <c r="O352" s="1"/>
      <c r="P352" s="1"/>
      <c r="Q352" s="1"/>
      <c r="R352" s="1"/>
      <c r="S352" s="105"/>
      <c r="T352" s="1"/>
    </row>
    <row r="353" spans="1:20" x14ac:dyDescent="0.3">
      <c r="A353" s="1"/>
      <c r="B353" s="1"/>
      <c r="C353" s="1"/>
      <c r="D353" s="105"/>
      <c r="E353" s="1"/>
      <c r="F353" s="139"/>
      <c r="G353" s="182" t="str">
        <f>IF(G352="","",IF(G352+1&gt;условия_конкуренты!$K$14,"",G352+1))</f>
        <v/>
      </c>
      <c r="H353" s="140"/>
      <c r="I353" s="178" t="str">
        <f>IF($G353="","",SUMIFS(условия_конкуренты!$63:$63,условия_конкуренты!$1:$1,$G353))</f>
        <v/>
      </c>
      <c r="J353" s="178" t="str">
        <f>IF($G353="","",SUMIFS(условия_конкуренты!$110:$110,условия_конкуренты!$1:$1,$G353))</f>
        <v/>
      </c>
      <c r="K353" s="178" t="str">
        <f>IF($G353="","",SUMIFS(условия_конкуренты!$147:$147,условия_конкуренты!$1:$1,$G353))</f>
        <v/>
      </c>
      <c r="L353" s="178" t="str">
        <f>IF($G353="","",SUMIFS(условия_конкуренты!$59:$59,условия_конкуренты!$1:$1,$G353)+SUMIFS(условия_конкуренты!$106:$106,условия_конкуренты!$1:$1,$G353)+SUMIFS(условия_конкуренты!$143:$143,условия_конкуренты!$1:$1,$G353))</f>
        <v/>
      </c>
      <c r="M353" s="181" t="str">
        <f t="shared" si="4"/>
        <v/>
      </c>
      <c r="N353" s="1"/>
      <c r="O353" s="1"/>
      <c r="P353" s="1"/>
      <c r="Q353" s="1"/>
      <c r="R353" s="1"/>
      <c r="S353" s="105"/>
      <c r="T353" s="1"/>
    </row>
    <row r="354" spans="1:20" x14ac:dyDescent="0.3">
      <c r="A354" s="1"/>
      <c r="B354" s="1"/>
      <c r="C354" s="1"/>
      <c r="D354" s="105"/>
      <c r="E354" s="1"/>
      <c r="F354" s="139"/>
      <c r="G354" s="182" t="str">
        <f>IF(G353="","",IF(G353+1&gt;условия_конкуренты!$K$14,"",G353+1))</f>
        <v/>
      </c>
      <c r="H354" s="140"/>
      <c r="I354" s="178" t="str">
        <f>IF($G354="","",SUMIFS(условия_конкуренты!$63:$63,условия_конкуренты!$1:$1,$G354))</f>
        <v/>
      </c>
      <c r="J354" s="178" t="str">
        <f>IF($G354="","",SUMIFS(условия_конкуренты!$110:$110,условия_конкуренты!$1:$1,$G354))</f>
        <v/>
      </c>
      <c r="K354" s="178" t="str">
        <f>IF($G354="","",SUMIFS(условия_конкуренты!$147:$147,условия_конкуренты!$1:$1,$G354))</f>
        <v/>
      </c>
      <c r="L354" s="178" t="str">
        <f>IF($G354="","",SUMIFS(условия_конкуренты!$59:$59,условия_конкуренты!$1:$1,$G354)+SUMIFS(условия_конкуренты!$106:$106,условия_конкуренты!$1:$1,$G354)+SUMIFS(условия_конкуренты!$143:$143,условия_конкуренты!$1:$1,$G354))</f>
        <v/>
      </c>
      <c r="M354" s="181" t="str">
        <f t="shared" si="4"/>
        <v/>
      </c>
      <c r="N354" s="1"/>
      <c r="O354" s="1"/>
      <c r="P354" s="1"/>
      <c r="Q354" s="1"/>
      <c r="R354" s="1"/>
      <c r="S354" s="105"/>
      <c r="T354" s="1"/>
    </row>
    <row r="355" spans="1:20" x14ac:dyDescent="0.3">
      <c r="A355" s="1"/>
      <c r="B355" s="1"/>
      <c r="C355" s="1"/>
      <c r="D355" s="105"/>
      <c r="E355" s="1"/>
      <c r="F355" s="139"/>
      <c r="G355" s="182" t="str">
        <f>IF(G354="","",IF(G354+1&gt;условия_конкуренты!$K$14,"",G354+1))</f>
        <v/>
      </c>
      <c r="H355" s="140"/>
      <c r="I355" s="178" t="str">
        <f>IF($G355="","",SUMIFS(условия_конкуренты!$63:$63,условия_конкуренты!$1:$1,$G355))</f>
        <v/>
      </c>
      <c r="J355" s="178" t="str">
        <f>IF($G355="","",SUMIFS(условия_конкуренты!$110:$110,условия_конкуренты!$1:$1,$G355))</f>
        <v/>
      </c>
      <c r="K355" s="178" t="str">
        <f>IF($G355="","",SUMIFS(условия_конкуренты!$147:$147,условия_конкуренты!$1:$1,$G355))</f>
        <v/>
      </c>
      <c r="L355" s="178" t="str">
        <f>IF($G355="","",SUMIFS(условия_конкуренты!$59:$59,условия_конкуренты!$1:$1,$G355)+SUMIFS(условия_конкуренты!$106:$106,условия_конкуренты!$1:$1,$G355)+SUMIFS(условия_конкуренты!$143:$143,условия_конкуренты!$1:$1,$G355))</f>
        <v/>
      </c>
      <c r="M355" s="181" t="str">
        <f t="shared" si="4"/>
        <v/>
      </c>
      <c r="N355" s="1"/>
      <c r="O355" s="1"/>
      <c r="P355" s="1"/>
      <c r="Q355" s="1"/>
      <c r="R355" s="1"/>
      <c r="S355" s="105"/>
      <c r="T355" s="1"/>
    </row>
    <row r="356" spans="1:20" x14ac:dyDescent="0.3">
      <c r="A356" s="1"/>
      <c r="B356" s="1"/>
      <c r="C356" s="1"/>
      <c r="D356" s="105"/>
      <c r="E356" s="1"/>
      <c r="F356" s="139"/>
      <c r="G356" s="182" t="str">
        <f>IF(G355="","",IF(G355+1&gt;условия_конкуренты!$K$14,"",G355+1))</f>
        <v/>
      </c>
      <c r="H356" s="140"/>
      <c r="I356" s="178" t="str">
        <f>IF($G356="","",SUMIFS(условия_конкуренты!$63:$63,условия_конкуренты!$1:$1,$G356))</f>
        <v/>
      </c>
      <c r="J356" s="178" t="str">
        <f>IF($G356="","",SUMIFS(условия_конкуренты!$110:$110,условия_конкуренты!$1:$1,$G356))</f>
        <v/>
      </c>
      <c r="K356" s="178" t="str">
        <f>IF($G356="","",SUMIFS(условия_конкуренты!$147:$147,условия_конкуренты!$1:$1,$G356))</f>
        <v/>
      </c>
      <c r="L356" s="178" t="str">
        <f>IF($G356="","",SUMIFS(условия_конкуренты!$59:$59,условия_конкуренты!$1:$1,$G356)+SUMIFS(условия_конкуренты!$106:$106,условия_конкуренты!$1:$1,$G356)+SUMIFS(условия_конкуренты!$143:$143,условия_конкуренты!$1:$1,$G356))</f>
        <v/>
      </c>
      <c r="M356" s="181" t="str">
        <f t="shared" si="4"/>
        <v/>
      </c>
      <c r="N356" s="1"/>
      <c r="O356" s="1"/>
      <c r="P356" s="1"/>
      <c r="Q356" s="1"/>
      <c r="R356" s="1"/>
      <c r="S356" s="105"/>
      <c r="T356" s="1"/>
    </row>
    <row r="357" spans="1:20" x14ac:dyDescent="0.3">
      <c r="A357" s="1"/>
      <c r="B357" s="1"/>
      <c r="C357" s="1"/>
      <c r="D357" s="105"/>
      <c r="E357" s="1"/>
      <c r="F357" s="139"/>
      <c r="G357" s="182" t="str">
        <f>IF(G356="","",IF(G356+1&gt;условия_конкуренты!$K$14,"",G356+1))</f>
        <v/>
      </c>
      <c r="H357" s="140"/>
      <c r="I357" s="178" t="str">
        <f>IF($G357="","",SUMIFS(условия_конкуренты!$63:$63,условия_конкуренты!$1:$1,$G357))</f>
        <v/>
      </c>
      <c r="J357" s="178" t="str">
        <f>IF($G357="","",SUMIFS(условия_конкуренты!$110:$110,условия_конкуренты!$1:$1,$G357))</f>
        <v/>
      </c>
      <c r="K357" s="178" t="str">
        <f>IF($G357="","",SUMIFS(условия_конкуренты!$147:$147,условия_конкуренты!$1:$1,$G357))</f>
        <v/>
      </c>
      <c r="L357" s="178" t="str">
        <f>IF($G357="","",SUMIFS(условия_конкуренты!$59:$59,условия_конкуренты!$1:$1,$G357)+SUMIFS(условия_конкуренты!$106:$106,условия_конкуренты!$1:$1,$G357)+SUMIFS(условия_конкуренты!$143:$143,условия_конкуренты!$1:$1,$G357))</f>
        <v/>
      </c>
      <c r="M357" s="181" t="str">
        <f t="shared" si="4"/>
        <v/>
      </c>
      <c r="N357" s="1"/>
      <c r="O357" s="1"/>
      <c r="P357" s="1"/>
      <c r="Q357" s="1"/>
      <c r="R357" s="1"/>
      <c r="S357" s="105"/>
      <c r="T357" s="1"/>
    </row>
    <row r="358" spans="1:20" x14ac:dyDescent="0.3">
      <c r="A358" s="1"/>
      <c r="B358" s="1"/>
      <c r="C358" s="1"/>
      <c r="D358" s="105"/>
      <c r="E358" s="1"/>
      <c r="F358" s="139"/>
      <c r="G358" s="182" t="str">
        <f>IF(G357="","",IF(G357+1&gt;условия_конкуренты!$K$14,"",G357+1))</f>
        <v/>
      </c>
      <c r="H358" s="140"/>
      <c r="I358" s="178" t="str">
        <f>IF($G358="","",SUMIFS(условия_конкуренты!$63:$63,условия_конкуренты!$1:$1,$G358))</f>
        <v/>
      </c>
      <c r="J358" s="178" t="str">
        <f>IF($G358="","",SUMIFS(условия_конкуренты!$110:$110,условия_конкуренты!$1:$1,$G358))</f>
        <v/>
      </c>
      <c r="K358" s="178" t="str">
        <f>IF($G358="","",SUMIFS(условия_конкуренты!$147:$147,условия_конкуренты!$1:$1,$G358))</f>
        <v/>
      </c>
      <c r="L358" s="178" t="str">
        <f>IF($G358="","",SUMIFS(условия_конкуренты!$59:$59,условия_конкуренты!$1:$1,$G358)+SUMIFS(условия_конкуренты!$106:$106,условия_конкуренты!$1:$1,$G358)+SUMIFS(условия_конкуренты!$143:$143,условия_конкуренты!$1:$1,$G358))</f>
        <v/>
      </c>
      <c r="M358" s="181" t="str">
        <f t="shared" si="4"/>
        <v/>
      </c>
      <c r="N358" s="1"/>
      <c r="O358" s="1"/>
      <c r="P358" s="1"/>
      <c r="Q358" s="1"/>
      <c r="R358" s="1"/>
      <c r="S358" s="105"/>
      <c r="T358" s="1"/>
    </row>
    <row r="359" spans="1:20" x14ac:dyDescent="0.3">
      <c r="A359" s="1"/>
      <c r="B359" s="1"/>
      <c r="C359" s="1"/>
      <c r="D359" s="105"/>
      <c r="E359" s="1"/>
      <c r="F359" s="139"/>
      <c r="G359" s="182" t="str">
        <f>IF(G358="","",IF(G358+1&gt;условия_конкуренты!$K$14,"",G358+1))</f>
        <v/>
      </c>
      <c r="H359" s="140"/>
      <c r="I359" s="178" t="str">
        <f>IF($G359="","",SUMIFS(условия_конкуренты!$63:$63,условия_конкуренты!$1:$1,$G359))</f>
        <v/>
      </c>
      <c r="J359" s="178" t="str">
        <f>IF($G359="","",SUMIFS(условия_конкуренты!$110:$110,условия_конкуренты!$1:$1,$G359))</f>
        <v/>
      </c>
      <c r="K359" s="178" t="str">
        <f>IF($G359="","",SUMIFS(условия_конкуренты!$147:$147,условия_конкуренты!$1:$1,$G359))</f>
        <v/>
      </c>
      <c r="L359" s="178" t="str">
        <f>IF($G359="","",SUMIFS(условия_конкуренты!$59:$59,условия_конкуренты!$1:$1,$G359)+SUMIFS(условия_конкуренты!$106:$106,условия_конкуренты!$1:$1,$G359)+SUMIFS(условия_конкуренты!$143:$143,условия_конкуренты!$1:$1,$G359))</f>
        <v/>
      </c>
      <c r="M359" s="181" t="str">
        <f t="shared" si="4"/>
        <v/>
      </c>
      <c r="N359" s="1"/>
      <c r="O359" s="1"/>
      <c r="P359" s="1"/>
      <c r="Q359" s="1"/>
      <c r="R359" s="1"/>
      <c r="S359" s="105"/>
      <c r="T359" s="1"/>
    </row>
    <row r="360" spans="1:20" x14ac:dyDescent="0.3">
      <c r="A360" s="1"/>
      <c r="B360" s="1"/>
      <c r="C360" s="1"/>
      <c r="D360" s="105"/>
      <c r="E360" s="1"/>
      <c r="F360" s="139"/>
      <c r="G360" s="182" t="str">
        <f>IF(G359="","",IF(G359+1&gt;условия_конкуренты!$K$14,"",G359+1))</f>
        <v/>
      </c>
      <c r="H360" s="140"/>
      <c r="I360" s="178" t="str">
        <f>IF($G360="","",SUMIFS(условия_конкуренты!$63:$63,условия_конкуренты!$1:$1,$G360))</f>
        <v/>
      </c>
      <c r="J360" s="178" t="str">
        <f>IF($G360="","",SUMIFS(условия_конкуренты!$110:$110,условия_конкуренты!$1:$1,$G360))</f>
        <v/>
      </c>
      <c r="K360" s="178" t="str">
        <f>IF($G360="","",SUMIFS(условия_конкуренты!$147:$147,условия_конкуренты!$1:$1,$G360))</f>
        <v/>
      </c>
      <c r="L360" s="178" t="str">
        <f>IF($G360="","",SUMIFS(условия_конкуренты!$59:$59,условия_конкуренты!$1:$1,$G360)+SUMIFS(условия_конкуренты!$106:$106,условия_конкуренты!$1:$1,$G360)+SUMIFS(условия_конкуренты!$143:$143,условия_конкуренты!$1:$1,$G360))</f>
        <v/>
      </c>
      <c r="M360" s="181" t="str">
        <f t="shared" si="4"/>
        <v/>
      </c>
      <c r="N360" s="1"/>
      <c r="O360" s="1"/>
      <c r="P360" s="1"/>
      <c r="Q360" s="1"/>
      <c r="R360" s="1"/>
      <c r="S360" s="105"/>
      <c r="T360" s="1"/>
    </row>
    <row r="361" spans="1:20" x14ac:dyDescent="0.3">
      <c r="A361" s="1"/>
      <c r="B361" s="1"/>
      <c r="C361" s="1"/>
      <c r="D361" s="105"/>
      <c r="E361" s="1"/>
      <c r="F361" s="139"/>
      <c r="G361" s="182" t="str">
        <f>IF(G360="","",IF(G360+1&gt;условия_конкуренты!$K$14,"",G360+1))</f>
        <v/>
      </c>
      <c r="H361" s="140"/>
      <c r="I361" s="178" t="str">
        <f>IF($G361="","",SUMIFS(условия_конкуренты!$63:$63,условия_конкуренты!$1:$1,$G361))</f>
        <v/>
      </c>
      <c r="J361" s="178" t="str">
        <f>IF($G361="","",SUMIFS(условия_конкуренты!$110:$110,условия_конкуренты!$1:$1,$G361))</f>
        <v/>
      </c>
      <c r="K361" s="178" t="str">
        <f>IF($G361="","",SUMIFS(условия_конкуренты!$147:$147,условия_конкуренты!$1:$1,$G361))</f>
        <v/>
      </c>
      <c r="L361" s="178" t="str">
        <f>IF($G361="","",SUMIFS(условия_конкуренты!$59:$59,условия_конкуренты!$1:$1,$G361)+SUMIFS(условия_конкуренты!$106:$106,условия_конкуренты!$1:$1,$G361)+SUMIFS(условия_конкуренты!$143:$143,условия_конкуренты!$1:$1,$G361))</f>
        <v/>
      </c>
      <c r="M361" s="181" t="str">
        <f t="shared" si="4"/>
        <v/>
      </c>
      <c r="N361" s="1"/>
      <c r="O361" s="1"/>
      <c r="P361" s="1"/>
      <c r="Q361" s="1"/>
      <c r="R361" s="1"/>
      <c r="S361" s="105"/>
      <c r="T361" s="1"/>
    </row>
    <row r="362" spans="1:20" x14ac:dyDescent="0.3">
      <c r="A362" s="1"/>
      <c r="B362" s="1"/>
      <c r="C362" s="1"/>
      <c r="D362" s="105"/>
      <c r="E362" s="1"/>
      <c r="F362" s="139"/>
      <c r="G362" s="182" t="str">
        <f>IF(G361="","",IF(G361+1&gt;условия_конкуренты!$K$14,"",G361+1))</f>
        <v/>
      </c>
      <c r="H362" s="140"/>
      <c r="I362" s="178" t="str">
        <f>IF($G362="","",SUMIFS(условия_конкуренты!$63:$63,условия_конкуренты!$1:$1,$G362))</f>
        <v/>
      </c>
      <c r="J362" s="178" t="str">
        <f>IF($G362="","",SUMIFS(условия_конкуренты!$110:$110,условия_конкуренты!$1:$1,$G362))</f>
        <v/>
      </c>
      <c r="K362" s="178" t="str">
        <f>IF($G362="","",SUMIFS(условия_конкуренты!$147:$147,условия_конкуренты!$1:$1,$G362))</f>
        <v/>
      </c>
      <c r="L362" s="178" t="str">
        <f>IF($G362="","",SUMIFS(условия_конкуренты!$59:$59,условия_конкуренты!$1:$1,$G362)+SUMIFS(условия_конкуренты!$106:$106,условия_конкуренты!$1:$1,$G362)+SUMIFS(условия_конкуренты!$143:$143,условия_конкуренты!$1:$1,$G362))</f>
        <v/>
      </c>
      <c r="M362" s="181" t="str">
        <f t="shared" si="4"/>
        <v/>
      </c>
      <c r="N362" s="1"/>
      <c r="O362" s="1"/>
      <c r="P362" s="1"/>
      <c r="Q362" s="1"/>
      <c r="R362" s="1"/>
      <c r="S362" s="105"/>
      <c r="T362" s="1"/>
    </row>
    <row r="363" spans="1:20" x14ac:dyDescent="0.3">
      <c r="A363" s="1"/>
      <c r="B363" s="1"/>
      <c r="C363" s="1"/>
      <c r="D363" s="105"/>
      <c r="E363" s="1"/>
      <c r="F363" s="139"/>
      <c r="G363" s="182" t="str">
        <f>IF(G362="","",IF(G362+1&gt;условия_конкуренты!$K$14,"",G362+1))</f>
        <v/>
      </c>
      <c r="H363" s="140"/>
      <c r="I363" s="178" t="str">
        <f>IF($G363="","",SUMIFS(условия_конкуренты!$63:$63,условия_конкуренты!$1:$1,$G363))</f>
        <v/>
      </c>
      <c r="J363" s="178" t="str">
        <f>IF($G363="","",SUMIFS(условия_конкуренты!$110:$110,условия_конкуренты!$1:$1,$G363))</f>
        <v/>
      </c>
      <c r="K363" s="178" t="str">
        <f>IF($G363="","",SUMIFS(условия_конкуренты!$147:$147,условия_конкуренты!$1:$1,$G363))</f>
        <v/>
      </c>
      <c r="L363" s="178" t="str">
        <f>IF($G363="","",SUMIFS(условия_конкуренты!$59:$59,условия_конкуренты!$1:$1,$G363)+SUMIFS(условия_конкуренты!$106:$106,условия_конкуренты!$1:$1,$G363)+SUMIFS(условия_конкуренты!$143:$143,условия_конкуренты!$1:$1,$G363))</f>
        <v/>
      </c>
      <c r="M363" s="181" t="str">
        <f t="shared" si="4"/>
        <v/>
      </c>
      <c r="N363" s="1"/>
      <c r="O363" s="1"/>
      <c r="P363" s="1"/>
      <c r="Q363" s="1"/>
      <c r="R363" s="1"/>
      <c r="S363" s="105"/>
      <c r="T363" s="1"/>
    </row>
    <row r="364" spans="1:20" x14ac:dyDescent="0.3">
      <c r="A364" s="1"/>
      <c r="B364" s="1"/>
      <c r="C364" s="1"/>
      <c r="D364" s="105"/>
      <c r="E364" s="1"/>
      <c r="F364" s="139"/>
      <c r="G364" s="182" t="str">
        <f>IF(G363="","",IF(G363+1&gt;условия_конкуренты!$K$14,"",G363+1))</f>
        <v/>
      </c>
      <c r="H364" s="140"/>
      <c r="I364" s="178" t="str">
        <f>IF($G364="","",SUMIFS(условия_конкуренты!$63:$63,условия_конкуренты!$1:$1,$G364))</f>
        <v/>
      </c>
      <c r="J364" s="178" t="str">
        <f>IF($G364="","",SUMIFS(условия_конкуренты!$110:$110,условия_конкуренты!$1:$1,$G364))</f>
        <v/>
      </c>
      <c r="K364" s="178" t="str">
        <f>IF($G364="","",SUMIFS(условия_конкуренты!$147:$147,условия_конкуренты!$1:$1,$G364))</f>
        <v/>
      </c>
      <c r="L364" s="178" t="str">
        <f>IF($G364="","",SUMIFS(условия_конкуренты!$59:$59,условия_конкуренты!$1:$1,$G364)+SUMIFS(условия_конкуренты!$106:$106,условия_конкуренты!$1:$1,$G364)+SUMIFS(условия_конкуренты!$143:$143,условия_конкуренты!$1:$1,$G364))</f>
        <v/>
      </c>
      <c r="M364" s="181" t="str">
        <f t="shared" si="4"/>
        <v/>
      </c>
      <c r="N364" s="1"/>
      <c r="O364" s="1"/>
      <c r="P364" s="1"/>
      <c r="Q364" s="1"/>
      <c r="R364" s="1"/>
      <c r="S364" s="105"/>
      <c r="T364" s="1"/>
    </row>
    <row r="365" spans="1:20" x14ac:dyDescent="0.3">
      <c r="A365" s="1"/>
      <c r="B365" s="1"/>
      <c r="C365" s="1"/>
      <c r="D365" s="105"/>
      <c r="E365" s="1"/>
      <c r="F365" s="139"/>
      <c r="G365" s="182" t="str">
        <f>IF(G364="","",IF(G364+1&gt;условия_конкуренты!$K$14,"",G364+1))</f>
        <v/>
      </c>
      <c r="H365" s="140"/>
      <c r="I365" s="178" t="str">
        <f>IF($G365="","",SUMIFS(условия_конкуренты!$63:$63,условия_конкуренты!$1:$1,$G365))</f>
        <v/>
      </c>
      <c r="J365" s="178" t="str">
        <f>IF($G365="","",SUMIFS(условия_конкуренты!$110:$110,условия_конкуренты!$1:$1,$G365))</f>
        <v/>
      </c>
      <c r="K365" s="178" t="str">
        <f>IF($G365="","",SUMIFS(условия_конкуренты!$147:$147,условия_конкуренты!$1:$1,$G365))</f>
        <v/>
      </c>
      <c r="L365" s="178" t="str">
        <f>IF($G365="","",SUMIFS(условия_конкуренты!$59:$59,условия_конкуренты!$1:$1,$G365)+SUMIFS(условия_конкуренты!$106:$106,условия_конкуренты!$1:$1,$G365)+SUMIFS(условия_конкуренты!$143:$143,условия_конкуренты!$1:$1,$G365))</f>
        <v/>
      </c>
      <c r="M365" s="181" t="str">
        <f t="shared" si="4"/>
        <v/>
      </c>
      <c r="N365" s="1"/>
      <c r="O365" s="1"/>
      <c r="P365" s="1"/>
      <c r="Q365" s="1"/>
      <c r="R365" s="1"/>
      <c r="S365" s="105"/>
      <c r="T365" s="1"/>
    </row>
    <row r="366" spans="1:20" x14ac:dyDescent="0.3">
      <c r="A366" s="1"/>
      <c r="B366" s="1"/>
      <c r="C366" s="1"/>
      <c r="D366" s="105"/>
      <c r="E366" s="1"/>
      <c r="F366" s="139"/>
      <c r="G366" s="182" t="str">
        <f>IF(G365="","",IF(G365+1&gt;условия_конкуренты!$K$14,"",G365+1))</f>
        <v/>
      </c>
      <c r="H366" s="140"/>
      <c r="I366" s="178" t="str">
        <f>IF($G366="","",SUMIFS(условия_конкуренты!$63:$63,условия_конкуренты!$1:$1,$G366))</f>
        <v/>
      </c>
      <c r="J366" s="178" t="str">
        <f>IF($G366="","",SUMIFS(условия_конкуренты!$110:$110,условия_конкуренты!$1:$1,$G366))</f>
        <v/>
      </c>
      <c r="K366" s="178" t="str">
        <f>IF($G366="","",SUMIFS(условия_конкуренты!$147:$147,условия_конкуренты!$1:$1,$G366))</f>
        <v/>
      </c>
      <c r="L366" s="178" t="str">
        <f>IF($G366="","",SUMIFS(условия_конкуренты!$59:$59,условия_конкуренты!$1:$1,$G366)+SUMIFS(условия_конкуренты!$106:$106,условия_конкуренты!$1:$1,$G366)+SUMIFS(условия_конкуренты!$143:$143,условия_конкуренты!$1:$1,$G366))</f>
        <v/>
      </c>
      <c r="M366" s="181" t="str">
        <f t="shared" si="4"/>
        <v/>
      </c>
      <c r="N366" s="1"/>
      <c r="O366" s="1"/>
      <c r="P366" s="1"/>
      <c r="Q366" s="1"/>
      <c r="R366" s="1"/>
      <c r="S366" s="105"/>
      <c r="T366" s="1"/>
    </row>
    <row r="367" spans="1:20" x14ac:dyDescent="0.3">
      <c r="A367" s="1"/>
      <c r="B367" s="1"/>
      <c r="C367" s="1"/>
      <c r="D367" s="105"/>
      <c r="E367" s="1"/>
      <c r="F367" s="139"/>
      <c r="G367" s="182" t="str">
        <f>IF(G366="","",IF(G366+1&gt;условия_конкуренты!$K$14,"",G366+1))</f>
        <v/>
      </c>
      <c r="H367" s="140"/>
      <c r="I367" s="178" t="str">
        <f>IF($G367="","",SUMIFS(условия_конкуренты!$63:$63,условия_конкуренты!$1:$1,$G367))</f>
        <v/>
      </c>
      <c r="J367" s="178" t="str">
        <f>IF($G367="","",SUMIFS(условия_конкуренты!$110:$110,условия_конкуренты!$1:$1,$G367))</f>
        <v/>
      </c>
      <c r="K367" s="178" t="str">
        <f>IF($G367="","",SUMIFS(условия_конкуренты!$147:$147,условия_конкуренты!$1:$1,$G367))</f>
        <v/>
      </c>
      <c r="L367" s="178" t="str">
        <f>IF($G367="","",SUMIFS(условия_конкуренты!$59:$59,условия_конкуренты!$1:$1,$G367)+SUMIFS(условия_конкуренты!$106:$106,условия_конкуренты!$1:$1,$G367)+SUMIFS(условия_конкуренты!$143:$143,условия_конкуренты!$1:$1,$G367))</f>
        <v/>
      </c>
      <c r="M367" s="181" t="str">
        <f t="shared" si="4"/>
        <v/>
      </c>
      <c r="N367" s="1"/>
      <c r="O367" s="1"/>
      <c r="P367" s="1"/>
      <c r="Q367" s="1"/>
      <c r="R367" s="1"/>
      <c r="S367" s="105"/>
      <c r="T367" s="1"/>
    </row>
    <row r="368" spans="1:20" x14ac:dyDescent="0.3">
      <c r="A368" s="1"/>
      <c r="B368" s="1"/>
      <c r="C368" s="1"/>
      <c r="D368" s="105"/>
      <c r="E368" s="1"/>
      <c r="F368" s="139"/>
      <c r="G368" s="182" t="str">
        <f>IF(G367="","",IF(G367+1&gt;условия_конкуренты!$K$14,"",G367+1))</f>
        <v/>
      </c>
      <c r="H368" s="140"/>
      <c r="I368" s="178" t="str">
        <f>IF($G368="","",SUMIFS(условия_конкуренты!$63:$63,условия_конкуренты!$1:$1,$G368))</f>
        <v/>
      </c>
      <c r="J368" s="178" t="str">
        <f>IF($G368="","",SUMIFS(условия_конкуренты!$110:$110,условия_конкуренты!$1:$1,$G368))</f>
        <v/>
      </c>
      <c r="K368" s="178" t="str">
        <f>IF($G368="","",SUMIFS(условия_конкуренты!$147:$147,условия_конкуренты!$1:$1,$G368))</f>
        <v/>
      </c>
      <c r="L368" s="178" t="str">
        <f>IF($G368="","",SUMIFS(условия_конкуренты!$59:$59,условия_конкуренты!$1:$1,$G368)+SUMIFS(условия_конкуренты!$106:$106,условия_конкуренты!$1:$1,$G368)+SUMIFS(условия_конкуренты!$143:$143,условия_конкуренты!$1:$1,$G368))</f>
        <v/>
      </c>
      <c r="M368" s="181" t="str">
        <f t="shared" si="4"/>
        <v/>
      </c>
      <c r="N368" s="1"/>
      <c r="O368" s="1"/>
      <c r="P368" s="1"/>
      <c r="Q368" s="1"/>
      <c r="R368" s="1"/>
      <c r="S368" s="105"/>
      <c r="T368" s="1"/>
    </row>
    <row r="369" spans="1:20" x14ac:dyDescent="0.3">
      <c r="A369" s="1"/>
      <c r="B369" s="1"/>
      <c r="C369" s="1"/>
      <c r="D369" s="105"/>
      <c r="E369" s="1"/>
      <c r="F369" s="139"/>
      <c r="G369" s="182" t="str">
        <f>IF(G368="","",IF(G368+1&gt;условия_конкуренты!$K$14,"",G368+1))</f>
        <v/>
      </c>
      <c r="H369" s="140"/>
      <c r="I369" s="178" t="str">
        <f>IF($G369="","",SUMIFS(условия_конкуренты!$63:$63,условия_конкуренты!$1:$1,$G369))</f>
        <v/>
      </c>
      <c r="J369" s="178" t="str">
        <f>IF($G369="","",SUMIFS(условия_конкуренты!$110:$110,условия_конкуренты!$1:$1,$G369))</f>
        <v/>
      </c>
      <c r="K369" s="178" t="str">
        <f>IF($G369="","",SUMIFS(условия_конкуренты!$147:$147,условия_конкуренты!$1:$1,$G369))</f>
        <v/>
      </c>
      <c r="L369" s="178" t="str">
        <f>IF($G369="","",SUMIFS(условия_конкуренты!$59:$59,условия_конкуренты!$1:$1,$G369)+SUMIFS(условия_конкуренты!$106:$106,условия_конкуренты!$1:$1,$G369)+SUMIFS(условия_конкуренты!$143:$143,условия_конкуренты!$1:$1,$G369))</f>
        <v/>
      </c>
      <c r="M369" s="181" t="str">
        <f t="shared" si="4"/>
        <v/>
      </c>
      <c r="N369" s="1"/>
      <c r="O369" s="1"/>
      <c r="P369" s="1"/>
      <c r="Q369" s="1"/>
      <c r="R369" s="1"/>
      <c r="S369" s="105"/>
      <c r="T369" s="1"/>
    </row>
    <row r="370" spans="1:20" x14ac:dyDescent="0.3">
      <c r="A370" s="1"/>
      <c r="B370" s="1"/>
      <c r="C370" s="1"/>
      <c r="D370" s="105"/>
      <c r="E370" s="1"/>
      <c r="F370" s="139"/>
      <c r="G370" s="182" t="str">
        <f>IF(G369="","",IF(G369+1&gt;условия_конкуренты!$K$14,"",G369+1))</f>
        <v/>
      </c>
      <c r="H370" s="140"/>
      <c r="I370" s="178" t="str">
        <f>IF($G370="","",SUMIFS(условия_конкуренты!$63:$63,условия_конкуренты!$1:$1,$G370))</f>
        <v/>
      </c>
      <c r="J370" s="178" t="str">
        <f>IF($G370="","",SUMIFS(условия_конкуренты!$110:$110,условия_конкуренты!$1:$1,$G370))</f>
        <v/>
      </c>
      <c r="K370" s="178" t="str">
        <f>IF($G370="","",SUMIFS(условия_конкуренты!$147:$147,условия_конкуренты!$1:$1,$G370))</f>
        <v/>
      </c>
      <c r="L370" s="178" t="str">
        <f>IF($G370="","",SUMIFS(условия_конкуренты!$59:$59,условия_конкуренты!$1:$1,$G370)+SUMIFS(условия_конкуренты!$106:$106,условия_конкуренты!$1:$1,$G370)+SUMIFS(условия_конкуренты!$143:$143,условия_конкуренты!$1:$1,$G370))</f>
        <v/>
      </c>
      <c r="M370" s="181" t="str">
        <f t="shared" si="4"/>
        <v/>
      </c>
      <c r="N370" s="1"/>
      <c r="O370" s="1"/>
      <c r="P370" s="1"/>
      <c r="Q370" s="1"/>
      <c r="R370" s="1"/>
      <c r="S370" s="105"/>
      <c r="T370" s="1"/>
    </row>
    <row r="371" spans="1:20" x14ac:dyDescent="0.3">
      <c r="A371" s="1"/>
      <c r="B371" s="1"/>
      <c r="C371" s="1"/>
      <c r="D371" s="105"/>
      <c r="E371" s="1"/>
      <c r="F371" s="139"/>
      <c r="G371" s="182" t="str">
        <f>IF(G370="","",IF(G370+1&gt;условия_конкуренты!$K$14,"",G370+1))</f>
        <v/>
      </c>
      <c r="H371" s="140"/>
      <c r="I371" s="178" t="str">
        <f>IF($G371="","",SUMIFS(условия_конкуренты!$63:$63,условия_конкуренты!$1:$1,$G371))</f>
        <v/>
      </c>
      <c r="J371" s="178" t="str">
        <f>IF($G371="","",SUMIFS(условия_конкуренты!$110:$110,условия_конкуренты!$1:$1,$G371))</f>
        <v/>
      </c>
      <c r="K371" s="178" t="str">
        <f>IF($G371="","",SUMIFS(условия_конкуренты!$147:$147,условия_конкуренты!$1:$1,$G371))</f>
        <v/>
      </c>
      <c r="L371" s="178" t="str">
        <f>IF($G371="","",SUMIFS(условия_конкуренты!$59:$59,условия_конкуренты!$1:$1,$G371)+SUMIFS(условия_конкуренты!$106:$106,условия_конкуренты!$1:$1,$G371)+SUMIFS(условия_конкуренты!$143:$143,условия_конкуренты!$1:$1,$G371))</f>
        <v/>
      </c>
      <c r="M371" s="181" t="str">
        <f t="shared" si="4"/>
        <v/>
      </c>
      <c r="N371" s="1"/>
      <c r="O371" s="1"/>
      <c r="P371" s="1"/>
      <c r="Q371" s="1"/>
      <c r="R371" s="1"/>
      <c r="S371" s="105"/>
      <c r="T371" s="1"/>
    </row>
    <row r="372" spans="1:20" x14ac:dyDescent="0.3">
      <c r="A372" s="1"/>
      <c r="B372" s="1"/>
      <c r="C372" s="1"/>
      <c r="D372" s="105"/>
      <c r="E372" s="1"/>
      <c r="F372" s="139"/>
      <c r="G372" s="182" t="str">
        <f>IF(G371="","",IF(G371+1&gt;условия_конкуренты!$K$14,"",G371+1))</f>
        <v/>
      </c>
      <c r="H372" s="140"/>
      <c r="I372" s="178" t="str">
        <f>IF($G372="","",SUMIFS(условия_конкуренты!$63:$63,условия_конкуренты!$1:$1,$G372))</f>
        <v/>
      </c>
      <c r="J372" s="178" t="str">
        <f>IF($G372="","",SUMIFS(условия_конкуренты!$110:$110,условия_конкуренты!$1:$1,$G372))</f>
        <v/>
      </c>
      <c r="K372" s="178" t="str">
        <f>IF($G372="","",SUMIFS(условия_конкуренты!$147:$147,условия_конкуренты!$1:$1,$G372))</f>
        <v/>
      </c>
      <c r="L372" s="178" t="str">
        <f>IF($G372="","",SUMIFS(условия_конкуренты!$59:$59,условия_конкуренты!$1:$1,$G372)+SUMIFS(условия_конкуренты!$106:$106,условия_конкуренты!$1:$1,$G372)+SUMIFS(условия_конкуренты!$143:$143,условия_конкуренты!$1:$1,$G372))</f>
        <v/>
      </c>
      <c r="M372" s="181" t="str">
        <f t="shared" si="4"/>
        <v/>
      </c>
      <c r="N372" s="1"/>
      <c r="O372" s="1"/>
      <c r="P372" s="1"/>
      <c r="Q372" s="1"/>
      <c r="R372" s="1"/>
      <c r="S372" s="105"/>
      <c r="T372" s="1"/>
    </row>
    <row r="373" spans="1:20" x14ac:dyDescent="0.3">
      <c r="A373" s="1"/>
      <c r="B373" s="1"/>
      <c r="C373" s="1"/>
      <c r="D373" s="105"/>
      <c r="E373" s="1"/>
      <c r="F373" s="139"/>
      <c r="G373" s="182" t="str">
        <f>IF(G372="","",IF(G372+1&gt;условия_конкуренты!$K$14,"",G372+1))</f>
        <v/>
      </c>
      <c r="H373" s="140"/>
      <c r="I373" s="178" t="str">
        <f>IF($G373="","",SUMIFS(условия_конкуренты!$63:$63,условия_конкуренты!$1:$1,$G373))</f>
        <v/>
      </c>
      <c r="J373" s="178" t="str">
        <f>IF($G373="","",SUMIFS(условия_конкуренты!$110:$110,условия_конкуренты!$1:$1,$G373))</f>
        <v/>
      </c>
      <c r="K373" s="178" t="str">
        <f>IF($G373="","",SUMIFS(условия_конкуренты!$147:$147,условия_конкуренты!$1:$1,$G373))</f>
        <v/>
      </c>
      <c r="L373" s="178" t="str">
        <f>IF($G373="","",SUMIFS(условия_конкуренты!$59:$59,условия_конкуренты!$1:$1,$G373)+SUMIFS(условия_конкуренты!$106:$106,условия_конкуренты!$1:$1,$G373)+SUMIFS(условия_конкуренты!$143:$143,условия_конкуренты!$1:$1,$G373))</f>
        <v/>
      </c>
      <c r="M373" s="181" t="str">
        <f t="shared" si="4"/>
        <v/>
      </c>
      <c r="N373" s="1"/>
      <c r="O373" s="1"/>
      <c r="P373" s="1"/>
      <c r="Q373" s="1"/>
      <c r="R373" s="1"/>
      <c r="S373" s="105"/>
      <c r="T373" s="1"/>
    </row>
    <row r="374" spans="1:20" x14ac:dyDescent="0.3">
      <c r="A374" s="1"/>
      <c r="B374" s="1"/>
      <c r="C374" s="1"/>
      <c r="D374" s="105"/>
      <c r="E374" s="1"/>
      <c r="F374" s="139"/>
      <c r="G374" s="182" t="str">
        <f>IF(G373="","",IF(G373+1&gt;условия_конкуренты!$K$14,"",G373+1))</f>
        <v/>
      </c>
      <c r="H374" s="140"/>
      <c r="I374" s="178" t="str">
        <f>IF($G374="","",SUMIFS(условия_конкуренты!$63:$63,условия_конкуренты!$1:$1,$G374))</f>
        <v/>
      </c>
      <c r="J374" s="178" t="str">
        <f>IF($G374="","",SUMIFS(условия_конкуренты!$110:$110,условия_конкуренты!$1:$1,$G374))</f>
        <v/>
      </c>
      <c r="K374" s="178" t="str">
        <f>IF($G374="","",SUMIFS(условия_конкуренты!$147:$147,условия_конкуренты!$1:$1,$G374))</f>
        <v/>
      </c>
      <c r="L374" s="178" t="str">
        <f>IF($G374="","",SUMIFS(условия_конкуренты!$59:$59,условия_конкуренты!$1:$1,$G374)+SUMIFS(условия_конкуренты!$106:$106,условия_конкуренты!$1:$1,$G374)+SUMIFS(условия_конкуренты!$143:$143,условия_конкуренты!$1:$1,$G374))</f>
        <v/>
      </c>
      <c r="M374" s="181" t="str">
        <f t="shared" si="4"/>
        <v/>
      </c>
      <c r="N374" s="1"/>
      <c r="O374" s="1"/>
      <c r="P374" s="1"/>
      <c r="Q374" s="1"/>
      <c r="R374" s="1"/>
      <c r="S374" s="105"/>
      <c r="T374" s="1"/>
    </row>
    <row r="375" spans="1:20" x14ac:dyDescent="0.3">
      <c r="A375" s="1"/>
      <c r="B375" s="1"/>
      <c r="C375" s="1"/>
      <c r="D375" s="105"/>
      <c r="E375" s="1"/>
      <c r="F375" s="139"/>
      <c r="G375" s="182" t="str">
        <f>IF(G374="","",IF(G374+1&gt;условия_конкуренты!$K$14,"",G374+1))</f>
        <v/>
      </c>
      <c r="H375" s="140"/>
      <c r="I375" s="178" t="str">
        <f>IF($G375="","",SUMIFS(условия_конкуренты!$63:$63,условия_конкуренты!$1:$1,$G375))</f>
        <v/>
      </c>
      <c r="J375" s="178" t="str">
        <f>IF($G375="","",SUMIFS(условия_конкуренты!$110:$110,условия_конкуренты!$1:$1,$G375))</f>
        <v/>
      </c>
      <c r="K375" s="178" t="str">
        <f>IF($G375="","",SUMIFS(условия_конкуренты!$147:$147,условия_конкуренты!$1:$1,$G375))</f>
        <v/>
      </c>
      <c r="L375" s="178" t="str">
        <f>IF($G375="","",SUMIFS(условия_конкуренты!$59:$59,условия_конкуренты!$1:$1,$G375)+SUMIFS(условия_конкуренты!$106:$106,условия_конкуренты!$1:$1,$G375)+SUMIFS(условия_конкуренты!$143:$143,условия_конкуренты!$1:$1,$G375))</f>
        <v/>
      </c>
      <c r="M375" s="181" t="str">
        <f t="shared" si="4"/>
        <v/>
      </c>
      <c r="N375" s="1"/>
      <c r="O375" s="1"/>
      <c r="P375" s="1"/>
      <c r="Q375" s="1"/>
      <c r="R375" s="1"/>
      <c r="S375" s="105"/>
      <c r="T375" s="1"/>
    </row>
    <row r="376" spans="1:20" x14ac:dyDescent="0.3">
      <c r="A376" s="1"/>
      <c r="B376" s="1"/>
      <c r="C376" s="1"/>
      <c r="D376" s="105"/>
      <c r="E376" s="1"/>
      <c r="F376" s="139"/>
      <c r="G376" s="182" t="str">
        <f>IF(G375="","",IF(G375+1&gt;условия_конкуренты!$K$14,"",G375+1))</f>
        <v/>
      </c>
      <c r="H376" s="140"/>
      <c r="I376" s="178" t="str">
        <f>IF($G376="","",SUMIFS(условия_конкуренты!$63:$63,условия_конкуренты!$1:$1,$G376))</f>
        <v/>
      </c>
      <c r="J376" s="178" t="str">
        <f>IF($G376="","",SUMIFS(условия_конкуренты!$110:$110,условия_конкуренты!$1:$1,$G376))</f>
        <v/>
      </c>
      <c r="K376" s="178" t="str">
        <f>IF($G376="","",SUMIFS(условия_конкуренты!$147:$147,условия_конкуренты!$1:$1,$G376))</f>
        <v/>
      </c>
      <c r="L376" s="178" t="str">
        <f>IF($G376="","",SUMIFS(условия_конкуренты!$59:$59,условия_конкуренты!$1:$1,$G376)+SUMIFS(условия_конкуренты!$106:$106,условия_конкуренты!$1:$1,$G376)+SUMIFS(условия_конкуренты!$143:$143,условия_конкуренты!$1:$1,$G376))</f>
        <v/>
      </c>
      <c r="M376" s="181" t="str">
        <f t="shared" si="4"/>
        <v/>
      </c>
      <c r="N376" s="1"/>
      <c r="O376" s="1"/>
      <c r="P376" s="1"/>
      <c r="Q376" s="1"/>
      <c r="R376" s="1"/>
      <c r="S376" s="105"/>
      <c r="T376" s="1"/>
    </row>
    <row r="377" spans="1:20" x14ac:dyDescent="0.3">
      <c r="A377" s="1"/>
      <c r="B377" s="1"/>
      <c r="C377" s="1"/>
      <c r="D377" s="105"/>
      <c r="E377" s="1"/>
      <c r="F377" s="139"/>
      <c r="G377" s="182" t="str">
        <f>IF(G376="","",IF(G376+1&gt;условия_конкуренты!$K$14,"",G376+1))</f>
        <v/>
      </c>
      <c r="H377" s="140"/>
      <c r="I377" s="178" t="str">
        <f>IF($G377="","",SUMIFS(условия_конкуренты!$63:$63,условия_конкуренты!$1:$1,$G377))</f>
        <v/>
      </c>
      <c r="J377" s="178" t="str">
        <f>IF($G377="","",SUMIFS(условия_конкуренты!$110:$110,условия_конкуренты!$1:$1,$G377))</f>
        <v/>
      </c>
      <c r="K377" s="178" t="str">
        <f>IF($G377="","",SUMIFS(условия_конкуренты!$147:$147,условия_конкуренты!$1:$1,$G377))</f>
        <v/>
      </c>
      <c r="L377" s="178" t="str">
        <f>IF($G377="","",SUMIFS(условия_конкуренты!$59:$59,условия_конкуренты!$1:$1,$G377)+SUMIFS(условия_конкуренты!$106:$106,условия_конкуренты!$1:$1,$G377)+SUMIFS(условия_конкуренты!$143:$143,условия_конкуренты!$1:$1,$G377))</f>
        <v/>
      </c>
      <c r="M377" s="181" t="str">
        <f t="shared" si="4"/>
        <v/>
      </c>
      <c r="N377" s="1"/>
      <c r="O377" s="1"/>
      <c r="P377" s="1"/>
      <c r="Q377" s="1"/>
      <c r="R377" s="1"/>
      <c r="S377" s="105"/>
      <c r="T377" s="1"/>
    </row>
    <row r="378" spans="1:20" x14ac:dyDescent="0.3">
      <c r="A378" s="1"/>
      <c r="B378" s="1"/>
      <c r="C378" s="1"/>
      <c r="D378" s="105"/>
      <c r="E378" s="1"/>
      <c r="F378" s="139"/>
      <c r="G378" s="182" t="str">
        <f>IF(G377="","",IF(G377+1&gt;условия_конкуренты!$K$14,"",G377+1))</f>
        <v/>
      </c>
      <c r="H378" s="140"/>
      <c r="I378" s="178" t="str">
        <f>IF($G378="","",SUMIFS(условия_конкуренты!$63:$63,условия_конкуренты!$1:$1,$G378))</f>
        <v/>
      </c>
      <c r="J378" s="178" t="str">
        <f>IF($G378="","",SUMIFS(условия_конкуренты!$110:$110,условия_конкуренты!$1:$1,$G378))</f>
        <v/>
      </c>
      <c r="K378" s="178" t="str">
        <f>IF($G378="","",SUMIFS(условия_конкуренты!$147:$147,условия_конкуренты!$1:$1,$G378))</f>
        <v/>
      </c>
      <c r="L378" s="178" t="str">
        <f>IF($G378="","",SUMIFS(условия_конкуренты!$59:$59,условия_конкуренты!$1:$1,$G378)+SUMIFS(условия_конкуренты!$106:$106,условия_конкуренты!$1:$1,$G378)+SUMIFS(условия_конкуренты!$143:$143,условия_конкуренты!$1:$1,$G378))</f>
        <v/>
      </c>
      <c r="M378" s="181" t="str">
        <f t="shared" si="4"/>
        <v/>
      </c>
      <c r="N378" s="1"/>
      <c r="O378" s="1"/>
      <c r="P378" s="1"/>
      <c r="Q378" s="1"/>
      <c r="R378" s="1"/>
      <c r="S378" s="105"/>
      <c r="T378" s="1"/>
    </row>
    <row r="379" spans="1:20" x14ac:dyDescent="0.3">
      <c r="A379" s="1"/>
      <c r="B379" s="1"/>
      <c r="C379" s="1"/>
      <c r="D379" s="105"/>
      <c r="E379" s="1"/>
      <c r="F379" s="139"/>
      <c r="G379" s="182" t="str">
        <f>IF(G378="","",IF(G378+1&gt;условия_конкуренты!$K$14,"",G378+1))</f>
        <v/>
      </c>
      <c r="H379" s="140"/>
      <c r="I379" s="178" t="str">
        <f>IF($G379="","",SUMIFS(условия_конкуренты!$63:$63,условия_конкуренты!$1:$1,$G379))</f>
        <v/>
      </c>
      <c r="J379" s="178" t="str">
        <f>IF($G379="","",SUMIFS(условия_конкуренты!$110:$110,условия_конкуренты!$1:$1,$G379))</f>
        <v/>
      </c>
      <c r="K379" s="178" t="str">
        <f>IF($G379="","",SUMIFS(условия_конкуренты!$147:$147,условия_конкуренты!$1:$1,$G379))</f>
        <v/>
      </c>
      <c r="L379" s="178" t="str">
        <f>IF($G379="","",SUMIFS(условия_конкуренты!$59:$59,условия_конкуренты!$1:$1,$G379)+SUMIFS(условия_конкуренты!$106:$106,условия_конкуренты!$1:$1,$G379)+SUMIFS(условия_конкуренты!$143:$143,условия_конкуренты!$1:$1,$G379))</f>
        <v/>
      </c>
      <c r="M379" s="181" t="str">
        <f t="shared" si="4"/>
        <v/>
      </c>
      <c r="N379" s="1"/>
      <c r="O379" s="1"/>
      <c r="P379" s="1"/>
      <c r="Q379" s="1"/>
      <c r="R379" s="1"/>
      <c r="S379" s="105"/>
      <c r="T379" s="1"/>
    </row>
    <row r="380" spans="1:20" x14ac:dyDescent="0.3">
      <c r="A380" s="1"/>
      <c r="B380" s="1"/>
      <c r="C380" s="1"/>
      <c r="D380" s="105"/>
      <c r="E380" s="1"/>
      <c r="F380" s="139"/>
      <c r="G380" s="182" t="str">
        <f>IF(G379="","",IF(G379+1&gt;условия_конкуренты!$K$14,"",G379+1))</f>
        <v/>
      </c>
      <c r="H380" s="140"/>
      <c r="I380" s="178" t="str">
        <f>IF($G380="","",SUMIFS(условия_конкуренты!$63:$63,условия_конкуренты!$1:$1,$G380))</f>
        <v/>
      </c>
      <c r="J380" s="178" t="str">
        <f>IF($G380="","",SUMIFS(условия_конкуренты!$110:$110,условия_конкуренты!$1:$1,$G380))</f>
        <v/>
      </c>
      <c r="K380" s="178" t="str">
        <f>IF($G380="","",SUMIFS(условия_конкуренты!$147:$147,условия_конкуренты!$1:$1,$G380))</f>
        <v/>
      </c>
      <c r="L380" s="178" t="str">
        <f>IF($G380="","",SUMIFS(условия_конкуренты!$59:$59,условия_конкуренты!$1:$1,$G380)+SUMIFS(условия_конкуренты!$106:$106,условия_конкуренты!$1:$1,$G380)+SUMIFS(условия_конкуренты!$143:$143,условия_конкуренты!$1:$1,$G380))</f>
        <v/>
      </c>
      <c r="M380" s="181" t="str">
        <f t="shared" si="4"/>
        <v/>
      </c>
      <c r="N380" s="1"/>
      <c r="O380" s="1"/>
      <c r="P380" s="1"/>
      <c r="Q380" s="1"/>
      <c r="R380" s="1"/>
      <c r="S380" s="105"/>
      <c r="T380" s="1"/>
    </row>
    <row r="381" spans="1:20" x14ac:dyDescent="0.3">
      <c r="A381" s="1"/>
      <c r="B381" s="1"/>
      <c r="C381" s="1"/>
      <c r="D381" s="105"/>
      <c r="E381" s="1"/>
      <c r="F381" s="139"/>
      <c r="G381" s="182" t="str">
        <f>IF(G380="","",IF(G380+1&gt;условия_конкуренты!$K$14,"",G380+1))</f>
        <v/>
      </c>
      <c r="H381" s="140"/>
      <c r="I381" s="178" t="str">
        <f>IF($G381="","",SUMIFS(условия_конкуренты!$63:$63,условия_конкуренты!$1:$1,$G381))</f>
        <v/>
      </c>
      <c r="J381" s="178" t="str">
        <f>IF($G381="","",SUMIFS(условия_конкуренты!$110:$110,условия_конкуренты!$1:$1,$G381))</f>
        <v/>
      </c>
      <c r="K381" s="178" t="str">
        <f>IF($G381="","",SUMIFS(условия_конкуренты!$147:$147,условия_конкуренты!$1:$1,$G381))</f>
        <v/>
      </c>
      <c r="L381" s="178" t="str">
        <f>IF($G381="","",SUMIFS(условия_конкуренты!$59:$59,условия_конкуренты!$1:$1,$G381)+SUMIFS(условия_конкуренты!$106:$106,условия_конкуренты!$1:$1,$G381)+SUMIFS(условия_конкуренты!$143:$143,условия_конкуренты!$1:$1,$G381))</f>
        <v/>
      </c>
      <c r="M381" s="181" t="str">
        <f t="shared" si="4"/>
        <v/>
      </c>
      <c r="N381" s="1"/>
      <c r="O381" s="1"/>
      <c r="P381" s="1"/>
      <c r="Q381" s="1"/>
      <c r="R381" s="1"/>
      <c r="S381" s="105"/>
      <c r="T381" s="1"/>
    </row>
    <row r="382" spans="1:20" x14ac:dyDescent="0.3">
      <c r="A382" s="1"/>
      <c r="B382" s="1"/>
      <c r="C382" s="1"/>
      <c r="D382" s="105"/>
      <c r="E382" s="1"/>
      <c r="F382" s="139"/>
      <c r="G382" s="182" t="str">
        <f>IF(G381="","",IF(G381+1&gt;условия_конкуренты!$K$14,"",G381+1))</f>
        <v/>
      </c>
      <c r="H382" s="140"/>
      <c r="I382" s="178" t="str">
        <f>IF($G382="","",SUMIFS(условия_конкуренты!$63:$63,условия_конкуренты!$1:$1,$G382))</f>
        <v/>
      </c>
      <c r="J382" s="178" t="str">
        <f>IF($G382="","",SUMIFS(условия_конкуренты!$110:$110,условия_конкуренты!$1:$1,$G382))</f>
        <v/>
      </c>
      <c r="K382" s="178" t="str">
        <f>IF($G382="","",SUMIFS(условия_конкуренты!$147:$147,условия_конкуренты!$1:$1,$G382))</f>
        <v/>
      </c>
      <c r="L382" s="178" t="str">
        <f>IF($G382="","",SUMIFS(условия_конкуренты!$59:$59,условия_конкуренты!$1:$1,$G382)+SUMIFS(условия_конкуренты!$106:$106,условия_конкуренты!$1:$1,$G382)+SUMIFS(условия_конкуренты!$143:$143,условия_конкуренты!$1:$1,$G382))</f>
        <v/>
      </c>
      <c r="M382" s="181" t="str">
        <f t="shared" si="4"/>
        <v/>
      </c>
      <c r="N382" s="1"/>
      <c r="O382" s="1"/>
      <c r="P382" s="1"/>
      <c r="Q382" s="1"/>
      <c r="R382" s="1"/>
      <c r="S382" s="105"/>
      <c r="T382" s="1"/>
    </row>
    <row r="383" spans="1:20" x14ac:dyDescent="0.3">
      <c r="A383" s="1"/>
      <c r="B383" s="1"/>
      <c r="C383" s="1"/>
      <c r="D383" s="105"/>
      <c r="E383" s="1"/>
      <c r="F383" s="139"/>
      <c r="G383" s="182" t="str">
        <f>IF(G382="","",IF(G382+1&gt;условия_конкуренты!$K$14,"",G382+1))</f>
        <v/>
      </c>
      <c r="H383" s="140"/>
      <c r="I383" s="178" t="str">
        <f>IF($G383="","",SUMIFS(условия_конкуренты!$63:$63,условия_конкуренты!$1:$1,$G383))</f>
        <v/>
      </c>
      <c r="J383" s="178" t="str">
        <f>IF($G383="","",SUMIFS(условия_конкуренты!$110:$110,условия_конкуренты!$1:$1,$G383))</f>
        <v/>
      </c>
      <c r="K383" s="178" t="str">
        <f>IF($G383="","",SUMIFS(условия_конкуренты!$147:$147,условия_конкуренты!$1:$1,$G383))</f>
        <v/>
      </c>
      <c r="L383" s="178" t="str">
        <f>IF($G383="","",SUMIFS(условия_конкуренты!$59:$59,условия_конкуренты!$1:$1,$G383)+SUMIFS(условия_конкуренты!$106:$106,условия_конкуренты!$1:$1,$G383)+SUMIFS(условия_конкуренты!$143:$143,условия_конкуренты!$1:$1,$G383))</f>
        <v/>
      </c>
      <c r="M383" s="181" t="str">
        <f t="shared" si="4"/>
        <v/>
      </c>
      <c r="N383" s="1"/>
      <c r="O383" s="1"/>
      <c r="P383" s="1"/>
      <c r="Q383" s="1"/>
      <c r="R383" s="1"/>
      <c r="S383" s="105"/>
      <c r="T383" s="1"/>
    </row>
    <row r="384" spans="1:20" x14ac:dyDescent="0.3">
      <c r="A384" s="1"/>
      <c r="B384" s="1"/>
      <c r="C384" s="1"/>
      <c r="D384" s="105"/>
      <c r="E384" s="1"/>
      <c r="F384" s="139"/>
      <c r="G384" s="182" t="str">
        <f>IF(G383="","",IF(G383+1&gt;условия_конкуренты!$K$14,"",G383+1))</f>
        <v/>
      </c>
      <c r="H384" s="140"/>
      <c r="I384" s="178" t="str">
        <f>IF($G384="","",SUMIFS(условия_конкуренты!$63:$63,условия_конкуренты!$1:$1,$G384))</f>
        <v/>
      </c>
      <c r="J384" s="178" t="str">
        <f>IF($G384="","",SUMIFS(условия_конкуренты!$110:$110,условия_конкуренты!$1:$1,$G384))</f>
        <v/>
      </c>
      <c r="K384" s="178" t="str">
        <f>IF($G384="","",SUMIFS(условия_конкуренты!$147:$147,условия_конкуренты!$1:$1,$G384))</f>
        <v/>
      </c>
      <c r="L384" s="178" t="str">
        <f>IF($G384="","",SUMIFS(условия_конкуренты!$59:$59,условия_конкуренты!$1:$1,$G384)+SUMIFS(условия_конкуренты!$106:$106,условия_конкуренты!$1:$1,$G384)+SUMIFS(условия_конкуренты!$143:$143,условия_конкуренты!$1:$1,$G384))</f>
        <v/>
      </c>
      <c r="M384" s="181" t="str">
        <f t="shared" ref="M384:M447" si="5">IF($G384="","",SUM(I384:L384))</f>
        <v/>
      </c>
      <c r="N384" s="1"/>
      <c r="O384" s="1"/>
      <c r="P384" s="1"/>
      <c r="Q384" s="1"/>
      <c r="R384" s="1"/>
      <c r="S384" s="105"/>
      <c r="T384" s="1"/>
    </row>
    <row r="385" spans="1:20" x14ac:dyDescent="0.3">
      <c r="A385" s="1"/>
      <c r="B385" s="1"/>
      <c r="C385" s="1"/>
      <c r="D385" s="105"/>
      <c r="E385" s="1"/>
      <c r="F385" s="139"/>
      <c r="G385" s="182" t="str">
        <f>IF(G384="","",IF(G384+1&gt;условия_конкуренты!$K$14,"",G384+1))</f>
        <v/>
      </c>
      <c r="H385" s="140"/>
      <c r="I385" s="178" t="str">
        <f>IF($G385="","",SUMIFS(условия_конкуренты!$63:$63,условия_конкуренты!$1:$1,$G385))</f>
        <v/>
      </c>
      <c r="J385" s="178" t="str">
        <f>IF($G385="","",SUMIFS(условия_конкуренты!$110:$110,условия_конкуренты!$1:$1,$G385))</f>
        <v/>
      </c>
      <c r="K385" s="178" t="str">
        <f>IF($G385="","",SUMIFS(условия_конкуренты!$147:$147,условия_конкуренты!$1:$1,$G385))</f>
        <v/>
      </c>
      <c r="L385" s="178" t="str">
        <f>IF($G385="","",SUMIFS(условия_конкуренты!$59:$59,условия_конкуренты!$1:$1,$G385)+SUMIFS(условия_конкуренты!$106:$106,условия_конкуренты!$1:$1,$G385)+SUMIFS(условия_конкуренты!$143:$143,условия_конкуренты!$1:$1,$G385))</f>
        <v/>
      </c>
      <c r="M385" s="181" t="str">
        <f t="shared" si="5"/>
        <v/>
      </c>
      <c r="N385" s="1"/>
      <c r="O385" s="1"/>
      <c r="P385" s="1"/>
      <c r="Q385" s="1"/>
      <c r="R385" s="1"/>
      <c r="S385" s="105"/>
      <c r="T385" s="1"/>
    </row>
    <row r="386" spans="1:20" x14ac:dyDescent="0.3">
      <c r="A386" s="1"/>
      <c r="B386" s="1"/>
      <c r="C386" s="1"/>
      <c r="D386" s="105"/>
      <c r="E386" s="1"/>
      <c r="F386" s="139"/>
      <c r="G386" s="182" t="str">
        <f>IF(G385="","",IF(G385+1&gt;условия_конкуренты!$K$14,"",G385+1))</f>
        <v/>
      </c>
      <c r="H386" s="140"/>
      <c r="I386" s="178" t="str">
        <f>IF($G386="","",SUMIFS(условия_конкуренты!$63:$63,условия_конкуренты!$1:$1,$G386))</f>
        <v/>
      </c>
      <c r="J386" s="178" t="str">
        <f>IF($G386="","",SUMIFS(условия_конкуренты!$110:$110,условия_конкуренты!$1:$1,$G386))</f>
        <v/>
      </c>
      <c r="K386" s="178" t="str">
        <f>IF($G386="","",SUMIFS(условия_конкуренты!$147:$147,условия_конкуренты!$1:$1,$G386))</f>
        <v/>
      </c>
      <c r="L386" s="178" t="str">
        <f>IF($G386="","",SUMIFS(условия_конкуренты!$59:$59,условия_конкуренты!$1:$1,$G386)+SUMIFS(условия_конкуренты!$106:$106,условия_конкуренты!$1:$1,$G386)+SUMIFS(условия_конкуренты!$143:$143,условия_конкуренты!$1:$1,$G386))</f>
        <v/>
      </c>
      <c r="M386" s="181" t="str">
        <f t="shared" si="5"/>
        <v/>
      </c>
      <c r="N386" s="1"/>
      <c r="O386" s="1"/>
      <c r="P386" s="1"/>
      <c r="Q386" s="1"/>
      <c r="R386" s="1"/>
      <c r="S386" s="105"/>
      <c r="T386" s="1"/>
    </row>
    <row r="387" spans="1:20" x14ac:dyDescent="0.3">
      <c r="A387" s="1"/>
      <c r="B387" s="1"/>
      <c r="C387" s="1"/>
      <c r="D387" s="105"/>
      <c r="E387" s="1"/>
      <c r="F387" s="139"/>
      <c r="G387" s="182" t="str">
        <f>IF(G386="","",IF(G386+1&gt;условия_конкуренты!$K$14,"",G386+1))</f>
        <v/>
      </c>
      <c r="H387" s="140"/>
      <c r="I387" s="178" t="str">
        <f>IF($G387="","",SUMIFS(условия_конкуренты!$63:$63,условия_конкуренты!$1:$1,$G387))</f>
        <v/>
      </c>
      <c r="J387" s="178" t="str">
        <f>IF($G387="","",SUMIFS(условия_конкуренты!$110:$110,условия_конкуренты!$1:$1,$G387))</f>
        <v/>
      </c>
      <c r="K387" s="178" t="str">
        <f>IF($G387="","",SUMIFS(условия_конкуренты!$147:$147,условия_конкуренты!$1:$1,$G387))</f>
        <v/>
      </c>
      <c r="L387" s="178" t="str">
        <f>IF($G387="","",SUMIFS(условия_конкуренты!$59:$59,условия_конкуренты!$1:$1,$G387)+SUMIFS(условия_конкуренты!$106:$106,условия_конкуренты!$1:$1,$G387)+SUMIFS(условия_конкуренты!$143:$143,условия_конкуренты!$1:$1,$G387))</f>
        <v/>
      </c>
      <c r="M387" s="181" t="str">
        <f t="shared" si="5"/>
        <v/>
      </c>
      <c r="N387" s="1"/>
      <c r="O387" s="1"/>
      <c r="P387" s="1"/>
      <c r="Q387" s="1"/>
      <c r="R387" s="1"/>
      <c r="S387" s="105"/>
      <c r="T387" s="1"/>
    </row>
    <row r="388" spans="1:20" x14ac:dyDescent="0.3">
      <c r="A388" s="1"/>
      <c r="B388" s="1"/>
      <c r="C388" s="1"/>
      <c r="D388" s="105"/>
      <c r="E388" s="1"/>
      <c r="F388" s="139"/>
      <c r="G388" s="182" t="str">
        <f>IF(G387="","",IF(G387+1&gt;условия_конкуренты!$K$14,"",G387+1))</f>
        <v/>
      </c>
      <c r="H388" s="140"/>
      <c r="I388" s="178" t="str">
        <f>IF($G388="","",SUMIFS(условия_конкуренты!$63:$63,условия_конкуренты!$1:$1,$G388))</f>
        <v/>
      </c>
      <c r="J388" s="178" t="str">
        <f>IF($G388="","",SUMIFS(условия_конкуренты!$110:$110,условия_конкуренты!$1:$1,$G388))</f>
        <v/>
      </c>
      <c r="K388" s="178" t="str">
        <f>IF($G388="","",SUMIFS(условия_конкуренты!$147:$147,условия_конкуренты!$1:$1,$G388))</f>
        <v/>
      </c>
      <c r="L388" s="178" t="str">
        <f>IF($G388="","",SUMIFS(условия_конкуренты!$59:$59,условия_конкуренты!$1:$1,$G388)+SUMIFS(условия_конкуренты!$106:$106,условия_конкуренты!$1:$1,$G388)+SUMIFS(условия_конкуренты!$143:$143,условия_конкуренты!$1:$1,$G388))</f>
        <v/>
      </c>
      <c r="M388" s="181" t="str">
        <f t="shared" si="5"/>
        <v/>
      </c>
      <c r="N388" s="1"/>
      <c r="O388" s="1"/>
      <c r="P388" s="1"/>
      <c r="Q388" s="1"/>
      <c r="R388" s="1"/>
      <c r="S388" s="105"/>
      <c r="T388" s="1"/>
    </row>
    <row r="389" spans="1:20" x14ac:dyDescent="0.3">
      <c r="A389" s="1"/>
      <c r="B389" s="1"/>
      <c r="C389" s="1"/>
      <c r="D389" s="105"/>
      <c r="E389" s="1"/>
      <c r="F389" s="139"/>
      <c r="G389" s="182" t="str">
        <f>IF(G388="","",IF(G388+1&gt;условия_конкуренты!$K$14,"",G388+1))</f>
        <v/>
      </c>
      <c r="H389" s="140"/>
      <c r="I389" s="178" t="str">
        <f>IF($G389="","",SUMIFS(условия_конкуренты!$63:$63,условия_конкуренты!$1:$1,$G389))</f>
        <v/>
      </c>
      <c r="J389" s="178" t="str">
        <f>IF($G389="","",SUMIFS(условия_конкуренты!$110:$110,условия_конкуренты!$1:$1,$G389))</f>
        <v/>
      </c>
      <c r="K389" s="178" t="str">
        <f>IF($G389="","",SUMIFS(условия_конкуренты!$147:$147,условия_конкуренты!$1:$1,$G389))</f>
        <v/>
      </c>
      <c r="L389" s="178" t="str">
        <f>IF($G389="","",SUMIFS(условия_конкуренты!$59:$59,условия_конкуренты!$1:$1,$G389)+SUMIFS(условия_конкуренты!$106:$106,условия_конкуренты!$1:$1,$G389)+SUMIFS(условия_конкуренты!$143:$143,условия_конкуренты!$1:$1,$G389))</f>
        <v/>
      </c>
      <c r="M389" s="181" t="str">
        <f t="shared" si="5"/>
        <v/>
      </c>
      <c r="N389" s="1"/>
      <c r="O389" s="1"/>
      <c r="P389" s="1"/>
      <c r="Q389" s="1"/>
      <c r="R389" s="1"/>
      <c r="S389" s="105"/>
      <c r="T389" s="1"/>
    </row>
    <row r="390" spans="1:20" x14ac:dyDescent="0.3">
      <c r="A390" s="1"/>
      <c r="B390" s="1"/>
      <c r="C390" s="1"/>
      <c r="D390" s="105"/>
      <c r="E390" s="1"/>
      <c r="F390" s="139"/>
      <c r="G390" s="182" t="str">
        <f>IF(G389="","",IF(G389+1&gt;условия_конкуренты!$K$14,"",G389+1))</f>
        <v/>
      </c>
      <c r="H390" s="140"/>
      <c r="I390" s="178" t="str">
        <f>IF($G390="","",SUMIFS(условия_конкуренты!$63:$63,условия_конкуренты!$1:$1,$G390))</f>
        <v/>
      </c>
      <c r="J390" s="178" t="str">
        <f>IF($G390="","",SUMIFS(условия_конкуренты!$110:$110,условия_конкуренты!$1:$1,$G390))</f>
        <v/>
      </c>
      <c r="K390" s="178" t="str">
        <f>IF($G390="","",SUMIFS(условия_конкуренты!$147:$147,условия_конкуренты!$1:$1,$G390))</f>
        <v/>
      </c>
      <c r="L390" s="178" t="str">
        <f>IF($G390="","",SUMIFS(условия_конкуренты!$59:$59,условия_конкуренты!$1:$1,$G390)+SUMIFS(условия_конкуренты!$106:$106,условия_конкуренты!$1:$1,$G390)+SUMIFS(условия_конкуренты!$143:$143,условия_конкуренты!$1:$1,$G390))</f>
        <v/>
      </c>
      <c r="M390" s="181" t="str">
        <f t="shared" si="5"/>
        <v/>
      </c>
      <c r="N390" s="1"/>
      <c r="O390" s="1"/>
      <c r="P390" s="1"/>
      <c r="Q390" s="1"/>
      <c r="R390" s="1"/>
      <c r="S390" s="105"/>
      <c r="T390" s="1"/>
    </row>
    <row r="391" spans="1:20" x14ac:dyDescent="0.3">
      <c r="A391" s="1"/>
      <c r="B391" s="1"/>
      <c r="C391" s="1"/>
      <c r="D391" s="105"/>
      <c r="E391" s="1"/>
      <c r="F391" s="139"/>
      <c r="G391" s="182" t="str">
        <f>IF(G390="","",IF(G390+1&gt;условия_конкуренты!$K$14,"",G390+1))</f>
        <v/>
      </c>
      <c r="H391" s="140"/>
      <c r="I391" s="178" t="str">
        <f>IF($G391="","",SUMIFS(условия_конкуренты!$63:$63,условия_конкуренты!$1:$1,$G391))</f>
        <v/>
      </c>
      <c r="J391" s="178" t="str">
        <f>IF($G391="","",SUMIFS(условия_конкуренты!$110:$110,условия_конкуренты!$1:$1,$G391))</f>
        <v/>
      </c>
      <c r="K391" s="178" t="str">
        <f>IF($G391="","",SUMIFS(условия_конкуренты!$147:$147,условия_конкуренты!$1:$1,$G391))</f>
        <v/>
      </c>
      <c r="L391" s="178" t="str">
        <f>IF($G391="","",SUMIFS(условия_конкуренты!$59:$59,условия_конкуренты!$1:$1,$G391)+SUMIFS(условия_конкуренты!$106:$106,условия_конкуренты!$1:$1,$G391)+SUMIFS(условия_конкуренты!$143:$143,условия_конкуренты!$1:$1,$G391))</f>
        <v/>
      </c>
      <c r="M391" s="181" t="str">
        <f t="shared" si="5"/>
        <v/>
      </c>
      <c r="N391" s="1"/>
      <c r="O391" s="1"/>
      <c r="P391" s="1"/>
      <c r="Q391" s="1"/>
      <c r="R391" s="1"/>
      <c r="S391" s="105"/>
      <c r="T391" s="1"/>
    </row>
    <row r="392" spans="1:20" x14ac:dyDescent="0.3">
      <c r="A392" s="1"/>
      <c r="B392" s="1"/>
      <c r="C392" s="1"/>
      <c r="D392" s="105"/>
      <c r="E392" s="1"/>
      <c r="F392" s="139"/>
      <c r="G392" s="182" t="str">
        <f>IF(G391="","",IF(G391+1&gt;условия_конкуренты!$K$14,"",G391+1))</f>
        <v/>
      </c>
      <c r="H392" s="140"/>
      <c r="I392" s="178" t="str">
        <f>IF($G392="","",SUMIFS(условия_конкуренты!$63:$63,условия_конкуренты!$1:$1,$G392))</f>
        <v/>
      </c>
      <c r="J392" s="178" t="str">
        <f>IF($G392="","",SUMIFS(условия_конкуренты!$110:$110,условия_конкуренты!$1:$1,$G392))</f>
        <v/>
      </c>
      <c r="K392" s="178" t="str">
        <f>IF($G392="","",SUMIFS(условия_конкуренты!$147:$147,условия_конкуренты!$1:$1,$G392))</f>
        <v/>
      </c>
      <c r="L392" s="178" t="str">
        <f>IF($G392="","",SUMIFS(условия_конкуренты!$59:$59,условия_конкуренты!$1:$1,$G392)+SUMIFS(условия_конкуренты!$106:$106,условия_конкуренты!$1:$1,$G392)+SUMIFS(условия_конкуренты!$143:$143,условия_конкуренты!$1:$1,$G392))</f>
        <v/>
      </c>
      <c r="M392" s="181" t="str">
        <f t="shared" si="5"/>
        <v/>
      </c>
      <c r="N392" s="1"/>
      <c r="O392" s="1"/>
      <c r="P392" s="1"/>
      <c r="Q392" s="1"/>
      <c r="R392" s="1"/>
      <c r="S392" s="105"/>
      <c r="T392" s="1"/>
    </row>
    <row r="393" spans="1:20" x14ac:dyDescent="0.3">
      <c r="A393" s="1"/>
      <c r="B393" s="1"/>
      <c r="C393" s="1"/>
      <c r="D393" s="105"/>
      <c r="E393" s="1"/>
      <c r="F393" s="139"/>
      <c r="G393" s="182" t="str">
        <f>IF(G392="","",IF(G392+1&gt;условия_конкуренты!$K$14,"",G392+1))</f>
        <v/>
      </c>
      <c r="H393" s="140"/>
      <c r="I393" s="178" t="str">
        <f>IF($G393="","",SUMIFS(условия_конкуренты!$63:$63,условия_конкуренты!$1:$1,$G393))</f>
        <v/>
      </c>
      <c r="J393" s="178" t="str">
        <f>IF($G393="","",SUMIFS(условия_конкуренты!$110:$110,условия_конкуренты!$1:$1,$G393))</f>
        <v/>
      </c>
      <c r="K393" s="178" t="str">
        <f>IF($G393="","",SUMIFS(условия_конкуренты!$147:$147,условия_конкуренты!$1:$1,$G393))</f>
        <v/>
      </c>
      <c r="L393" s="178" t="str">
        <f>IF($G393="","",SUMIFS(условия_конкуренты!$59:$59,условия_конкуренты!$1:$1,$G393)+SUMIFS(условия_конкуренты!$106:$106,условия_конкуренты!$1:$1,$G393)+SUMIFS(условия_конкуренты!$143:$143,условия_конкуренты!$1:$1,$G393))</f>
        <v/>
      </c>
      <c r="M393" s="181" t="str">
        <f t="shared" si="5"/>
        <v/>
      </c>
      <c r="N393" s="1"/>
      <c r="O393" s="1"/>
      <c r="P393" s="1"/>
      <c r="Q393" s="1"/>
      <c r="R393" s="1"/>
      <c r="S393" s="105"/>
      <c r="T393" s="1"/>
    </row>
    <row r="394" spans="1:20" x14ac:dyDescent="0.3">
      <c r="A394" s="1"/>
      <c r="B394" s="1"/>
      <c r="C394" s="1"/>
      <c r="D394" s="105"/>
      <c r="E394" s="1"/>
      <c r="F394" s="139"/>
      <c r="G394" s="182" t="str">
        <f>IF(G393="","",IF(G393+1&gt;условия_конкуренты!$K$14,"",G393+1))</f>
        <v/>
      </c>
      <c r="H394" s="140"/>
      <c r="I394" s="178" t="str">
        <f>IF($G394="","",SUMIFS(условия_конкуренты!$63:$63,условия_конкуренты!$1:$1,$G394))</f>
        <v/>
      </c>
      <c r="J394" s="178" t="str">
        <f>IF($G394="","",SUMIFS(условия_конкуренты!$110:$110,условия_конкуренты!$1:$1,$G394))</f>
        <v/>
      </c>
      <c r="K394" s="178" t="str">
        <f>IF($G394="","",SUMIFS(условия_конкуренты!$147:$147,условия_конкуренты!$1:$1,$G394))</f>
        <v/>
      </c>
      <c r="L394" s="178" t="str">
        <f>IF($G394="","",SUMIFS(условия_конкуренты!$59:$59,условия_конкуренты!$1:$1,$G394)+SUMIFS(условия_конкуренты!$106:$106,условия_конкуренты!$1:$1,$G394)+SUMIFS(условия_конкуренты!$143:$143,условия_конкуренты!$1:$1,$G394))</f>
        <v/>
      </c>
      <c r="M394" s="181" t="str">
        <f t="shared" si="5"/>
        <v/>
      </c>
      <c r="N394" s="1"/>
      <c r="O394" s="1"/>
      <c r="P394" s="1"/>
      <c r="Q394" s="1"/>
      <c r="R394" s="1"/>
      <c r="S394" s="105"/>
      <c r="T394" s="1"/>
    </row>
    <row r="395" spans="1:20" x14ac:dyDescent="0.3">
      <c r="A395" s="1"/>
      <c r="B395" s="1"/>
      <c r="C395" s="1"/>
      <c r="D395" s="105"/>
      <c r="E395" s="1"/>
      <c r="F395" s="139"/>
      <c r="G395" s="182" t="str">
        <f>IF(G394="","",IF(G394+1&gt;условия_конкуренты!$K$14,"",G394+1))</f>
        <v/>
      </c>
      <c r="H395" s="140"/>
      <c r="I395" s="178" t="str">
        <f>IF($G395="","",SUMIFS(условия_конкуренты!$63:$63,условия_конкуренты!$1:$1,$G395))</f>
        <v/>
      </c>
      <c r="J395" s="178" t="str">
        <f>IF($G395="","",SUMIFS(условия_конкуренты!$110:$110,условия_конкуренты!$1:$1,$G395))</f>
        <v/>
      </c>
      <c r="K395" s="178" t="str">
        <f>IF($G395="","",SUMIFS(условия_конкуренты!$147:$147,условия_конкуренты!$1:$1,$G395))</f>
        <v/>
      </c>
      <c r="L395" s="178" t="str">
        <f>IF($G395="","",SUMIFS(условия_конкуренты!$59:$59,условия_конкуренты!$1:$1,$G395)+SUMIFS(условия_конкуренты!$106:$106,условия_конкуренты!$1:$1,$G395)+SUMIFS(условия_конкуренты!$143:$143,условия_конкуренты!$1:$1,$G395))</f>
        <v/>
      </c>
      <c r="M395" s="181" t="str">
        <f t="shared" si="5"/>
        <v/>
      </c>
      <c r="N395" s="1"/>
      <c r="O395" s="1"/>
      <c r="P395" s="1"/>
      <c r="Q395" s="1"/>
      <c r="R395" s="1"/>
      <c r="S395" s="105"/>
      <c r="T395" s="1"/>
    </row>
    <row r="396" spans="1:20" x14ac:dyDescent="0.3">
      <c r="A396" s="1"/>
      <c r="B396" s="1"/>
      <c r="C396" s="1"/>
      <c r="D396" s="105"/>
      <c r="E396" s="1"/>
      <c r="F396" s="139"/>
      <c r="G396" s="182" t="str">
        <f>IF(G395="","",IF(G395+1&gt;условия_конкуренты!$K$14,"",G395+1))</f>
        <v/>
      </c>
      <c r="H396" s="140"/>
      <c r="I396" s="178" t="str">
        <f>IF($G396="","",SUMIFS(условия_конкуренты!$63:$63,условия_конкуренты!$1:$1,$G396))</f>
        <v/>
      </c>
      <c r="J396" s="178" t="str">
        <f>IF($G396="","",SUMIFS(условия_конкуренты!$110:$110,условия_конкуренты!$1:$1,$G396))</f>
        <v/>
      </c>
      <c r="K396" s="178" t="str">
        <f>IF($G396="","",SUMIFS(условия_конкуренты!$147:$147,условия_конкуренты!$1:$1,$G396))</f>
        <v/>
      </c>
      <c r="L396" s="178" t="str">
        <f>IF($G396="","",SUMIFS(условия_конкуренты!$59:$59,условия_конкуренты!$1:$1,$G396)+SUMIFS(условия_конкуренты!$106:$106,условия_конкуренты!$1:$1,$G396)+SUMIFS(условия_конкуренты!$143:$143,условия_конкуренты!$1:$1,$G396))</f>
        <v/>
      </c>
      <c r="M396" s="181" t="str">
        <f t="shared" si="5"/>
        <v/>
      </c>
      <c r="N396" s="1"/>
      <c r="O396" s="1"/>
      <c r="P396" s="1"/>
      <c r="Q396" s="1"/>
      <c r="R396" s="1"/>
      <c r="S396" s="105"/>
      <c r="T396" s="1"/>
    </row>
    <row r="397" spans="1:20" x14ac:dyDescent="0.3">
      <c r="A397" s="1"/>
      <c r="B397" s="1"/>
      <c r="C397" s="1"/>
      <c r="D397" s="105"/>
      <c r="E397" s="1"/>
      <c r="F397" s="139"/>
      <c r="G397" s="182" t="str">
        <f>IF(G396="","",IF(G396+1&gt;условия_конкуренты!$K$14,"",G396+1))</f>
        <v/>
      </c>
      <c r="H397" s="140"/>
      <c r="I397" s="178" t="str">
        <f>IF($G397="","",SUMIFS(условия_конкуренты!$63:$63,условия_конкуренты!$1:$1,$G397))</f>
        <v/>
      </c>
      <c r="J397" s="178" t="str">
        <f>IF($G397="","",SUMIFS(условия_конкуренты!$110:$110,условия_конкуренты!$1:$1,$G397))</f>
        <v/>
      </c>
      <c r="K397" s="178" t="str">
        <f>IF($G397="","",SUMIFS(условия_конкуренты!$147:$147,условия_конкуренты!$1:$1,$G397))</f>
        <v/>
      </c>
      <c r="L397" s="178" t="str">
        <f>IF($G397="","",SUMIFS(условия_конкуренты!$59:$59,условия_конкуренты!$1:$1,$G397)+SUMIFS(условия_конкуренты!$106:$106,условия_конкуренты!$1:$1,$G397)+SUMIFS(условия_конкуренты!$143:$143,условия_конкуренты!$1:$1,$G397))</f>
        <v/>
      </c>
      <c r="M397" s="181" t="str">
        <f t="shared" si="5"/>
        <v/>
      </c>
      <c r="N397" s="1"/>
      <c r="O397" s="1"/>
      <c r="P397" s="1"/>
      <c r="Q397" s="1"/>
      <c r="R397" s="1"/>
      <c r="S397" s="105"/>
      <c r="T397" s="1"/>
    </row>
    <row r="398" spans="1:20" x14ac:dyDescent="0.3">
      <c r="A398" s="1"/>
      <c r="B398" s="1"/>
      <c r="C398" s="1"/>
      <c r="D398" s="105"/>
      <c r="E398" s="1"/>
      <c r="F398" s="139"/>
      <c r="G398" s="182" t="str">
        <f>IF(G397="","",IF(G397+1&gt;условия_конкуренты!$K$14,"",G397+1))</f>
        <v/>
      </c>
      <c r="H398" s="140"/>
      <c r="I398" s="178" t="str">
        <f>IF($G398="","",SUMIFS(условия_конкуренты!$63:$63,условия_конкуренты!$1:$1,$G398))</f>
        <v/>
      </c>
      <c r="J398" s="178" t="str">
        <f>IF($G398="","",SUMIFS(условия_конкуренты!$110:$110,условия_конкуренты!$1:$1,$G398))</f>
        <v/>
      </c>
      <c r="K398" s="178" t="str">
        <f>IF($G398="","",SUMIFS(условия_конкуренты!$147:$147,условия_конкуренты!$1:$1,$G398))</f>
        <v/>
      </c>
      <c r="L398" s="178" t="str">
        <f>IF($G398="","",SUMIFS(условия_конкуренты!$59:$59,условия_конкуренты!$1:$1,$G398)+SUMIFS(условия_конкуренты!$106:$106,условия_конкуренты!$1:$1,$G398)+SUMIFS(условия_конкуренты!$143:$143,условия_конкуренты!$1:$1,$G398))</f>
        <v/>
      </c>
      <c r="M398" s="181" t="str">
        <f t="shared" si="5"/>
        <v/>
      </c>
      <c r="N398" s="1"/>
      <c r="O398" s="1"/>
      <c r="P398" s="1"/>
      <c r="Q398" s="1"/>
      <c r="R398" s="1"/>
      <c r="S398" s="105"/>
      <c r="T398" s="1"/>
    </row>
    <row r="399" spans="1:20" x14ac:dyDescent="0.3">
      <c r="A399" s="1"/>
      <c r="B399" s="1"/>
      <c r="C399" s="1"/>
      <c r="D399" s="105"/>
      <c r="E399" s="1"/>
      <c r="F399" s="139"/>
      <c r="G399" s="182" t="str">
        <f>IF(G398="","",IF(G398+1&gt;условия_конкуренты!$K$14,"",G398+1))</f>
        <v/>
      </c>
      <c r="H399" s="140"/>
      <c r="I399" s="178" t="str">
        <f>IF($G399="","",SUMIFS(условия_конкуренты!$63:$63,условия_конкуренты!$1:$1,$G399))</f>
        <v/>
      </c>
      <c r="J399" s="178" t="str">
        <f>IF($G399="","",SUMIFS(условия_конкуренты!$110:$110,условия_конкуренты!$1:$1,$G399))</f>
        <v/>
      </c>
      <c r="K399" s="178" t="str">
        <f>IF($G399="","",SUMIFS(условия_конкуренты!$147:$147,условия_конкуренты!$1:$1,$G399))</f>
        <v/>
      </c>
      <c r="L399" s="178" t="str">
        <f>IF($G399="","",SUMIFS(условия_конкуренты!$59:$59,условия_конкуренты!$1:$1,$G399)+SUMIFS(условия_конкуренты!$106:$106,условия_конкуренты!$1:$1,$G399)+SUMIFS(условия_конкуренты!$143:$143,условия_конкуренты!$1:$1,$G399))</f>
        <v/>
      </c>
      <c r="M399" s="181" t="str">
        <f t="shared" si="5"/>
        <v/>
      </c>
      <c r="N399" s="1"/>
      <c r="O399" s="1"/>
      <c r="P399" s="1"/>
      <c r="Q399" s="1"/>
      <c r="R399" s="1"/>
      <c r="S399" s="105"/>
      <c r="T399" s="1"/>
    </row>
    <row r="400" spans="1:20" x14ac:dyDescent="0.3">
      <c r="A400" s="1"/>
      <c r="B400" s="1"/>
      <c r="C400" s="1"/>
      <c r="D400" s="105"/>
      <c r="E400" s="1"/>
      <c r="F400" s="139"/>
      <c r="G400" s="182" t="str">
        <f>IF(G399="","",IF(G399+1&gt;условия_конкуренты!$K$14,"",G399+1))</f>
        <v/>
      </c>
      <c r="H400" s="140"/>
      <c r="I400" s="178" t="str">
        <f>IF($G400="","",SUMIFS(условия_конкуренты!$63:$63,условия_конкуренты!$1:$1,$G400))</f>
        <v/>
      </c>
      <c r="J400" s="178" t="str">
        <f>IF($G400="","",SUMIFS(условия_конкуренты!$110:$110,условия_конкуренты!$1:$1,$G400))</f>
        <v/>
      </c>
      <c r="K400" s="178" t="str">
        <f>IF($G400="","",SUMIFS(условия_конкуренты!$147:$147,условия_конкуренты!$1:$1,$G400))</f>
        <v/>
      </c>
      <c r="L400" s="178" t="str">
        <f>IF($G400="","",SUMIFS(условия_конкуренты!$59:$59,условия_конкуренты!$1:$1,$G400)+SUMIFS(условия_конкуренты!$106:$106,условия_конкуренты!$1:$1,$G400)+SUMIFS(условия_конкуренты!$143:$143,условия_конкуренты!$1:$1,$G400))</f>
        <v/>
      </c>
      <c r="M400" s="181" t="str">
        <f t="shared" si="5"/>
        <v/>
      </c>
      <c r="N400" s="1"/>
      <c r="O400" s="1"/>
      <c r="P400" s="1"/>
      <c r="Q400" s="1"/>
      <c r="R400" s="1"/>
      <c r="S400" s="105"/>
      <c r="T400" s="1"/>
    </row>
    <row r="401" spans="1:20" x14ac:dyDescent="0.3">
      <c r="A401" s="1"/>
      <c r="B401" s="1"/>
      <c r="C401" s="1"/>
      <c r="D401" s="105"/>
      <c r="E401" s="1"/>
      <c r="F401" s="139"/>
      <c r="G401" s="182" t="str">
        <f>IF(G400="","",IF(G400+1&gt;условия_конкуренты!$K$14,"",G400+1))</f>
        <v/>
      </c>
      <c r="H401" s="140"/>
      <c r="I401" s="178" t="str">
        <f>IF($G401="","",SUMIFS(условия_конкуренты!$63:$63,условия_конкуренты!$1:$1,$G401))</f>
        <v/>
      </c>
      <c r="J401" s="178" t="str">
        <f>IF($G401="","",SUMIFS(условия_конкуренты!$110:$110,условия_конкуренты!$1:$1,$G401))</f>
        <v/>
      </c>
      <c r="K401" s="178" t="str">
        <f>IF($G401="","",SUMIFS(условия_конкуренты!$147:$147,условия_конкуренты!$1:$1,$G401))</f>
        <v/>
      </c>
      <c r="L401" s="178" t="str">
        <f>IF($G401="","",SUMIFS(условия_конкуренты!$59:$59,условия_конкуренты!$1:$1,$G401)+SUMIFS(условия_конкуренты!$106:$106,условия_конкуренты!$1:$1,$G401)+SUMIFS(условия_конкуренты!$143:$143,условия_конкуренты!$1:$1,$G401))</f>
        <v/>
      </c>
      <c r="M401" s="181" t="str">
        <f t="shared" si="5"/>
        <v/>
      </c>
      <c r="N401" s="1"/>
      <c r="O401" s="1"/>
      <c r="P401" s="1"/>
      <c r="Q401" s="1"/>
      <c r="R401" s="1"/>
      <c r="S401" s="105"/>
      <c r="T401" s="1"/>
    </row>
    <row r="402" spans="1:20" x14ac:dyDescent="0.3">
      <c r="A402" s="1"/>
      <c r="B402" s="1"/>
      <c r="C402" s="1"/>
      <c r="D402" s="105"/>
      <c r="E402" s="1"/>
      <c r="F402" s="139"/>
      <c r="G402" s="182" t="str">
        <f>IF(G401="","",IF(G401+1&gt;условия_конкуренты!$K$14,"",G401+1))</f>
        <v/>
      </c>
      <c r="H402" s="140"/>
      <c r="I402" s="178" t="str">
        <f>IF($G402="","",SUMIFS(условия_конкуренты!$63:$63,условия_конкуренты!$1:$1,$G402))</f>
        <v/>
      </c>
      <c r="J402" s="178" t="str">
        <f>IF($G402="","",SUMIFS(условия_конкуренты!$110:$110,условия_конкуренты!$1:$1,$G402))</f>
        <v/>
      </c>
      <c r="K402" s="178" t="str">
        <f>IF($G402="","",SUMIFS(условия_конкуренты!$147:$147,условия_конкуренты!$1:$1,$G402))</f>
        <v/>
      </c>
      <c r="L402" s="178" t="str">
        <f>IF($G402="","",SUMIFS(условия_конкуренты!$59:$59,условия_конкуренты!$1:$1,$G402)+SUMIFS(условия_конкуренты!$106:$106,условия_конкуренты!$1:$1,$G402)+SUMIFS(условия_конкуренты!$143:$143,условия_конкуренты!$1:$1,$G402))</f>
        <v/>
      </c>
      <c r="M402" s="181" t="str">
        <f t="shared" si="5"/>
        <v/>
      </c>
      <c r="N402" s="1"/>
      <c r="O402" s="1"/>
      <c r="P402" s="1"/>
      <c r="Q402" s="1"/>
      <c r="R402" s="1"/>
      <c r="S402" s="105"/>
      <c r="T402" s="1"/>
    </row>
    <row r="403" spans="1:20" x14ac:dyDescent="0.3">
      <c r="A403" s="1"/>
      <c r="B403" s="1"/>
      <c r="C403" s="1"/>
      <c r="D403" s="105"/>
      <c r="E403" s="1"/>
      <c r="F403" s="139"/>
      <c r="G403" s="182" t="str">
        <f>IF(G402="","",IF(G402+1&gt;условия_конкуренты!$K$14,"",G402+1))</f>
        <v/>
      </c>
      <c r="H403" s="140"/>
      <c r="I403" s="178" t="str">
        <f>IF($G403="","",SUMIFS(условия_конкуренты!$63:$63,условия_конкуренты!$1:$1,$G403))</f>
        <v/>
      </c>
      <c r="J403" s="178" t="str">
        <f>IF($G403="","",SUMIFS(условия_конкуренты!$110:$110,условия_конкуренты!$1:$1,$G403))</f>
        <v/>
      </c>
      <c r="K403" s="178" t="str">
        <f>IF($G403="","",SUMIFS(условия_конкуренты!$147:$147,условия_конкуренты!$1:$1,$G403))</f>
        <v/>
      </c>
      <c r="L403" s="178" t="str">
        <f>IF($G403="","",SUMIFS(условия_конкуренты!$59:$59,условия_конкуренты!$1:$1,$G403)+SUMIFS(условия_конкуренты!$106:$106,условия_конкуренты!$1:$1,$G403)+SUMIFS(условия_конкуренты!$143:$143,условия_конкуренты!$1:$1,$G403))</f>
        <v/>
      </c>
      <c r="M403" s="181" t="str">
        <f t="shared" si="5"/>
        <v/>
      </c>
      <c r="N403" s="1"/>
      <c r="O403" s="1"/>
      <c r="P403" s="1"/>
      <c r="Q403" s="1"/>
      <c r="R403" s="1"/>
      <c r="S403" s="105"/>
      <c r="T403" s="1"/>
    </row>
    <row r="404" spans="1:20" x14ac:dyDescent="0.3">
      <c r="A404" s="1"/>
      <c r="B404" s="1"/>
      <c r="C404" s="1"/>
      <c r="D404" s="105"/>
      <c r="E404" s="1"/>
      <c r="F404" s="139"/>
      <c r="G404" s="182" t="str">
        <f>IF(G403="","",IF(G403+1&gt;условия_конкуренты!$K$14,"",G403+1))</f>
        <v/>
      </c>
      <c r="H404" s="140"/>
      <c r="I404" s="178" t="str">
        <f>IF($G404="","",SUMIFS(условия_конкуренты!$63:$63,условия_конкуренты!$1:$1,$G404))</f>
        <v/>
      </c>
      <c r="J404" s="178" t="str">
        <f>IF($G404="","",SUMIFS(условия_конкуренты!$110:$110,условия_конкуренты!$1:$1,$G404))</f>
        <v/>
      </c>
      <c r="K404" s="178" t="str">
        <f>IF($G404="","",SUMIFS(условия_конкуренты!$147:$147,условия_конкуренты!$1:$1,$G404))</f>
        <v/>
      </c>
      <c r="L404" s="178" t="str">
        <f>IF($G404="","",SUMIFS(условия_конкуренты!$59:$59,условия_конкуренты!$1:$1,$G404)+SUMIFS(условия_конкуренты!$106:$106,условия_конкуренты!$1:$1,$G404)+SUMIFS(условия_конкуренты!$143:$143,условия_конкуренты!$1:$1,$G404))</f>
        <v/>
      </c>
      <c r="M404" s="181" t="str">
        <f t="shared" si="5"/>
        <v/>
      </c>
      <c r="N404" s="1"/>
      <c r="O404" s="1"/>
      <c r="P404" s="1"/>
      <c r="Q404" s="1"/>
      <c r="R404" s="1"/>
      <c r="S404" s="105"/>
      <c r="T404" s="1"/>
    </row>
    <row r="405" spans="1:20" x14ac:dyDescent="0.3">
      <c r="A405" s="1"/>
      <c r="B405" s="1"/>
      <c r="C405" s="1"/>
      <c r="D405" s="105"/>
      <c r="E405" s="1"/>
      <c r="F405" s="139"/>
      <c r="G405" s="182" t="str">
        <f>IF(G404="","",IF(G404+1&gt;условия_конкуренты!$K$14,"",G404+1))</f>
        <v/>
      </c>
      <c r="H405" s="140"/>
      <c r="I405" s="178" t="str">
        <f>IF($G405="","",SUMIFS(условия_конкуренты!$63:$63,условия_конкуренты!$1:$1,$G405))</f>
        <v/>
      </c>
      <c r="J405" s="178" t="str">
        <f>IF($G405="","",SUMIFS(условия_конкуренты!$110:$110,условия_конкуренты!$1:$1,$G405))</f>
        <v/>
      </c>
      <c r="K405" s="178" t="str">
        <f>IF($G405="","",SUMIFS(условия_конкуренты!$147:$147,условия_конкуренты!$1:$1,$G405))</f>
        <v/>
      </c>
      <c r="L405" s="178" t="str">
        <f>IF($G405="","",SUMIFS(условия_конкуренты!$59:$59,условия_конкуренты!$1:$1,$G405)+SUMIFS(условия_конкуренты!$106:$106,условия_конкуренты!$1:$1,$G405)+SUMIFS(условия_конкуренты!$143:$143,условия_конкуренты!$1:$1,$G405))</f>
        <v/>
      </c>
      <c r="M405" s="181" t="str">
        <f t="shared" si="5"/>
        <v/>
      </c>
      <c r="N405" s="1"/>
      <c r="O405" s="1"/>
      <c r="P405" s="1"/>
      <c r="Q405" s="1"/>
      <c r="R405" s="1"/>
      <c r="S405" s="105"/>
      <c r="T405" s="1"/>
    </row>
    <row r="406" spans="1:20" x14ac:dyDescent="0.3">
      <c r="A406" s="1"/>
      <c r="B406" s="1"/>
      <c r="C406" s="1"/>
      <c r="D406" s="105"/>
      <c r="E406" s="1"/>
      <c r="F406" s="139"/>
      <c r="G406" s="182" t="str">
        <f>IF(G405="","",IF(G405+1&gt;условия_конкуренты!$K$14,"",G405+1))</f>
        <v/>
      </c>
      <c r="H406" s="140"/>
      <c r="I406" s="178" t="str">
        <f>IF($G406="","",SUMIFS(условия_конкуренты!$63:$63,условия_конкуренты!$1:$1,$G406))</f>
        <v/>
      </c>
      <c r="J406" s="178" t="str">
        <f>IF($G406="","",SUMIFS(условия_конкуренты!$110:$110,условия_конкуренты!$1:$1,$G406))</f>
        <v/>
      </c>
      <c r="K406" s="178" t="str">
        <f>IF($G406="","",SUMIFS(условия_конкуренты!$147:$147,условия_конкуренты!$1:$1,$G406))</f>
        <v/>
      </c>
      <c r="L406" s="178" t="str">
        <f>IF($G406="","",SUMIFS(условия_конкуренты!$59:$59,условия_конкуренты!$1:$1,$G406)+SUMIFS(условия_конкуренты!$106:$106,условия_конкуренты!$1:$1,$G406)+SUMIFS(условия_конкуренты!$143:$143,условия_конкуренты!$1:$1,$G406))</f>
        <v/>
      </c>
      <c r="M406" s="181" t="str">
        <f t="shared" si="5"/>
        <v/>
      </c>
      <c r="N406" s="1"/>
      <c r="O406" s="1"/>
      <c r="P406" s="1"/>
      <c r="Q406" s="1"/>
      <c r="R406" s="1"/>
      <c r="S406" s="105"/>
      <c r="T406" s="1"/>
    </row>
    <row r="407" spans="1:20" x14ac:dyDescent="0.3">
      <c r="A407" s="1"/>
      <c r="B407" s="1"/>
      <c r="C407" s="1"/>
      <c r="D407" s="105"/>
      <c r="E407" s="1"/>
      <c r="F407" s="139"/>
      <c r="G407" s="182" t="str">
        <f>IF(G406="","",IF(G406+1&gt;условия_конкуренты!$K$14,"",G406+1))</f>
        <v/>
      </c>
      <c r="H407" s="140"/>
      <c r="I407" s="178" t="str">
        <f>IF($G407="","",SUMIFS(условия_конкуренты!$63:$63,условия_конкуренты!$1:$1,$G407))</f>
        <v/>
      </c>
      <c r="J407" s="178" t="str">
        <f>IF($G407="","",SUMIFS(условия_конкуренты!$110:$110,условия_конкуренты!$1:$1,$G407))</f>
        <v/>
      </c>
      <c r="K407" s="178" t="str">
        <f>IF($G407="","",SUMIFS(условия_конкуренты!$147:$147,условия_конкуренты!$1:$1,$G407))</f>
        <v/>
      </c>
      <c r="L407" s="178" t="str">
        <f>IF($G407="","",SUMIFS(условия_конкуренты!$59:$59,условия_конкуренты!$1:$1,$G407)+SUMIFS(условия_конкуренты!$106:$106,условия_конкуренты!$1:$1,$G407)+SUMIFS(условия_конкуренты!$143:$143,условия_конкуренты!$1:$1,$G407))</f>
        <v/>
      </c>
      <c r="M407" s="181" t="str">
        <f t="shared" si="5"/>
        <v/>
      </c>
      <c r="N407" s="1"/>
      <c r="O407" s="1"/>
      <c r="P407" s="1"/>
      <c r="Q407" s="1"/>
      <c r="R407" s="1"/>
      <c r="S407" s="105"/>
      <c r="T407" s="1"/>
    </row>
    <row r="408" spans="1:20" x14ac:dyDescent="0.3">
      <c r="A408" s="1"/>
      <c r="B408" s="1"/>
      <c r="C408" s="1"/>
      <c r="D408" s="105"/>
      <c r="E408" s="1"/>
      <c r="F408" s="139"/>
      <c r="G408" s="182" t="str">
        <f>IF(G407="","",IF(G407+1&gt;условия_конкуренты!$K$14,"",G407+1))</f>
        <v/>
      </c>
      <c r="H408" s="140"/>
      <c r="I408" s="178" t="str">
        <f>IF($G408="","",SUMIFS(условия_конкуренты!$63:$63,условия_конкуренты!$1:$1,$G408))</f>
        <v/>
      </c>
      <c r="J408" s="178" t="str">
        <f>IF($G408="","",SUMIFS(условия_конкуренты!$110:$110,условия_конкуренты!$1:$1,$G408))</f>
        <v/>
      </c>
      <c r="K408" s="178" t="str">
        <f>IF($G408="","",SUMIFS(условия_конкуренты!$147:$147,условия_конкуренты!$1:$1,$G408))</f>
        <v/>
      </c>
      <c r="L408" s="178" t="str">
        <f>IF($G408="","",SUMIFS(условия_конкуренты!$59:$59,условия_конкуренты!$1:$1,$G408)+SUMIFS(условия_конкуренты!$106:$106,условия_конкуренты!$1:$1,$G408)+SUMIFS(условия_конкуренты!$143:$143,условия_конкуренты!$1:$1,$G408))</f>
        <v/>
      </c>
      <c r="M408" s="181" t="str">
        <f t="shared" si="5"/>
        <v/>
      </c>
      <c r="N408" s="1"/>
      <c r="O408" s="1"/>
      <c r="P408" s="1"/>
      <c r="Q408" s="1"/>
      <c r="R408" s="1"/>
      <c r="S408" s="105"/>
      <c r="T408" s="1"/>
    </row>
    <row r="409" spans="1:20" x14ac:dyDescent="0.3">
      <c r="A409" s="1"/>
      <c r="B409" s="1"/>
      <c r="C409" s="1"/>
      <c r="D409" s="105"/>
      <c r="E409" s="1"/>
      <c r="F409" s="139"/>
      <c r="G409" s="182" t="str">
        <f>IF(G408="","",IF(G408+1&gt;условия_конкуренты!$K$14,"",G408+1))</f>
        <v/>
      </c>
      <c r="H409" s="140"/>
      <c r="I409" s="178" t="str">
        <f>IF($G409="","",SUMIFS(условия_конкуренты!$63:$63,условия_конкуренты!$1:$1,$G409))</f>
        <v/>
      </c>
      <c r="J409" s="178" t="str">
        <f>IF($G409="","",SUMIFS(условия_конкуренты!$110:$110,условия_конкуренты!$1:$1,$G409))</f>
        <v/>
      </c>
      <c r="K409" s="178" t="str">
        <f>IF($G409="","",SUMIFS(условия_конкуренты!$147:$147,условия_конкуренты!$1:$1,$G409))</f>
        <v/>
      </c>
      <c r="L409" s="178" t="str">
        <f>IF($G409="","",SUMIFS(условия_конкуренты!$59:$59,условия_конкуренты!$1:$1,$G409)+SUMIFS(условия_конкуренты!$106:$106,условия_конкуренты!$1:$1,$G409)+SUMIFS(условия_конкуренты!$143:$143,условия_конкуренты!$1:$1,$G409))</f>
        <v/>
      </c>
      <c r="M409" s="181" t="str">
        <f t="shared" si="5"/>
        <v/>
      </c>
      <c r="N409" s="1"/>
      <c r="O409" s="1"/>
      <c r="P409" s="1"/>
      <c r="Q409" s="1"/>
      <c r="R409" s="1"/>
      <c r="S409" s="105"/>
      <c r="T409" s="1"/>
    </row>
    <row r="410" spans="1:20" x14ac:dyDescent="0.3">
      <c r="A410" s="1"/>
      <c r="B410" s="1"/>
      <c r="C410" s="1"/>
      <c r="D410" s="105"/>
      <c r="E410" s="1"/>
      <c r="F410" s="139"/>
      <c r="G410" s="182" t="str">
        <f>IF(G409="","",IF(G409+1&gt;условия_конкуренты!$K$14,"",G409+1))</f>
        <v/>
      </c>
      <c r="H410" s="140"/>
      <c r="I410" s="178" t="str">
        <f>IF($G410="","",SUMIFS(условия_конкуренты!$63:$63,условия_конкуренты!$1:$1,$G410))</f>
        <v/>
      </c>
      <c r="J410" s="178" t="str">
        <f>IF($G410="","",SUMIFS(условия_конкуренты!$110:$110,условия_конкуренты!$1:$1,$G410))</f>
        <v/>
      </c>
      <c r="K410" s="178" t="str">
        <f>IF($G410="","",SUMIFS(условия_конкуренты!$147:$147,условия_конкуренты!$1:$1,$G410))</f>
        <v/>
      </c>
      <c r="L410" s="178" t="str">
        <f>IF($G410="","",SUMIFS(условия_конкуренты!$59:$59,условия_конкуренты!$1:$1,$G410)+SUMIFS(условия_конкуренты!$106:$106,условия_конкуренты!$1:$1,$G410)+SUMIFS(условия_конкуренты!$143:$143,условия_конкуренты!$1:$1,$G410))</f>
        <v/>
      </c>
      <c r="M410" s="181" t="str">
        <f t="shared" si="5"/>
        <v/>
      </c>
      <c r="N410" s="1"/>
      <c r="O410" s="1"/>
      <c r="P410" s="1"/>
      <c r="Q410" s="1"/>
      <c r="R410" s="1"/>
      <c r="S410" s="105"/>
      <c r="T410" s="1"/>
    </row>
    <row r="411" spans="1:20" x14ac:dyDescent="0.3">
      <c r="A411" s="1"/>
      <c r="B411" s="1"/>
      <c r="C411" s="1"/>
      <c r="D411" s="105"/>
      <c r="E411" s="1"/>
      <c r="F411" s="139"/>
      <c r="G411" s="182" t="str">
        <f>IF(G410="","",IF(G410+1&gt;условия_конкуренты!$K$14,"",G410+1))</f>
        <v/>
      </c>
      <c r="H411" s="140"/>
      <c r="I411" s="178" t="str">
        <f>IF($G411="","",SUMIFS(условия_конкуренты!$63:$63,условия_конкуренты!$1:$1,$G411))</f>
        <v/>
      </c>
      <c r="J411" s="178" t="str">
        <f>IF($G411="","",SUMIFS(условия_конкуренты!$110:$110,условия_конкуренты!$1:$1,$G411))</f>
        <v/>
      </c>
      <c r="K411" s="178" t="str">
        <f>IF($G411="","",SUMIFS(условия_конкуренты!$147:$147,условия_конкуренты!$1:$1,$G411))</f>
        <v/>
      </c>
      <c r="L411" s="178" t="str">
        <f>IF($G411="","",SUMIFS(условия_конкуренты!$59:$59,условия_конкуренты!$1:$1,$G411)+SUMIFS(условия_конкуренты!$106:$106,условия_конкуренты!$1:$1,$G411)+SUMIFS(условия_конкуренты!$143:$143,условия_конкуренты!$1:$1,$G411))</f>
        <v/>
      </c>
      <c r="M411" s="181" t="str">
        <f t="shared" si="5"/>
        <v/>
      </c>
      <c r="N411" s="1"/>
      <c r="O411" s="1"/>
      <c r="P411" s="1"/>
      <c r="Q411" s="1"/>
      <c r="R411" s="1"/>
      <c r="S411" s="105"/>
      <c r="T411" s="1"/>
    </row>
    <row r="412" spans="1:20" x14ac:dyDescent="0.3">
      <c r="A412" s="1"/>
      <c r="B412" s="1"/>
      <c r="C412" s="1"/>
      <c r="D412" s="105"/>
      <c r="E412" s="1"/>
      <c r="F412" s="139"/>
      <c r="G412" s="182" t="str">
        <f>IF(G411="","",IF(G411+1&gt;условия_конкуренты!$K$14,"",G411+1))</f>
        <v/>
      </c>
      <c r="H412" s="140"/>
      <c r="I412" s="178" t="str">
        <f>IF($G412="","",SUMIFS(условия_конкуренты!$63:$63,условия_конкуренты!$1:$1,$G412))</f>
        <v/>
      </c>
      <c r="J412" s="178" t="str">
        <f>IF($G412="","",SUMIFS(условия_конкуренты!$110:$110,условия_конкуренты!$1:$1,$G412))</f>
        <v/>
      </c>
      <c r="K412" s="178" t="str">
        <f>IF($G412="","",SUMIFS(условия_конкуренты!$147:$147,условия_конкуренты!$1:$1,$G412))</f>
        <v/>
      </c>
      <c r="L412" s="178" t="str">
        <f>IF($G412="","",SUMIFS(условия_конкуренты!$59:$59,условия_конкуренты!$1:$1,$G412)+SUMIFS(условия_конкуренты!$106:$106,условия_конкуренты!$1:$1,$G412)+SUMIFS(условия_конкуренты!$143:$143,условия_конкуренты!$1:$1,$G412))</f>
        <v/>
      </c>
      <c r="M412" s="181" t="str">
        <f t="shared" si="5"/>
        <v/>
      </c>
      <c r="N412" s="1"/>
      <c r="O412" s="1"/>
      <c r="P412" s="1"/>
      <c r="Q412" s="1"/>
      <c r="R412" s="1"/>
      <c r="S412" s="105"/>
      <c r="T412" s="1"/>
    </row>
    <row r="413" spans="1:20" x14ac:dyDescent="0.3">
      <c r="A413" s="1"/>
      <c r="B413" s="1"/>
      <c r="C413" s="1"/>
      <c r="D413" s="105"/>
      <c r="E413" s="1"/>
      <c r="F413" s="139"/>
      <c r="G413" s="182" t="str">
        <f>IF(G412="","",IF(G412+1&gt;условия_конкуренты!$K$14,"",G412+1))</f>
        <v/>
      </c>
      <c r="H413" s="140"/>
      <c r="I413" s="178" t="str">
        <f>IF($G413="","",SUMIFS(условия_конкуренты!$63:$63,условия_конкуренты!$1:$1,$G413))</f>
        <v/>
      </c>
      <c r="J413" s="178" t="str">
        <f>IF($G413="","",SUMIFS(условия_конкуренты!$110:$110,условия_конкуренты!$1:$1,$G413))</f>
        <v/>
      </c>
      <c r="K413" s="178" t="str">
        <f>IF($G413="","",SUMIFS(условия_конкуренты!$147:$147,условия_конкуренты!$1:$1,$G413))</f>
        <v/>
      </c>
      <c r="L413" s="178" t="str">
        <f>IF($G413="","",SUMIFS(условия_конкуренты!$59:$59,условия_конкуренты!$1:$1,$G413)+SUMIFS(условия_конкуренты!$106:$106,условия_конкуренты!$1:$1,$G413)+SUMIFS(условия_конкуренты!$143:$143,условия_конкуренты!$1:$1,$G413))</f>
        <v/>
      </c>
      <c r="M413" s="181" t="str">
        <f t="shared" si="5"/>
        <v/>
      </c>
      <c r="N413" s="1"/>
      <c r="O413" s="1"/>
      <c r="P413" s="1"/>
      <c r="Q413" s="1"/>
      <c r="R413" s="1"/>
      <c r="S413" s="105"/>
      <c r="T413" s="1"/>
    </row>
    <row r="414" spans="1:20" x14ac:dyDescent="0.3">
      <c r="A414" s="1"/>
      <c r="B414" s="1"/>
      <c r="C414" s="1"/>
      <c r="D414" s="105"/>
      <c r="E414" s="1"/>
      <c r="F414" s="139"/>
      <c r="G414" s="182" t="str">
        <f>IF(G413="","",IF(G413+1&gt;условия_конкуренты!$K$14,"",G413+1))</f>
        <v/>
      </c>
      <c r="H414" s="140"/>
      <c r="I414" s="178" t="str">
        <f>IF($G414="","",SUMIFS(условия_конкуренты!$63:$63,условия_конкуренты!$1:$1,$G414))</f>
        <v/>
      </c>
      <c r="J414" s="178" t="str">
        <f>IF($G414="","",SUMIFS(условия_конкуренты!$110:$110,условия_конкуренты!$1:$1,$G414))</f>
        <v/>
      </c>
      <c r="K414" s="178" t="str">
        <f>IF($G414="","",SUMIFS(условия_конкуренты!$147:$147,условия_конкуренты!$1:$1,$G414))</f>
        <v/>
      </c>
      <c r="L414" s="178" t="str">
        <f>IF($G414="","",SUMIFS(условия_конкуренты!$59:$59,условия_конкуренты!$1:$1,$G414)+SUMIFS(условия_конкуренты!$106:$106,условия_конкуренты!$1:$1,$G414)+SUMIFS(условия_конкуренты!$143:$143,условия_конкуренты!$1:$1,$G414))</f>
        <v/>
      </c>
      <c r="M414" s="181" t="str">
        <f t="shared" si="5"/>
        <v/>
      </c>
      <c r="N414" s="1"/>
      <c r="O414" s="1"/>
      <c r="P414" s="1"/>
      <c r="Q414" s="1"/>
      <c r="R414" s="1"/>
      <c r="S414" s="105"/>
      <c r="T414" s="1"/>
    </row>
    <row r="415" spans="1:20" x14ac:dyDescent="0.3">
      <c r="A415" s="1"/>
      <c r="B415" s="1"/>
      <c r="C415" s="1"/>
      <c r="D415" s="105"/>
      <c r="E415" s="1"/>
      <c r="F415" s="139"/>
      <c r="G415" s="182" t="str">
        <f>IF(G414="","",IF(G414+1&gt;условия_конкуренты!$K$14,"",G414+1))</f>
        <v/>
      </c>
      <c r="H415" s="140"/>
      <c r="I415" s="178" t="str">
        <f>IF($G415="","",SUMIFS(условия_конкуренты!$63:$63,условия_конкуренты!$1:$1,$G415))</f>
        <v/>
      </c>
      <c r="J415" s="178" t="str">
        <f>IF($G415="","",SUMIFS(условия_конкуренты!$110:$110,условия_конкуренты!$1:$1,$G415))</f>
        <v/>
      </c>
      <c r="K415" s="178" t="str">
        <f>IF($G415="","",SUMIFS(условия_конкуренты!$147:$147,условия_конкуренты!$1:$1,$G415))</f>
        <v/>
      </c>
      <c r="L415" s="178" t="str">
        <f>IF($G415="","",SUMIFS(условия_конкуренты!$59:$59,условия_конкуренты!$1:$1,$G415)+SUMIFS(условия_конкуренты!$106:$106,условия_конкуренты!$1:$1,$G415)+SUMIFS(условия_конкуренты!$143:$143,условия_конкуренты!$1:$1,$G415))</f>
        <v/>
      </c>
      <c r="M415" s="181" t="str">
        <f t="shared" si="5"/>
        <v/>
      </c>
      <c r="N415" s="1"/>
      <c r="O415" s="1"/>
      <c r="P415" s="1"/>
      <c r="Q415" s="1"/>
      <c r="R415" s="1"/>
      <c r="S415" s="105"/>
      <c r="T415" s="1"/>
    </row>
    <row r="416" spans="1:20" x14ac:dyDescent="0.3">
      <c r="A416" s="1"/>
      <c r="B416" s="1"/>
      <c r="C416" s="1"/>
      <c r="D416" s="105"/>
      <c r="E416" s="1"/>
      <c r="F416" s="139"/>
      <c r="G416" s="182" t="str">
        <f>IF(G415="","",IF(G415+1&gt;условия_конкуренты!$K$14,"",G415+1))</f>
        <v/>
      </c>
      <c r="H416" s="140"/>
      <c r="I416" s="178" t="str">
        <f>IF($G416="","",SUMIFS(условия_конкуренты!$63:$63,условия_конкуренты!$1:$1,$G416))</f>
        <v/>
      </c>
      <c r="J416" s="178" t="str">
        <f>IF($G416="","",SUMIFS(условия_конкуренты!$110:$110,условия_конкуренты!$1:$1,$G416))</f>
        <v/>
      </c>
      <c r="K416" s="178" t="str">
        <f>IF($G416="","",SUMIFS(условия_конкуренты!$147:$147,условия_конкуренты!$1:$1,$G416))</f>
        <v/>
      </c>
      <c r="L416" s="178" t="str">
        <f>IF($G416="","",SUMIFS(условия_конкуренты!$59:$59,условия_конкуренты!$1:$1,$G416)+SUMIFS(условия_конкуренты!$106:$106,условия_конкуренты!$1:$1,$G416)+SUMIFS(условия_конкуренты!$143:$143,условия_конкуренты!$1:$1,$G416))</f>
        <v/>
      </c>
      <c r="M416" s="181" t="str">
        <f t="shared" si="5"/>
        <v/>
      </c>
      <c r="N416" s="1"/>
      <c r="O416" s="1"/>
      <c r="P416" s="1"/>
      <c r="Q416" s="1"/>
      <c r="R416" s="1"/>
      <c r="S416" s="105"/>
      <c r="T416" s="1"/>
    </row>
    <row r="417" spans="1:20" x14ac:dyDescent="0.3">
      <c r="A417" s="1"/>
      <c r="B417" s="1"/>
      <c r="C417" s="1"/>
      <c r="D417" s="105"/>
      <c r="E417" s="1"/>
      <c r="F417" s="139"/>
      <c r="G417" s="182" t="str">
        <f>IF(G416="","",IF(G416+1&gt;условия_конкуренты!$K$14,"",G416+1))</f>
        <v/>
      </c>
      <c r="H417" s="140"/>
      <c r="I417" s="178" t="str">
        <f>IF($G417="","",SUMIFS(условия_конкуренты!$63:$63,условия_конкуренты!$1:$1,$G417))</f>
        <v/>
      </c>
      <c r="J417" s="178" t="str">
        <f>IF($G417="","",SUMIFS(условия_конкуренты!$110:$110,условия_конкуренты!$1:$1,$G417))</f>
        <v/>
      </c>
      <c r="K417" s="178" t="str">
        <f>IF($G417="","",SUMIFS(условия_конкуренты!$147:$147,условия_конкуренты!$1:$1,$G417))</f>
        <v/>
      </c>
      <c r="L417" s="178" t="str">
        <f>IF($G417="","",SUMIFS(условия_конкуренты!$59:$59,условия_конкуренты!$1:$1,$G417)+SUMIFS(условия_конкуренты!$106:$106,условия_конкуренты!$1:$1,$G417)+SUMIFS(условия_конкуренты!$143:$143,условия_конкуренты!$1:$1,$G417))</f>
        <v/>
      </c>
      <c r="M417" s="181" t="str">
        <f t="shared" si="5"/>
        <v/>
      </c>
      <c r="N417" s="1"/>
      <c r="O417" s="1"/>
      <c r="P417" s="1"/>
      <c r="Q417" s="1"/>
      <c r="R417" s="1"/>
      <c r="S417" s="105"/>
      <c r="T417" s="1"/>
    </row>
    <row r="418" spans="1:20" x14ac:dyDescent="0.3">
      <c r="A418" s="1"/>
      <c r="B418" s="1"/>
      <c r="C418" s="1"/>
      <c r="D418" s="105"/>
      <c r="E418" s="1"/>
      <c r="F418" s="139"/>
      <c r="G418" s="182" t="str">
        <f>IF(G417="","",IF(G417+1&gt;условия_конкуренты!$K$14,"",G417+1))</f>
        <v/>
      </c>
      <c r="H418" s="140"/>
      <c r="I418" s="178" t="str">
        <f>IF($G418="","",SUMIFS(условия_конкуренты!$63:$63,условия_конкуренты!$1:$1,$G418))</f>
        <v/>
      </c>
      <c r="J418" s="178" t="str">
        <f>IF($G418="","",SUMIFS(условия_конкуренты!$110:$110,условия_конкуренты!$1:$1,$G418))</f>
        <v/>
      </c>
      <c r="K418" s="178" t="str">
        <f>IF($G418="","",SUMIFS(условия_конкуренты!$147:$147,условия_конкуренты!$1:$1,$G418))</f>
        <v/>
      </c>
      <c r="L418" s="178" t="str">
        <f>IF($G418="","",SUMIFS(условия_конкуренты!$59:$59,условия_конкуренты!$1:$1,$G418)+SUMIFS(условия_конкуренты!$106:$106,условия_конкуренты!$1:$1,$G418)+SUMIFS(условия_конкуренты!$143:$143,условия_конкуренты!$1:$1,$G418))</f>
        <v/>
      </c>
      <c r="M418" s="181" t="str">
        <f t="shared" si="5"/>
        <v/>
      </c>
      <c r="N418" s="1"/>
      <c r="O418" s="1"/>
      <c r="P418" s="1"/>
      <c r="Q418" s="1"/>
      <c r="R418" s="1"/>
      <c r="S418" s="105"/>
      <c r="T418" s="1"/>
    </row>
    <row r="419" spans="1:20" x14ac:dyDescent="0.3">
      <c r="A419" s="1"/>
      <c r="B419" s="1"/>
      <c r="C419" s="1"/>
      <c r="D419" s="105"/>
      <c r="E419" s="1"/>
      <c r="F419" s="139"/>
      <c r="G419" s="182" t="str">
        <f>IF(G418="","",IF(G418+1&gt;условия_конкуренты!$K$14,"",G418+1))</f>
        <v/>
      </c>
      <c r="H419" s="140"/>
      <c r="I419" s="178" t="str">
        <f>IF($G419="","",SUMIFS(условия_конкуренты!$63:$63,условия_конкуренты!$1:$1,$G419))</f>
        <v/>
      </c>
      <c r="J419" s="178" t="str">
        <f>IF($G419="","",SUMIFS(условия_конкуренты!$110:$110,условия_конкуренты!$1:$1,$G419))</f>
        <v/>
      </c>
      <c r="K419" s="178" t="str">
        <f>IF($G419="","",SUMIFS(условия_конкуренты!$147:$147,условия_конкуренты!$1:$1,$G419))</f>
        <v/>
      </c>
      <c r="L419" s="178" t="str">
        <f>IF($G419="","",SUMIFS(условия_конкуренты!$59:$59,условия_конкуренты!$1:$1,$G419)+SUMIFS(условия_конкуренты!$106:$106,условия_конкуренты!$1:$1,$G419)+SUMIFS(условия_конкуренты!$143:$143,условия_конкуренты!$1:$1,$G419))</f>
        <v/>
      </c>
      <c r="M419" s="181" t="str">
        <f t="shared" si="5"/>
        <v/>
      </c>
      <c r="N419" s="1"/>
      <c r="O419" s="1"/>
      <c r="P419" s="1"/>
      <c r="Q419" s="1"/>
      <c r="R419" s="1"/>
      <c r="S419" s="105"/>
      <c r="T419" s="1"/>
    </row>
    <row r="420" spans="1:20" x14ac:dyDescent="0.3">
      <c r="A420" s="1"/>
      <c r="B420" s="1"/>
      <c r="C420" s="1"/>
      <c r="D420" s="105"/>
      <c r="E420" s="1"/>
      <c r="F420" s="139"/>
      <c r="G420" s="182" t="str">
        <f>IF(G419="","",IF(G419+1&gt;условия_конкуренты!$K$14,"",G419+1))</f>
        <v/>
      </c>
      <c r="H420" s="140"/>
      <c r="I420" s="178" t="str">
        <f>IF($G420="","",SUMIFS(условия_конкуренты!$63:$63,условия_конкуренты!$1:$1,$G420))</f>
        <v/>
      </c>
      <c r="J420" s="178" t="str">
        <f>IF($G420="","",SUMIFS(условия_конкуренты!$110:$110,условия_конкуренты!$1:$1,$G420))</f>
        <v/>
      </c>
      <c r="K420" s="178" t="str">
        <f>IF($G420="","",SUMIFS(условия_конкуренты!$147:$147,условия_конкуренты!$1:$1,$G420))</f>
        <v/>
      </c>
      <c r="L420" s="178" t="str">
        <f>IF($G420="","",SUMIFS(условия_конкуренты!$59:$59,условия_конкуренты!$1:$1,$G420)+SUMIFS(условия_конкуренты!$106:$106,условия_конкуренты!$1:$1,$G420)+SUMIFS(условия_конкуренты!$143:$143,условия_конкуренты!$1:$1,$G420))</f>
        <v/>
      </c>
      <c r="M420" s="181" t="str">
        <f t="shared" si="5"/>
        <v/>
      </c>
      <c r="N420" s="1"/>
      <c r="O420" s="1"/>
      <c r="P420" s="1"/>
      <c r="Q420" s="1"/>
      <c r="R420" s="1"/>
      <c r="S420" s="105"/>
      <c r="T420" s="1"/>
    </row>
    <row r="421" spans="1:20" x14ac:dyDescent="0.3">
      <c r="A421" s="1"/>
      <c r="B421" s="1"/>
      <c r="C421" s="1"/>
      <c r="D421" s="105"/>
      <c r="E421" s="1"/>
      <c r="F421" s="139"/>
      <c r="G421" s="182" t="str">
        <f>IF(G420="","",IF(G420+1&gt;условия_конкуренты!$K$14,"",G420+1))</f>
        <v/>
      </c>
      <c r="H421" s="140"/>
      <c r="I421" s="178" t="str">
        <f>IF($G421="","",SUMIFS(условия_конкуренты!$63:$63,условия_конкуренты!$1:$1,$G421))</f>
        <v/>
      </c>
      <c r="J421" s="178" t="str">
        <f>IF($G421="","",SUMIFS(условия_конкуренты!$110:$110,условия_конкуренты!$1:$1,$G421))</f>
        <v/>
      </c>
      <c r="K421" s="178" t="str">
        <f>IF($G421="","",SUMIFS(условия_конкуренты!$147:$147,условия_конкуренты!$1:$1,$G421))</f>
        <v/>
      </c>
      <c r="L421" s="178" t="str">
        <f>IF($G421="","",SUMIFS(условия_конкуренты!$59:$59,условия_конкуренты!$1:$1,$G421)+SUMIFS(условия_конкуренты!$106:$106,условия_конкуренты!$1:$1,$G421)+SUMIFS(условия_конкуренты!$143:$143,условия_конкуренты!$1:$1,$G421))</f>
        <v/>
      </c>
      <c r="M421" s="181" t="str">
        <f t="shared" si="5"/>
        <v/>
      </c>
      <c r="N421" s="1"/>
      <c r="O421" s="1"/>
      <c r="P421" s="1"/>
      <c r="Q421" s="1"/>
      <c r="R421" s="1"/>
      <c r="S421" s="105"/>
      <c r="T421" s="1"/>
    </row>
    <row r="422" spans="1:20" x14ac:dyDescent="0.3">
      <c r="A422" s="1"/>
      <c r="B422" s="1"/>
      <c r="C422" s="1"/>
      <c r="D422" s="105"/>
      <c r="E422" s="1"/>
      <c r="F422" s="139"/>
      <c r="G422" s="182" t="str">
        <f>IF(G421="","",IF(G421+1&gt;условия_конкуренты!$K$14,"",G421+1))</f>
        <v/>
      </c>
      <c r="H422" s="140"/>
      <c r="I422" s="178" t="str">
        <f>IF($G422="","",SUMIFS(условия_конкуренты!$63:$63,условия_конкуренты!$1:$1,$G422))</f>
        <v/>
      </c>
      <c r="J422" s="178" t="str">
        <f>IF($G422="","",SUMIFS(условия_конкуренты!$110:$110,условия_конкуренты!$1:$1,$G422))</f>
        <v/>
      </c>
      <c r="K422" s="178" t="str">
        <f>IF($G422="","",SUMIFS(условия_конкуренты!$147:$147,условия_конкуренты!$1:$1,$G422))</f>
        <v/>
      </c>
      <c r="L422" s="178" t="str">
        <f>IF($G422="","",SUMIFS(условия_конкуренты!$59:$59,условия_конкуренты!$1:$1,$G422)+SUMIFS(условия_конкуренты!$106:$106,условия_конкуренты!$1:$1,$G422)+SUMIFS(условия_конкуренты!$143:$143,условия_конкуренты!$1:$1,$G422))</f>
        <v/>
      </c>
      <c r="M422" s="181" t="str">
        <f t="shared" si="5"/>
        <v/>
      </c>
      <c r="N422" s="1"/>
      <c r="O422" s="1"/>
      <c r="P422" s="1"/>
      <c r="Q422" s="1"/>
      <c r="R422" s="1"/>
      <c r="S422" s="105"/>
      <c r="T422" s="1"/>
    </row>
    <row r="423" spans="1:20" x14ac:dyDescent="0.3">
      <c r="A423" s="1"/>
      <c r="B423" s="1"/>
      <c r="C423" s="1"/>
      <c r="D423" s="105"/>
      <c r="E423" s="1"/>
      <c r="F423" s="139"/>
      <c r="G423" s="182" t="str">
        <f>IF(G422="","",IF(G422+1&gt;условия_конкуренты!$K$14,"",G422+1))</f>
        <v/>
      </c>
      <c r="H423" s="140"/>
      <c r="I423" s="178" t="str">
        <f>IF($G423="","",SUMIFS(условия_конкуренты!$63:$63,условия_конкуренты!$1:$1,$G423))</f>
        <v/>
      </c>
      <c r="J423" s="178" t="str">
        <f>IF($G423="","",SUMIFS(условия_конкуренты!$110:$110,условия_конкуренты!$1:$1,$G423))</f>
        <v/>
      </c>
      <c r="K423" s="178" t="str">
        <f>IF($G423="","",SUMIFS(условия_конкуренты!$147:$147,условия_конкуренты!$1:$1,$G423))</f>
        <v/>
      </c>
      <c r="L423" s="178" t="str">
        <f>IF($G423="","",SUMIFS(условия_конкуренты!$59:$59,условия_конкуренты!$1:$1,$G423)+SUMIFS(условия_конкуренты!$106:$106,условия_конкуренты!$1:$1,$G423)+SUMIFS(условия_конкуренты!$143:$143,условия_конкуренты!$1:$1,$G423))</f>
        <v/>
      </c>
      <c r="M423" s="181" t="str">
        <f t="shared" si="5"/>
        <v/>
      </c>
      <c r="N423" s="1"/>
      <c r="O423" s="1"/>
      <c r="P423" s="1"/>
      <c r="Q423" s="1"/>
      <c r="R423" s="1"/>
      <c r="S423" s="105"/>
      <c r="T423" s="1"/>
    </row>
    <row r="424" spans="1:20" x14ac:dyDescent="0.3">
      <c r="A424" s="1"/>
      <c r="B424" s="1"/>
      <c r="C424" s="1"/>
      <c r="D424" s="105"/>
      <c r="E424" s="1"/>
      <c r="F424" s="139"/>
      <c r="G424" s="182" t="str">
        <f>IF(G423="","",IF(G423+1&gt;условия_конкуренты!$K$14,"",G423+1))</f>
        <v/>
      </c>
      <c r="H424" s="140"/>
      <c r="I424" s="178" t="str">
        <f>IF($G424="","",SUMIFS(условия_конкуренты!$63:$63,условия_конкуренты!$1:$1,$G424))</f>
        <v/>
      </c>
      <c r="J424" s="178" t="str">
        <f>IF($G424="","",SUMIFS(условия_конкуренты!$110:$110,условия_конкуренты!$1:$1,$G424))</f>
        <v/>
      </c>
      <c r="K424" s="178" t="str">
        <f>IF($G424="","",SUMIFS(условия_конкуренты!$147:$147,условия_конкуренты!$1:$1,$G424))</f>
        <v/>
      </c>
      <c r="L424" s="178" t="str">
        <f>IF($G424="","",SUMIFS(условия_конкуренты!$59:$59,условия_конкуренты!$1:$1,$G424)+SUMIFS(условия_конкуренты!$106:$106,условия_конкуренты!$1:$1,$G424)+SUMIFS(условия_конкуренты!$143:$143,условия_конкуренты!$1:$1,$G424))</f>
        <v/>
      </c>
      <c r="M424" s="181" t="str">
        <f t="shared" si="5"/>
        <v/>
      </c>
      <c r="N424" s="1"/>
      <c r="O424" s="1"/>
      <c r="P424" s="1"/>
      <c r="Q424" s="1"/>
      <c r="R424" s="1"/>
      <c r="S424" s="105"/>
      <c r="T424" s="1"/>
    </row>
    <row r="425" spans="1:20" x14ac:dyDescent="0.3">
      <c r="A425" s="1"/>
      <c r="B425" s="1"/>
      <c r="C425" s="1"/>
      <c r="D425" s="105"/>
      <c r="E425" s="1"/>
      <c r="F425" s="139"/>
      <c r="G425" s="182" t="str">
        <f>IF(G424="","",IF(G424+1&gt;условия_конкуренты!$K$14,"",G424+1))</f>
        <v/>
      </c>
      <c r="H425" s="140"/>
      <c r="I425" s="178" t="str">
        <f>IF($G425="","",SUMIFS(условия_конкуренты!$63:$63,условия_конкуренты!$1:$1,$G425))</f>
        <v/>
      </c>
      <c r="J425" s="178" t="str">
        <f>IF($G425="","",SUMIFS(условия_конкуренты!$110:$110,условия_конкуренты!$1:$1,$G425))</f>
        <v/>
      </c>
      <c r="K425" s="178" t="str">
        <f>IF($G425="","",SUMIFS(условия_конкуренты!$147:$147,условия_конкуренты!$1:$1,$G425))</f>
        <v/>
      </c>
      <c r="L425" s="178" t="str">
        <f>IF($G425="","",SUMIFS(условия_конкуренты!$59:$59,условия_конкуренты!$1:$1,$G425)+SUMIFS(условия_конкуренты!$106:$106,условия_конкуренты!$1:$1,$G425)+SUMIFS(условия_конкуренты!$143:$143,условия_конкуренты!$1:$1,$G425))</f>
        <v/>
      </c>
      <c r="M425" s="181" t="str">
        <f t="shared" si="5"/>
        <v/>
      </c>
      <c r="N425" s="1"/>
      <c r="O425" s="1"/>
      <c r="P425" s="1"/>
      <c r="Q425" s="1"/>
      <c r="R425" s="1"/>
      <c r="S425" s="105"/>
      <c r="T425" s="1"/>
    </row>
    <row r="426" spans="1:20" x14ac:dyDescent="0.3">
      <c r="A426" s="1"/>
      <c r="B426" s="1"/>
      <c r="C426" s="1"/>
      <c r="D426" s="105"/>
      <c r="E426" s="1"/>
      <c r="F426" s="139"/>
      <c r="G426" s="182" t="str">
        <f>IF(G425="","",IF(G425+1&gt;условия_конкуренты!$K$14,"",G425+1))</f>
        <v/>
      </c>
      <c r="H426" s="140"/>
      <c r="I426" s="178" t="str">
        <f>IF($G426="","",SUMIFS(условия_конкуренты!$63:$63,условия_конкуренты!$1:$1,$G426))</f>
        <v/>
      </c>
      <c r="J426" s="178" t="str">
        <f>IF($G426="","",SUMIFS(условия_конкуренты!$110:$110,условия_конкуренты!$1:$1,$G426))</f>
        <v/>
      </c>
      <c r="K426" s="178" t="str">
        <f>IF($G426="","",SUMIFS(условия_конкуренты!$147:$147,условия_конкуренты!$1:$1,$G426))</f>
        <v/>
      </c>
      <c r="L426" s="178" t="str">
        <f>IF($G426="","",SUMIFS(условия_конкуренты!$59:$59,условия_конкуренты!$1:$1,$G426)+SUMIFS(условия_конкуренты!$106:$106,условия_конкуренты!$1:$1,$G426)+SUMIFS(условия_конкуренты!$143:$143,условия_конкуренты!$1:$1,$G426))</f>
        <v/>
      </c>
      <c r="M426" s="181" t="str">
        <f t="shared" si="5"/>
        <v/>
      </c>
      <c r="N426" s="1"/>
      <c r="O426" s="1"/>
      <c r="P426" s="1"/>
      <c r="Q426" s="1"/>
      <c r="R426" s="1"/>
      <c r="S426" s="105"/>
      <c r="T426" s="1"/>
    </row>
    <row r="427" spans="1:20" x14ac:dyDescent="0.3">
      <c r="A427" s="1"/>
      <c r="B427" s="1"/>
      <c r="C427" s="1"/>
      <c r="D427" s="105"/>
      <c r="E427" s="1"/>
      <c r="F427" s="139"/>
      <c r="G427" s="182" t="str">
        <f>IF(G426="","",IF(G426+1&gt;условия_конкуренты!$K$14,"",G426+1))</f>
        <v/>
      </c>
      <c r="H427" s="140"/>
      <c r="I427" s="178" t="str">
        <f>IF($G427="","",SUMIFS(условия_конкуренты!$63:$63,условия_конкуренты!$1:$1,$G427))</f>
        <v/>
      </c>
      <c r="J427" s="178" t="str">
        <f>IF($G427="","",SUMIFS(условия_конкуренты!$110:$110,условия_конкуренты!$1:$1,$G427))</f>
        <v/>
      </c>
      <c r="K427" s="178" t="str">
        <f>IF($G427="","",SUMIFS(условия_конкуренты!$147:$147,условия_конкуренты!$1:$1,$G427))</f>
        <v/>
      </c>
      <c r="L427" s="178" t="str">
        <f>IF($G427="","",SUMIFS(условия_конкуренты!$59:$59,условия_конкуренты!$1:$1,$G427)+SUMIFS(условия_конкуренты!$106:$106,условия_конкуренты!$1:$1,$G427)+SUMIFS(условия_конкуренты!$143:$143,условия_конкуренты!$1:$1,$G427))</f>
        <v/>
      </c>
      <c r="M427" s="181" t="str">
        <f t="shared" si="5"/>
        <v/>
      </c>
      <c r="N427" s="1"/>
      <c r="O427" s="1"/>
      <c r="P427" s="1"/>
      <c r="Q427" s="1"/>
      <c r="R427" s="1"/>
      <c r="S427" s="105"/>
      <c r="T427" s="1"/>
    </row>
    <row r="428" spans="1:20" x14ac:dyDescent="0.3">
      <c r="A428" s="1"/>
      <c r="B428" s="1"/>
      <c r="C428" s="1"/>
      <c r="D428" s="105"/>
      <c r="E428" s="1"/>
      <c r="F428" s="139"/>
      <c r="G428" s="182" t="str">
        <f>IF(G427="","",IF(G427+1&gt;условия_конкуренты!$K$14,"",G427+1))</f>
        <v/>
      </c>
      <c r="H428" s="140"/>
      <c r="I428" s="178" t="str">
        <f>IF($G428="","",SUMIFS(условия_конкуренты!$63:$63,условия_конкуренты!$1:$1,$G428))</f>
        <v/>
      </c>
      <c r="J428" s="178" t="str">
        <f>IF($G428="","",SUMIFS(условия_конкуренты!$110:$110,условия_конкуренты!$1:$1,$G428))</f>
        <v/>
      </c>
      <c r="K428" s="178" t="str">
        <f>IF($G428="","",SUMIFS(условия_конкуренты!$147:$147,условия_конкуренты!$1:$1,$G428))</f>
        <v/>
      </c>
      <c r="L428" s="178" t="str">
        <f>IF($G428="","",SUMIFS(условия_конкуренты!$59:$59,условия_конкуренты!$1:$1,$G428)+SUMIFS(условия_конкуренты!$106:$106,условия_конкуренты!$1:$1,$G428)+SUMIFS(условия_конкуренты!$143:$143,условия_конкуренты!$1:$1,$G428))</f>
        <v/>
      </c>
      <c r="M428" s="181" t="str">
        <f t="shared" si="5"/>
        <v/>
      </c>
      <c r="N428" s="1"/>
      <c r="O428" s="1"/>
      <c r="P428" s="1"/>
      <c r="Q428" s="1"/>
      <c r="R428" s="1"/>
      <c r="S428" s="105"/>
      <c r="T428" s="1"/>
    </row>
    <row r="429" spans="1:20" x14ac:dyDescent="0.3">
      <c r="A429" s="1"/>
      <c r="B429" s="1"/>
      <c r="C429" s="1"/>
      <c r="D429" s="105"/>
      <c r="E429" s="1"/>
      <c r="F429" s="139"/>
      <c r="G429" s="182" t="str">
        <f>IF(G428="","",IF(G428+1&gt;условия_конкуренты!$K$14,"",G428+1))</f>
        <v/>
      </c>
      <c r="H429" s="140"/>
      <c r="I429" s="178" t="str">
        <f>IF($G429="","",SUMIFS(условия_конкуренты!$63:$63,условия_конкуренты!$1:$1,$G429))</f>
        <v/>
      </c>
      <c r="J429" s="178" t="str">
        <f>IF($G429="","",SUMIFS(условия_конкуренты!$110:$110,условия_конкуренты!$1:$1,$G429))</f>
        <v/>
      </c>
      <c r="K429" s="178" t="str">
        <f>IF($G429="","",SUMIFS(условия_конкуренты!$147:$147,условия_конкуренты!$1:$1,$G429))</f>
        <v/>
      </c>
      <c r="L429" s="178" t="str">
        <f>IF($G429="","",SUMIFS(условия_конкуренты!$59:$59,условия_конкуренты!$1:$1,$G429)+SUMIFS(условия_конкуренты!$106:$106,условия_конкуренты!$1:$1,$G429)+SUMIFS(условия_конкуренты!$143:$143,условия_конкуренты!$1:$1,$G429))</f>
        <v/>
      </c>
      <c r="M429" s="181" t="str">
        <f t="shared" si="5"/>
        <v/>
      </c>
      <c r="N429" s="1"/>
      <c r="O429" s="1"/>
      <c r="P429" s="1"/>
      <c r="Q429" s="1"/>
      <c r="R429" s="1"/>
      <c r="S429" s="105"/>
      <c r="T429" s="1"/>
    </row>
    <row r="430" spans="1:20" x14ac:dyDescent="0.3">
      <c r="A430" s="1"/>
      <c r="B430" s="1"/>
      <c r="C430" s="1"/>
      <c r="D430" s="105"/>
      <c r="E430" s="1"/>
      <c r="F430" s="139"/>
      <c r="G430" s="182" t="str">
        <f>IF(G429="","",IF(G429+1&gt;условия_конкуренты!$K$14,"",G429+1))</f>
        <v/>
      </c>
      <c r="H430" s="140"/>
      <c r="I430" s="178" t="str">
        <f>IF($G430="","",SUMIFS(условия_конкуренты!$63:$63,условия_конкуренты!$1:$1,$G430))</f>
        <v/>
      </c>
      <c r="J430" s="178" t="str">
        <f>IF($G430="","",SUMIFS(условия_конкуренты!$110:$110,условия_конкуренты!$1:$1,$G430))</f>
        <v/>
      </c>
      <c r="K430" s="178" t="str">
        <f>IF($G430="","",SUMIFS(условия_конкуренты!$147:$147,условия_конкуренты!$1:$1,$G430))</f>
        <v/>
      </c>
      <c r="L430" s="178" t="str">
        <f>IF($G430="","",SUMIFS(условия_конкуренты!$59:$59,условия_конкуренты!$1:$1,$G430)+SUMIFS(условия_конкуренты!$106:$106,условия_конкуренты!$1:$1,$G430)+SUMIFS(условия_конкуренты!$143:$143,условия_конкуренты!$1:$1,$G430))</f>
        <v/>
      </c>
      <c r="M430" s="181" t="str">
        <f t="shared" si="5"/>
        <v/>
      </c>
      <c r="N430" s="1"/>
      <c r="O430" s="1"/>
      <c r="P430" s="1"/>
      <c r="Q430" s="1"/>
      <c r="R430" s="1"/>
      <c r="S430" s="105"/>
      <c r="T430" s="1"/>
    </row>
    <row r="431" spans="1:20" x14ac:dyDescent="0.3">
      <c r="A431" s="1"/>
      <c r="B431" s="1"/>
      <c r="C431" s="1"/>
      <c r="D431" s="105"/>
      <c r="E431" s="1"/>
      <c r="F431" s="139"/>
      <c r="G431" s="182" t="str">
        <f>IF(G430="","",IF(G430+1&gt;условия_конкуренты!$K$14,"",G430+1))</f>
        <v/>
      </c>
      <c r="H431" s="140"/>
      <c r="I431" s="178" t="str">
        <f>IF($G431="","",SUMIFS(условия_конкуренты!$63:$63,условия_конкуренты!$1:$1,$G431))</f>
        <v/>
      </c>
      <c r="J431" s="178" t="str">
        <f>IF($G431="","",SUMIFS(условия_конкуренты!$110:$110,условия_конкуренты!$1:$1,$G431))</f>
        <v/>
      </c>
      <c r="K431" s="178" t="str">
        <f>IF($G431="","",SUMIFS(условия_конкуренты!$147:$147,условия_конкуренты!$1:$1,$G431))</f>
        <v/>
      </c>
      <c r="L431" s="178" t="str">
        <f>IF($G431="","",SUMIFS(условия_конкуренты!$59:$59,условия_конкуренты!$1:$1,$G431)+SUMIFS(условия_конкуренты!$106:$106,условия_конкуренты!$1:$1,$G431)+SUMIFS(условия_конкуренты!$143:$143,условия_конкуренты!$1:$1,$G431))</f>
        <v/>
      </c>
      <c r="M431" s="181" t="str">
        <f t="shared" si="5"/>
        <v/>
      </c>
      <c r="N431" s="1"/>
      <c r="O431" s="1"/>
      <c r="P431" s="1"/>
      <c r="Q431" s="1"/>
      <c r="R431" s="1"/>
      <c r="S431" s="105"/>
      <c r="T431" s="1"/>
    </row>
    <row r="432" spans="1:20" x14ac:dyDescent="0.3">
      <c r="A432" s="1"/>
      <c r="B432" s="1"/>
      <c r="C432" s="1"/>
      <c r="D432" s="105"/>
      <c r="E432" s="1"/>
      <c r="F432" s="139"/>
      <c r="G432" s="182" t="str">
        <f>IF(G431="","",IF(G431+1&gt;условия_конкуренты!$K$14,"",G431+1))</f>
        <v/>
      </c>
      <c r="H432" s="140"/>
      <c r="I432" s="178" t="str">
        <f>IF($G432="","",SUMIFS(условия_конкуренты!$63:$63,условия_конкуренты!$1:$1,$G432))</f>
        <v/>
      </c>
      <c r="J432" s="178" t="str">
        <f>IF($G432="","",SUMIFS(условия_конкуренты!$110:$110,условия_конкуренты!$1:$1,$G432))</f>
        <v/>
      </c>
      <c r="K432" s="178" t="str">
        <f>IF($G432="","",SUMIFS(условия_конкуренты!$147:$147,условия_конкуренты!$1:$1,$G432))</f>
        <v/>
      </c>
      <c r="L432" s="178" t="str">
        <f>IF($G432="","",SUMIFS(условия_конкуренты!$59:$59,условия_конкуренты!$1:$1,$G432)+SUMIFS(условия_конкуренты!$106:$106,условия_конкуренты!$1:$1,$G432)+SUMIFS(условия_конкуренты!$143:$143,условия_конкуренты!$1:$1,$G432))</f>
        <v/>
      </c>
      <c r="M432" s="181" t="str">
        <f t="shared" si="5"/>
        <v/>
      </c>
      <c r="N432" s="1"/>
      <c r="O432" s="1"/>
      <c r="P432" s="1"/>
      <c r="Q432" s="1"/>
      <c r="R432" s="1"/>
      <c r="S432" s="105"/>
      <c r="T432" s="1"/>
    </row>
    <row r="433" spans="1:20" x14ac:dyDescent="0.3">
      <c r="A433" s="1"/>
      <c r="B433" s="1"/>
      <c r="C433" s="1"/>
      <c r="D433" s="105"/>
      <c r="E433" s="1"/>
      <c r="F433" s="139"/>
      <c r="G433" s="182" t="str">
        <f>IF(G432="","",IF(G432+1&gt;условия_конкуренты!$K$14,"",G432+1))</f>
        <v/>
      </c>
      <c r="H433" s="140"/>
      <c r="I433" s="178" t="str">
        <f>IF($G433="","",SUMIFS(условия_конкуренты!$63:$63,условия_конкуренты!$1:$1,$G433))</f>
        <v/>
      </c>
      <c r="J433" s="178" t="str">
        <f>IF($G433="","",SUMIFS(условия_конкуренты!$110:$110,условия_конкуренты!$1:$1,$G433))</f>
        <v/>
      </c>
      <c r="K433" s="178" t="str">
        <f>IF($G433="","",SUMIFS(условия_конкуренты!$147:$147,условия_конкуренты!$1:$1,$G433))</f>
        <v/>
      </c>
      <c r="L433" s="178" t="str">
        <f>IF($G433="","",SUMIFS(условия_конкуренты!$59:$59,условия_конкуренты!$1:$1,$G433)+SUMIFS(условия_конкуренты!$106:$106,условия_конкуренты!$1:$1,$G433)+SUMIFS(условия_конкуренты!$143:$143,условия_конкуренты!$1:$1,$G433))</f>
        <v/>
      </c>
      <c r="M433" s="181" t="str">
        <f t="shared" si="5"/>
        <v/>
      </c>
      <c r="N433" s="1"/>
      <c r="O433" s="1"/>
      <c r="P433" s="1"/>
      <c r="Q433" s="1"/>
      <c r="R433" s="1"/>
      <c r="S433" s="105"/>
      <c r="T433" s="1"/>
    </row>
    <row r="434" spans="1:20" x14ac:dyDescent="0.3">
      <c r="A434" s="1"/>
      <c r="B434" s="1"/>
      <c r="C434" s="1"/>
      <c r="D434" s="105"/>
      <c r="E434" s="1"/>
      <c r="F434" s="139"/>
      <c r="G434" s="182" t="str">
        <f>IF(G433="","",IF(G433+1&gt;условия_конкуренты!$K$14,"",G433+1))</f>
        <v/>
      </c>
      <c r="H434" s="140"/>
      <c r="I434" s="178" t="str">
        <f>IF($G434="","",SUMIFS(условия_конкуренты!$63:$63,условия_конкуренты!$1:$1,$G434))</f>
        <v/>
      </c>
      <c r="J434" s="178" t="str">
        <f>IF($G434="","",SUMIFS(условия_конкуренты!$110:$110,условия_конкуренты!$1:$1,$G434))</f>
        <v/>
      </c>
      <c r="K434" s="178" t="str">
        <f>IF($G434="","",SUMIFS(условия_конкуренты!$147:$147,условия_конкуренты!$1:$1,$G434))</f>
        <v/>
      </c>
      <c r="L434" s="178" t="str">
        <f>IF($G434="","",SUMIFS(условия_конкуренты!$59:$59,условия_конкуренты!$1:$1,$G434)+SUMIFS(условия_конкуренты!$106:$106,условия_конкуренты!$1:$1,$G434)+SUMIFS(условия_конкуренты!$143:$143,условия_конкуренты!$1:$1,$G434))</f>
        <v/>
      </c>
      <c r="M434" s="181" t="str">
        <f t="shared" si="5"/>
        <v/>
      </c>
      <c r="N434" s="1"/>
      <c r="O434" s="1"/>
      <c r="P434" s="1"/>
      <c r="Q434" s="1"/>
      <c r="R434" s="1"/>
      <c r="S434" s="105"/>
      <c r="T434" s="1"/>
    </row>
    <row r="435" spans="1:20" x14ac:dyDescent="0.3">
      <c r="A435" s="1"/>
      <c r="B435" s="1"/>
      <c r="C435" s="1"/>
      <c r="D435" s="105"/>
      <c r="E435" s="1"/>
      <c r="F435" s="139"/>
      <c r="G435" s="182" t="str">
        <f>IF(G434="","",IF(G434+1&gt;условия_конкуренты!$K$14,"",G434+1))</f>
        <v/>
      </c>
      <c r="H435" s="140"/>
      <c r="I435" s="178" t="str">
        <f>IF($G435="","",SUMIFS(условия_конкуренты!$63:$63,условия_конкуренты!$1:$1,$G435))</f>
        <v/>
      </c>
      <c r="J435" s="178" t="str">
        <f>IF($G435="","",SUMIFS(условия_конкуренты!$110:$110,условия_конкуренты!$1:$1,$G435))</f>
        <v/>
      </c>
      <c r="K435" s="178" t="str">
        <f>IF($G435="","",SUMIFS(условия_конкуренты!$147:$147,условия_конкуренты!$1:$1,$G435))</f>
        <v/>
      </c>
      <c r="L435" s="178" t="str">
        <f>IF($G435="","",SUMIFS(условия_конкуренты!$59:$59,условия_конкуренты!$1:$1,$G435)+SUMIFS(условия_конкуренты!$106:$106,условия_конкуренты!$1:$1,$G435)+SUMIFS(условия_конкуренты!$143:$143,условия_конкуренты!$1:$1,$G435))</f>
        <v/>
      </c>
      <c r="M435" s="181" t="str">
        <f t="shared" si="5"/>
        <v/>
      </c>
      <c r="N435" s="1"/>
      <c r="O435" s="1"/>
      <c r="P435" s="1"/>
      <c r="Q435" s="1"/>
      <c r="R435" s="1"/>
      <c r="S435" s="105"/>
      <c r="T435" s="1"/>
    </row>
    <row r="436" spans="1:20" x14ac:dyDescent="0.3">
      <c r="A436" s="1"/>
      <c r="B436" s="1"/>
      <c r="C436" s="1"/>
      <c r="D436" s="105"/>
      <c r="E436" s="1"/>
      <c r="F436" s="139"/>
      <c r="G436" s="182" t="str">
        <f>IF(G435="","",IF(G435+1&gt;условия_конкуренты!$K$14,"",G435+1))</f>
        <v/>
      </c>
      <c r="H436" s="140"/>
      <c r="I436" s="178" t="str">
        <f>IF($G436="","",SUMIFS(условия_конкуренты!$63:$63,условия_конкуренты!$1:$1,$G436))</f>
        <v/>
      </c>
      <c r="J436" s="178" t="str">
        <f>IF($G436="","",SUMIFS(условия_конкуренты!$110:$110,условия_конкуренты!$1:$1,$G436))</f>
        <v/>
      </c>
      <c r="K436" s="178" t="str">
        <f>IF($G436="","",SUMIFS(условия_конкуренты!$147:$147,условия_конкуренты!$1:$1,$G436))</f>
        <v/>
      </c>
      <c r="L436" s="178" t="str">
        <f>IF($G436="","",SUMIFS(условия_конкуренты!$59:$59,условия_конкуренты!$1:$1,$G436)+SUMIFS(условия_конкуренты!$106:$106,условия_конкуренты!$1:$1,$G436)+SUMIFS(условия_конкуренты!$143:$143,условия_конкуренты!$1:$1,$G436))</f>
        <v/>
      </c>
      <c r="M436" s="181" t="str">
        <f t="shared" si="5"/>
        <v/>
      </c>
      <c r="N436" s="1"/>
      <c r="O436" s="1"/>
      <c r="P436" s="1"/>
      <c r="Q436" s="1"/>
      <c r="R436" s="1"/>
      <c r="S436" s="105"/>
      <c r="T436" s="1"/>
    </row>
    <row r="437" spans="1:20" x14ac:dyDescent="0.3">
      <c r="A437" s="1"/>
      <c r="B437" s="1"/>
      <c r="C437" s="1"/>
      <c r="D437" s="105"/>
      <c r="E437" s="1"/>
      <c r="F437" s="139"/>
      <c r="G437" s="182" t="str">
        <f>IF(G436="","",IF(G436+1&gt;условия_конкуренты!$K$14,"",G436+1))</f>
        <v/>
      </c>
      <c r="H437" s="140"/>
      <c r="I437" s="178" t="str">
        <f>IF($G437="","",SUMIFS(условия_конкуренты!$63:$63,условия_конкуренты!$1:$1,$G437))</f>
        <v/>
      </c>
      <c r="J437" s="178" t="str">
        <f>IF($G437="","",SUMIFS(условия_конкуренты!$110:$110,условия_конкуренты!$1:$1,$G437))</f>
        <v/>
      </c>
      <c r="K437" s="178" t="str">
        <f>IF($G437="","",SUMIFS(условия_конкуренты!$147:$147,условия_конкуренты!$1:$1,$G437))</f>
        <v/>
      </c>
      <c r="L437" s="178" t="str">
        <f>IF($G437="","",SUMIFS(условия_конкуренты!$59:$59,условия_конкуренты!$1:$1,$G437)+SUMIFS(условия_конкуренты!$106:$106,условия_конкуренты!$1:$1,$G437)+SUMIFS(условия_конкуренты!$143:$143,условия_конкуренты!$1:$1,$G437))</f>
        <v/>
      </c>
      <c r="M437" s="181" t="str">
        <f t="shared" si="5"/>
        <v/>
      </c>
      <c r="N437" s="1"/>
      <c r="O437" s="1"/>
      <c r="P437" s="1"/>
      <c r="Q437" s="1"/>
      <c r="R437" s="1"/>
      <c r="S437" s="105"/>
      <c r="T437" s="1"/>
    </row>
    <row r="438" spans="1:20" x14ac:dyDescent="0.3">
      <c r="A438" s="1"/>
      <c r="B438" s="1"/>
      <c r="C438" s="1"/>
      <c r="D438" s="105"/>
      <c r="E438" s="1"/>
      <c r="F438" s="139"/>
      <c r="G438" s="182" t="str">
        <f>IF(G437="","",IF(G437+1&gt;условия_конкуренты!$K$14,"",G437+1))</f>
        <v/>
      </c>
      <c r="H438" s="140"/>
      <c r="I438" s="178" t="str">
        <f>IF($G438="","",SUMIFS(условия_конкуренты!$63:$63,условия_конкуренты!$1:$1,$G438))</f>
        <v/>
      </c>
      <c r="J438" s="178" t="str">
        <f>IF($G438="","",SUMIFS(условия_конкуренты!$110:$110,условия_конкуренты!$1:$1,$G438))</f>
        <v/>
      </c>
      <c r="K438" s="178" t="str">
        <f>IF($G438="","",SUMIFS(условия_конкуренты!$147:$147,условия_конкуренты!$1:$1,$G438))</f>
        <v/>
      </c>
      <c r="L438" s="178" t="str">
        <f>IF($G438="","",SUMIFS(условия_конкуренты!$59:$59,условия_конкуренты!$1:$1,$G438)+SUMIFS(условия_конкуренты!$106:$106,условия_конкуренты!$1:$1,$G438)+SUMIFS(условия_конкуренты!$143:$143,условия_конкуренты!$1:$1,$G438))</f>
        <v/>
      </c>
      <c r="M438" s="181" t="str">
        <f t="shared" si="5"/>
        <v/>
      </c>
      <c r="N438" s="1"/>
      <c r="O438" s="1"/>
      <c r="P438" s="1"/>
      <c r="Q438" s="1"/>
      <c r="R438" s="1"/>
      <c r="S438" s="105"/>
      <c r="T438" s="1"/>
    </row>
    <row r="439" spans="1:20" x14ac:dyDescent="0.3">
      <c r="A439" s="1"/>
      <c r="B439" s="1"/>
      <c r="C439" s="1"/>
      <c r="D439" s="105"/>
      <c r="E439" s="1"/>
      <c r="F439" s="139"/>
      <c r="G439" s="182" t="str">
        <f>IF(G438="","",IF(G438+1&gt;условия_конкуренты!$K$14,"",G438+1))</f>
        <v/>
      </c>
      <c r="H439" s="140"/>
      <c r="I439" s="178" t="str">
        <f>IF($G439="","",SUMIFS(условия_конкуренты!$63:$63,условия_конкуренты!$1:$1,$G439))</f>
        <v/>
      </c>
      <c r="J439" s="178" t="str">
        <f>IF($G439="","",SUMIFS(условия_конкуренты!$110:$110,условия_конкуренты!$1:$1,$G439))</f>
        <v/>
      </c>
      <c r="K439" s="178" t="str">
        <f>IF($G439="","",SUMIFS(условия_конкуренты!$147:$147,условия_конкуренты!$1:$1,$G439))</f>
        <v/>
      </c>
      <c r="L439" s="178" t="str">
        <f>IF($G439="","",SUMIFS(условия_конкуренты!$59:$59,условия_конкуренты!$1:$1,$G439)+SUMIFS(условия_конкуренты!$106:$106,условия_конкуренты!$1:$1,$G439)+SUMIFS(условия_конкуренты!$143:$143,условия_конкуренты!$1:$1,$G439))</f>
        <v/>
      </c>
      <c r="M439" s="181" t="str">
        <f t="shared" si="5"/>
        <v/>
      </c>
      <c r="N439" s="1"/>
      <c r="O439" s="1"/>
      <c r="P439" s="1"/>
      <c r="Q439" s="1"/>
      <c r="R439" s="1"/>
      <c r="S439" s="105"/>
      <c r="T439" s="1"/>
    </row>
    <row r="440" spans="1:20" x14ac:dyDescent="0.3">
      <c r="A440" s="1"/>
      <c r="B440" s="1"/>
      <c r="C440" s="1"/>
      <c r="D440" s="105"/>
      <c r="E440" s="1"/>
      <c r="F440" s="139"/>
      <c r="G440" s="182" t="str">
        <f>IF(G439="","",IF(G439+1&gt;условия_конкуренты!$K$14,"",G439+1))</f>
        <v/>
      </c>
      <c r="H440" s="140"/>
      <c r="I440" s="178" t="str">
        <f>IF($G440="","",SUMIFS(условия_конкуренты!$63:$63,условия_конкуренты!$1:$1,$G440))</f>
        <v/>
      </c>
      <c r="J440" s="178" t="str">
        <f>IF($G440="","",SUMIFS(условия_конкуренты!$110:$110,условия_конкуренты!$1:$1,$G440))</f>
        <v/>
      </c>
      <c r="K440" s="178" t="str">
        <f>IF($G440="","",SUMIFS(условия_конкуренты!$147:$147,условия_конкуренты!$1:$1,$G440))</f>
        <v/>
      </c>
      <c r="L440" s="178" t="str">
        <f>IF($G440="","",SUMIFS(условия_конкуренты!$59:$59,условия_конкуренты!$1:$1,$G440)+SUMIFS(условия_конкуренты!$106:$106,условия_конкуренты!$1:$1,$G440)+SUMIFS(условия_конкуренты!$143:$143,условия_конкуренты!$1:$1,$G440))</f>
        <v/>
      </c>
      <c r="M440" s="181" t="str">
        <f t="shared" si="5"/>
        <v/>
      </c>
      <c r="N440" s="1"/>
      <c r="O440" s="1"/>
      <c r="P440" s="1"/>
      <c r="Q440" s="1"/>
      <c r="R440" s="1"/>
      <c r="S440" s="105"/>
      <c r="T440" s="1"/>
    </row>
    <row r="441" spans="1:20" x14ac:dyDescent="0.3">
      <c r="A441" s="1"/>
      <c r="B441" s="1"/>
      <c r="C441" s="1"/>
      <c r="D441" s="105"/>
      <c r="E441" s="1"/>
      <c r="F441" s="139"/>
      <c r="G441" s="182" t="str">
        <f>IF(G440="","",IF(G440+1&gt;условия_конкуренты!$K$14,"",G440+1))</f>
        <v/>
      </c>
      <c r="H441" s="140"/>
      <c r="I441" s="178" t="str">
        <f>IF($G441="","",SUMIFS(условия_конкуренты!$63:$63,условия_конкуренты!$1:$1,$G441))</f>
        <v/>
      </c>
      <c r="J441" s="178" t="str">
        <f>IF($G441="","",SUMIFS(условия_конкуренты!$110:$110,условия_конкуренты!$1:$1,$G441))</f>
        <v/>
      </c>
      <c r="K441" s="178" t="str">
        <f>IF($G441="","",SUMIFS(условия_конкуренты!$147:$147,условия_конкуренты!$1:$1,$G441))</f>
        <v/>
      </c>
      <c r="L441" s="178" t="str">
        <f>IF($G441="","",SUMIFS(условия_конкуренты!$59:$59,условия_конкуренты!$1:$1,$G441)+SUMIFS(условия_конкуренты!$106:$106,условия_конкуренты!$1:$1,$G441)+SUMIFS(условия_конкуренты!$143:$143,условия_конкуренты!$1:$1,$G441))</f>
        <v/>
      </c>
      <c r="M441" s="181" t="str">
        <f t="shared" si="5"/>
        <v/>
      </c>
      <c r="N441" s="1"/>
      <c r="O441" s="1"/>
      <c r="P441" s="1"/>
      <c r="Q441" s="1"/>
      <c r="R441" s="1"/>
      <c r="S441" s="105"/>
      <c r="T441" s="1"/>
    </row>
    <row r="442" spans="1:20" x14ac:dyDescent="0.3">
      <c r="A442" s="1"/>
      <c r="B442" s="1"/>
      <c r="C442" s="1"/>
      <c r="D442" s="105"/>
      <c r="E442" s="1"/>
      <c r="F442" s="139"/>
      <c r="G442" s="182" t="str">
        <f>IF(G441="","",IF(G441+1&gt;условия_конкуренты!$K$14,"",G441+1))</f>
        <v/>
      </c>
      <c r="H442" s="140"/>
      <c r="I442" s="178" t="str">
        <f>IF($G442="","",SUMIFS(условия_конкуренты!$63:$63,условия_конкуренты!$1:$1,$G442))</f>
        <v/>
      </c>
      <c r="J442" s="178" t="str">
        <f>IF($G442="","",SUMIFS(условия_конкуренты!$110:$110,условия_конкуренты!$1:$1,$G442))</f>
        <v/>
      </c>
      <c r="K442" s="178" t="str">
        <f>IF($G442="","",SUMIFS(условия_конкуренты!$147:$147,условия_конкуренты!$1:$1,$G442))</f>
        <v/>
      </c>
      <c r="L442" s="178" t="str">
        <f>IF($G442="","",SUMIFS(условия_конкуренты!$59:$59,условия_конкуренты!$1:$1,$G442)+SUMIFS(условия_конкуренты!$106:$106,условия_конкуренты!$1:$1,$G442)+SUMIFS(условия_конкуренты!$143:$143,условия_конкуренты!$1:$1,$G442))</f>
        <v/>
      </c>
      <c r="M442" s="181" t="str">
        <f t="shared" si="5"/>
        <v/>
      </c>
      <c r="N442" s="1"/>
      <c r="O442" s="1"/>
      <c r="P442" s="1"/>
      <c r="Q442" s="1"/>
      <c r="R442" s="1"/>
      <c r="S442" s="105"/>
      <c r="T442" s="1"/>
    </row>
    <row r="443" spans="1:20" x14ac:dyDescent="0.3">
      <c r="A443" s="1"/>
      <c r="B443" s="1"/>
      <c r="C443" s="1"/>
      <c r="D443" s="105"/>
      <c r="E443" s="1"/>
      <c r="F443" s="139"/>
      <c r="G443" s="182" t="str">
        <f>IF(G442="","",IF(G442+1&gt;условия_конкуренты!$K$14,"",G442+1))</f>
        <v/>
      </c>
      <c r="H443" s="140"/>
      <c r="I443" s="178" t="str">
        <f>IF($G443="","",SUMIFS(условия_конкуренты!$63:$63,условия_конкуренты!$1:$1,$G443))</f>
        <v/>
      </c>
      <c r="J443" s="178" t="str">
        <f>IF($G443="","",SUMIFS(условия_конкуренты!$110:$110,условия_конкуренты!$1:$1,$G443))</f>
        <v/>
      </c>
      <c r="K443" s="178" t="str">
        <f>IF($G443="","",SUMIFS(условия_конкуренты!$147:$147,условия_конкуренты!$1:$1,$G443))</f>
        <v/>
      </c>
      <c r="L443" s="178" t="str">
        <f>IF($G443="","",SUMIFS(условия_конкуренты!$59:$59,условия_конкуренты!$1:$1,$G443)+SUMIFS(условия_конкуренты!$106:$106,условия_конкуренты!$1:$1,$G443)+SUMIFS(условия_конкуренты!$143:$143,условия_конкуренты!$1:$1,$G443))</f>
        <v/>
      </c>
      <c r="M443" s="181" t="str">
        <f t="shared" si="5"/>
        <v/>
      </c>
      <c r="N443" s="1"/>
      <c r="O443" s="1"/>
      <c r="P443" s="1"/>
      <c r="Q443" s="1"/>
      <c r="R443" s="1"/>
      <c r="S443" s="105"/>
      <c r="T443" s="1"/>
    </row>
    <row r="444" spans="1:20" x14ac:dyDescent="0.3">
      <c r="A444" s="1"/>
      <c r="B444" s="1"/>
      <c r="C444" s="1"/>
      <c r="D444" s="105"/>
      <c r="E444" s="1"/>
      <c r="F444" s="139"/>
      <c r="G444" s="182" t="str">
        <f>IF(G443="","",IF(G443+1&gt;условия_конкуренты!$K$14,"",G443+1))</f>
        <v/>
      </c>
      <c r="H444" s="140"/>
      <c r="I444" s="178" t="str">
        <f>IF($G444="","",SUMIFS(условия_конкуренты!$63:$63,условия_конкуренты!$1:$1,$G444))</f>
        <v/>
      </c>
      <c r="J444" s="178" t="str">
        <f>IF($G444="","",SUMIFS(условия_конкуренты!$110:$110,условия_конкуренты!$1:$1,$G444))</f>
        <v/>
      </c>
      <c r="K444" s="178" t="str">
        <f>IF($G444="","",SUMIFS(условия_конкуренты!$147:$147,условия_конкуренты!$1:$1,$G444))</f>
        <v/>
      </c>
      <c r="L444" s="178" t="str">
        <f>IF($G444="","",SUMIFS(условия_конкуренты!$59:$59,условия_конкуренты!$1:$1,$G444)+SUMIFS(условия_конкуренты!$106:$106,условия_конкуренты!$1:$1,$G444)+SUMIFS(условия_конкуренты!$143:$143,условия_конкуренты!$1:$1,$G444))</f>
        <v/>
      </c>
      <c r="M444" s="181" t="str">
        <f t="shared" si="5"/>
        <v/>
      </c>
      <c r="N444" s="1"/>
      <c r="O444" s="1"/>
      <c r="P444" s="1"/>
      <c r="Q444" s="1"/>
      <c r="R444" s="1"/>
      <c r="S444" s="105"/>
      <c r="T444" s="1"/>
    </row>
    <row r="445" spans="1:20" x14ac:dyDescent="0.3">
      <c r="A445" s="1"/>
      <c r="B445" s="1"/>
      <c r="C445" s="1"/>
      <c r="D445" s="105"/>
      <c r="E445" s="1"/>
      <c r="F445" s="139"/>
      <c r="G445" s="182" t="str">
        <f>IF(G444="","",IF(G444+1&gt;условия_конкуренты!$K$14,"",G444+1))</f>
        <v/>
      </c>
      <c r="H445" s="140"/>
      <c r="I445" s="178" t="str">
        <f>IF($G445="","",SUMIFS(условия_конкуренты!$63:$63,условия_конкуренты!$1:$1,$G445))</f>
        <v/>
      </c>
      <c r="J445" s="178" t="str">
        <f>IF($G445="","",SUMIFS(условия_конкуренты!$110:$110,условия_конкуренты!$1:$1,$G445))</f>
        <v/>
      </c>
      <c r="K445" s="178" t="str">
        <f>IF($G445="","",SUMIFS(условия_конкуренты!$147:$147,условия_конкуренты!$1:$1,$G445))</f>
        <v/>
      </c>
      <c r="L445" s="178" t="str">
        <f>IF($G445="","",SUMIFS(условия_конкуренты!$59:$59,условия_конкуренты!$1:$1,$G445)+SUMIFS(условия_конкуренты!$106:$106,условия_конкуренты!$1:$1,$G445)+SUMIFS(условия_конкуренты!$143:$143,условия_конкуренты!$1:$1,$G445))</f>
        <v/>
      </c>
      <c r="M445" s="181" t="str">
        <f t="shared" si="5"/>
        <v/>
      </c>
      <c r="N445" s="1"/>
      <c r="O445" s="1"/>
      <c r="P445" s="1"/>
      <c r="Q445" s="1"/>
      <c r="R445" s="1"/>
      <c r="S445" s="105"/>
      <c r="T445" s="1"/>
    </row>
    <row r="446" spans="1:20" x14ac:dyDescent="0.3">
      <c r="A446" s="1"/>
      <c r="B446" s="1"/>
      <c r="C446" s="1"/>
      <c r="D446" s="105"/>
      <c r="E446" s="1"/>
      <c r="F446" s="139"/>
      <c r="G446" s="182" t="str">
        <f>IF(G445="","",IF(G445+1&gt;условия_конкуренты!$K$14,"",G445+1))</f>
        <v/>
      </c>
      <c r="H446" s="140"/>
      <c r="I446" s="178" t="str">
        <f>IF($G446="","",SUMIFS(условия_конкуренты!$63:$63,условия_конкуренты!$1:$1,$G446))</f>
        <v/>
      </c>
      <c r="J446" s="178" t="str">
        <f>IF($G446="","",SUMIFS(условия_конкуренты!$110:$110,условия_конкуренты!$1:$1,$G446))</f>
        <v/>
      </c>
      <c r="K446" s="178" t="str">
        <f>IF($G446="","",SUMIFS(условия_конкуренты!$147:$147,условия_конкуренты!$1:$1,$G446))</f>
        <v/>
      </c>
      <c r="L446" s="178" t="str">
        <f>IF($G446="","",SUMIFS(условия_конкуренты!$59:$59,условия_конкуренты!$1:$1,$G446)+SUMIFS(условия_конкуренты!$106:$106,условия_конкуренты!$1:$1,$G446)+SUMIFS(условия_конкуренты!$143:$143,условия_конкуренты!$1:$1,$G446))</f>
        <v/>
      </c>
      <c r="M446" s="181" t="str">
        <f t="shared" si="5"/>
        <v/>
      </c>
      <c r="N446" s="1"/>
      <c r="O446" s="1"/>
      <c r="P446" s="1"/>
      <c r="Q446" s="1"/>
      <c r="R446" s="1"/>
      <c r="S446" s="105"/>
      <c r="T446" s="1"/>
    </row>
    <row r="447" spans="1:20" x14ac:dyDescent="0.3">
      <c r="A447" s="1"/>
      <c r="B447" s="1"/>
      <c r="C447" s="1"/>
      <c r="D447" s="105"/>
      <c r="E447" s="1"/>
      <c r="F447" s="139"/>
      <c r="G447" s="182" t="str">
        <f>IF(G446="","",IF(G446+1&gt;условия_конкуренты!$K$14,"",G446+1))</f>
        <v/>
      </c>
      <c r="H447" s="140"/>
      <c r="I447" s="178" t="str">
        <f>IF($G447="","",SUMIFS(условия_конкуренты!$63:$63,условия_конкуренты!$1:$1,$G447))</f>
        <v/>
      </c>
      <c r="J447" s="178" t="str">
        <f>IF($G447="","",SUMIFS(условия_конкуренты!$110:$110,условия_конкуренты!$1:$1,$G447))</f>
        <v/>
      </c>
      <c r="K447" s="178" t="str">
        <f>IF($G447="","",SUMIFS(условия_конкуренты!$147:$147,условия_конкуренты!$1:$1,$G447))</f>
        <v/>
      </c>
      <c r="L447" s="178" t="str">
        <f>IF($G447="","",SUMIFS(условия_конкуренты!$59:$59,условия_конкуренты!$1:$1,$G447)+SUMIFS(условия_конкуренты!$106:$106,условия_конкуренты!$1:$1,$G447)+SUMIFS(условия_конкуренты!$143:$143,условия_конкуренты!$1:$1,$G447))</f>
        <v/>
      </c>
      <c r="M447" s="181" t="str">
        <f t="shared" si="5"/>
        <v/>
      </c>
      <c r="N447" s="1"/>
      <c r="O447" s="1"/>
      <c r="P447" s="1"/>
      <c r="Q447" s="1"/>
      <c r="R447" s="1"/>
      <c r="S447" s="105"/>
      <c r="T447" s="1"/>
    </row>
    <row r="448" spans="1:20" x14ac:dyDescent="0.3">
      <c r="A448" s="1"/>
      <c r="B448" s="1"/>
      <c r="C448" s="1"/>
      <c r="D448" s="105"/>
      <c r="E448" s="1"/>
      <c r="F448" s="139"/>
      <c r="G448" s="182" t="str">
        <f>IF(G447="","",IF(G447+1&gt;условия_конкуренты!$K$14,"",G447+1))</f>
        <v/>
      </c>
      <c r="H448" s="140"/>
      <c r="I448" s="178" t="str">
        <f>IF($G448="","",SUMIFS(условия_конкуренты!$63:$63,условия_конкуренты!$1:$1,$G448))</f>
        <v/>
      </c>
      <c r="J448" s="178" t="str">
        <f>IF($G448="","",SUMIFS(условия_конкуренты!$110:$110,условия_конкуренты!$1:$1,$G448))</f>
        <v/>
      </c>
      <c r="K448" s="178" t="str">
        <f>IF($G448="","",SUMIFS(условия_конкуренты!$147:$147,условия_конкуренты!$1:$1,$G448))</f>
        <v/>
      </c>
      <c r="L448" s="178" t="str">
        <f>IF($G448="","",SUMIFS(условия_конкуренты!$59:$59,условия_конкуренты!$1:$1,$G448)+SUMIFS(условия_конкуренты!$106:$106,условия_конкуренты!$1:$1,$G448)+SUMIFS(условия_конкуренты!$143:$143,условия_конкуренты!$1:$1,$G448))</f>
        <v/>
      </c>
      <c r="M448" s="181" t="str">
        <f t="shared" ref="M448:M500" si="6">IF($G448="","",SUM(I448:L448))</f>
        <v/>
      </c>
      <c r="N448" s="1"/>
      <c r="O448" s="1"/>
      <c r="P448" s="1"/>
      <c r="Q448" s="1"/>
      <c r="R448" s="1"/>
      <c r="S448" s="105"/>
      <c r="T448" s="1"/>
    </row>
    <row r="449" spans="1:20" x14ac:dyDescent="0.3">
      <c r="A449" s="1"/>
      <c r="B449" s="1"/>
      <c r="C449" s="1"/>
      <c r="D449" s="105"/>
      <c r="E449" s="1"/>
      <c r="F449" s="139"/>
      <c r="G449" s="182" t="str">
        <f>IF(G448="","",IF(G448+1&gt;условия_конкуренты!$K$14,"",G448+1))</f>
        <v/>
      </c>
      <c r="H449" s="140"/>
      <c r="I449" s="178" t="str">
        <f>IF($G449="","",SUMIFS(условия_конкуренты!$63:$63,условия_конкуренты!$1:$1,$G449))</f>
        <v/>
      </c>
      <c r="J449" s="178" t="str">
        <f>IF($G449="","",SUMIFS(условия_конкуренты!$110:$110,условия_конкуренты!$1:$1,$G449))</f>
        <v/>
      </c>
      <c r="K449" s="178" t="str">
        <f>IF($G449="","",SUMIFS(условия_конкуренты!$147:$147,условия_конкуренты!$1:$1,$G449))</f>
        <v/>
      </c>
      <c r="L449" s="178" t="str">
        <f>IF($G449="","",SUMIFS(условия_конкуренты!$59:$59,условия_конкуренты!$1:$1,$G449)+SUMIFS(условия_конкуренты!$106:$106,условия_конкуренты!$1:$1,$G449)+SUMIFS(условия_конкуренты!$143:$143,условия_конкуренты!$1:$1,$G449))</f>
        <v/>
      </c>
      <c r="M449" s="181" t="str">
        <f t="shared" si="6"/>
        <v/>
      </c>
      <c r="N449" s="1"/>
      <c r="O449" s="1"/>
      <c r="P449" s="1"/>
      <c r="Q449" s="1"/>
      <c r="R449" s="1"/>
      <c r="S449" s="105"/>
      <c r="T449" s="1"/>
    </row>
    <row r="450" spans="1:20" x14ac:dyDescent="0.3">
      <c r="A450" s="1"/>
      <c r="B450" s="1"/>
      <c r="C450" s="1"/>
      <c r="D450" s="105"/>
      <c r="E450" s="1"/>
      <c r="F450" s="139"/>
      <c r="G450" s="182" t="str">
        <f>IF(G449="","",IF(G449+1&gt;условия_конкуренты!$K$14,"",G449+1))</f>
        <v/>
      </c>
      <c r="H450" s="140"/>
      <c r="I450" s="178" t="str">
        <f>IF($G450="","",SUMIFS(условия_конкуренты!$63:$63,условия_конкуренты!$1:$1,$G450))</f>
        <v/>
      </c>
      <c r="J450" s="178" t="str">
        <f>IF($G450="","",SUMIFS(условия_конкуренты!$110:$110,условия_конкуренты!$1:$1,$G450))</f>
        <v/>
      </c>
      <c r="K450" s="178" t="str">
        <f>IF($G450="","",SUMIFS(условия_конкуренты!$147:$147,условия_конкуренты!$1:$1,$G450))</f>
        <v/>
      </c>
      <c r="L450" s="178" t="str">
        <f>IF($G450="","",SUMIFS(условия_конкуренты!$59:$59,условия_конкуренты!$1:$1,$G450)+SUMIFS(условия_конкуренты!$106:$106,условия_конкуренты!$1:$1,$G450)+SUMIFS(условия_конкуренты!$143:$143,условия_конкуренты!$1:$1,$G450))</f>
        <v/>
      </c>
      <c r="M450" s="181" t="str">
        <f t="shared" si="6"/>
        <v/>
      </c>
      <c r="N450" s="1"/>
      <c r="O450" s="1"/>
      <c r="P450" s="1"/>
      <c r="Q450" s="1"/>
      <c r="R450" s="1"/>
      <c r="S450" s="105"/>
      <c r="T450" s="1"/>
    </row>
    <row r="451" spans="1:20" x14ac:dyDescent="0.3">
      <c r="A451" s="1"/>
      <c r="B451" s="1"/>
      <c r="C451" s="1"/>
      <c r="D451" s="105"/>
      <c r="E451" s="1"/>
      <c r="F451" s="139"/>
      <c r="G451" s="182" t="str">
        <f>IF(G450="","",IF(G450+1&gt;условия_конкуренты!$K$14,"",G450+1))</f>
        <v/>
      </c>
      <c r="H451" s="140"/>
      <c r="I451" s="178" t="str">
        <f>IF($G451="","",SUMIFS(условия_конкуренты!$63:$63,условия_конкуренты!$1:$1,$G451))</f>
        <v/>
      </c>
      <c r="J451" s="178" t="str">
        <f>IF($G451="","",SUMIFS(условия_конкуренты!$110:$110,условия_конкуренты!$1:$1,$G451))</f>
        <v/>
      </c>
      <c r="K451" s="178" t="str">
        <f>IF($G451="","",SUMIFS(условия_конкуренты!$147:$147,условия_конкуренты!$1:$1,$G451))</f>
        <v/>
      </c>
      <c r="L451" s="178" t="str">
        <f>IF($G451="","",SUMIFS(условия_конкуренты!$59:$59,условия_конкуренты!$1:$1,$G451)+SUMIFS(условия_конкуренты!$106:$106,условия_конкуренты!$1:$1,$G451)+SUMIFS(условия_конкуренты!$143:$143,условия_конкуренты!$1:$1,$G451))</f>
        <v/>
      </c>
      <c r="M451" s="181" t="str">
        <f t="shared" si="6"/>
        <v/>
      </c>
      <c r="N451" s="1"/>
      <c r="O451" s="1"/>
      <c r="P451" s="1"/>
      <c r="Q451" s="1"/>
      <c r="R451" s="1"/>
      <c r="S451" s="105"/>
      <c r="T451" s="1"/>
    </row>
    <row r="452" spans="1:20" x14ac:dyDescent="0.3">
      <c r="A452" s="1"/>
      <c r="B452" s="1"/>
      <c r="C452" s="1"/>
      <c r="D452" s="105"/>
      <c r="E452" s="1"/>
      <c r="F452" s="139"/>
      <c r="G452" s="182" t="str">
        <f>IF(G451="","",IF(G451+1&gt;условия_конкуренты!$K$14,"",G451+1))</f>
        <v/>
      </c>
      <c r="H452" s="140"/>
      <c r="I452" s="178" t="str">
        <f>IF($G452="","",SUMIFS(условия_конкуренты!$63:$63,условия_конкуренты!$1:$1,$G452))</f>
        <v/>
      </c>
      <c r="J452" s="178" t="str">
        <f>IF($G452="","",SUMIFS(условия_конкуренты!$110:$110,условия_конкуренты!$1:$1,$G452))</f>
        <v/>
      </c>
      <c r="K452" s="178" t="str">
        <f>IF($G452="","",SUMIFS(условия_конкуренты!$147:$147,условия_конкуренты!$1:$1,$G452))</f>
        <v/>
      </c>
      <c r="L452" s="178" t="str">
        <f>IF($G452="","",SUMIFS(условия_конкуренты!$59:$59,условия_конкуренты!$1:$1,$G452)+SUMIFS(условия_конкуренты!$106:$106,условия_конкуренты!$1:$1,$G452)+SUMIFS(условия_конкуренты!$143:$143,условия_конкуренты!$1:$1,$G452))</f>
        <v/>
      </c>
      <c r="M452" s="181" t="str">
        <f t="shared" si="6"/>
        <v/>
      </c>
      <c r="N452" s="1"/>
      <c r="O452" s="1"/>
      <c r="P452" s="1"/>
      <c r="Q452" s="1"/>
      <c r="R452" s="1"/>
      <c r="S452" s="105"/>
      <c r="T452" s="1"/>
    </row>
    <row r="453" spans="1:20" x14ac:dyDescent="0.3">
      <c r="A453" s="1"/>
      <c r="B453" s="1"/>
      <c r="C453" s="1"/>
      <c r="D453" s="105"/>
      <c r="E453" s="1"/>
      <c r="F453" s="139"/>
      <c r="G453" s="182" t="str">
        <f>IF(G452="","",IF(G452+1&gt;условия_конкуренты!$K$14,"",G452+1))</f>
        <v/>
      </c>
      <c r="H453" s="140"/>
      <c r="I453" s="178" t="str">
        <f>IF($G453="","",SUMIFS(условия_конкуренты!$63:$63,условия_конкуренты!$1:$1,$G453))</f>
        <v/>
      </c>
      <c r="J453" s="178" t="str">
        <f>IF($G453="","",SUMIFS(условия_конкуренты!$110:$110,условия_конкуренты!$1:$1,$G453))</f>
        <v/>
      </c>
      <c r="K453" s="178" t="str">
        <f>IF($G453="","",SUMIFS(условия_конкуренты!$147:$147,условия_конкуренты!$1:$1,$G453))</f>
        <v/>
      </c>
      <c r="L453" s="178" t="str">
        <f>IF($G453="","",SUMIFS(условия_конкуренты!$59:$59,условия_конкуренты!$1:$1,$G453)+SUMIFS(условия_конкуренты!$106:$106,условия_конкуренты!$1:$1,$G453)+SUMIFS(условия_конкуренты!$143:$143,условия_конкуренты!$1:$1,$G453))</f>
        <v/>
      </c>
      <c r="M453" s="181" t="str">
        <f t="shared" si="6"/>
        <v/>
      </c>
      <c r="N453" s="1"/>
      <c r="O453" s="1"/>
      <c r="P453" s="1"/>
      <c r="Q453" s="1"/>
      <c r="R453" s="1"/>
      <c r="S453" s="105"/>
      <c r="T453" s="1"/>
    </row>
    <row r="454" spans="1:20" x14ac:dyDescent="0.3">
      <c r="A454" s="1"/>
      <c r="B454" s="1"/>
      <c r="C454" s="1"/>
      <c r="D454" s="105"/>
      <c r="E454" s="1"/>
      <c r="F454" s="139"/>
      <c r="G454" s="182" t="str">
        <f>IF(G453="","",IF(G453+1&gt;условия_конкуренты!$K$14,"",G453+1))</f>
        <v/>
      </c>
      <c r="H454" s="140"/>
      <c r="I454" s="178" t="str">
        <f>IF($G454="","",SUMIFS(условия_конкуренты!$63:$63,условия_конкуренты!$1:$1,$G454))</f>
        <v/>
      </c>
      <c r="J454" s="178" t="str">
        <f>IF($G454="","",SUMIFS(условия_конкуренты!$110:$110,условия_конкуренты!$1:$1,$G454))</f>
        <v/>
      </c>
      <c r="K454" s="178" t="str">
        <f>IF($G454="","",SUMIFS(условия_конкуренты!$147:$147,условия_конкуренты!$1:$1,$G454))</f>
        <v/>
      </c>
      <c r="L454" s="178" t="str">
        <f>IF($G454="","",SUMIFS(условия_конкуренты!$59:$59,условия_конкуренты!$1:$1,$G454)+SUMIFS(условия_конкуренты!$106:$106,условия_конкуренты!$1:$1,$G454)+SUMIFS(условия_конкуренты!$143:$143,условия_конкуренты!$1:$1,$G454))</f>
        <v/>
      </c>
      <c r="M454" s="181" t="str">
        <f t="shared" si="6"/>
        <v/>
      </c>
      <c r="N454" s="1"/>
      <c r="O454" s="1"/>
      <c r="P454" s="1"/>
      <c r="Q454" s="1"/>
      <c r="R454" s="1"/>
      <c r="S454" s="105"/>
      <c r="T454" s="1"/>
    </row>
    <row r="455" spans="1:20" x14ac:dyDescent="0.3">
      <c r="A455" s="1"/>
      <c r="B455" s="1"/>
      <c r="C455" s="1"/>
      <c r="D455" s="105"/>
      <c r="E455" s="1"/>
      <c r="F455" s="139"/>
      <c r="G455" s="182" t="str">
        <f>IF(G454="","",IF(G454+1&gt;условия_конкуренты!$K$14,"",G454+1))</f>
        <v/>
      </c>
      <c r="H455" s="140"/>
      <c r="I455" s="178" t="str">
        <f>IF($G455="","",SUMIFS(условия_конкуренты!$63:$63,условия_конкуренты!$1:$1,$G455))</f>
        <v/>
      </c>
      <c r="J455" s="178" t="str">
        <f>IF($G455="","",SUMIFS(условия_конкуренты!$110:$110,условия_конкуренты!$1:$1,$G455))</f>
        <v/>
      </c>
      <c r="K455" s="178" t="str">
        <f>IF($G455="","",SUMIFS(условия_конкуренты!$147:$147,условия_конкуренты!$1:$1,$G455))</f>
        <v/>
      </c>
      <c r="L455" s="178" t="str">
        <f>IF($G455="","",SUMIFS(условия_конкуренты!$59:$59,условия_конкуренты!$1:$1,$G455)+SUMIFS(условия_конкуренты!$106:$106,условия_конкуренты!$1:$1,$G455)+SUMIFS(условия_конкуренты!$143:$143,условия_конкуренты!$1:$1,$G455))</f>
        <v/>
      </c>
      <c r="M455" s="181" t="str">
        <f t="shared" si="6"/>
        <v/>
      </c>
      <c r="N455" s="1"/>
      <c r="O455" s="1"/>
      <c r="P455" s="1"/>
      <c r="Q455" s="1"/>
      <c r="R455" s="1"/>
      <c r="S455" s="105"/>
      <c r="T455" s="1"/>
    </row>
    <row r="456" spans="1:20" x14ac:dyDescent="0.3">
      <c r="A456" s="1"/>
      <c r="B456" s="1"/>
      <c r="C456" s="1"/>
      <c r="D456" s="105"/>
      <c r="E456" s="1"/>
      <c r="F456" s="139"/>
      <c r="G456" s="182" t="str">
        <f>IF(G455="","",IF(G455+1&gt;условия_конкуренты!$K$14,"",G455+1))</f>
        <v/>
      </c>
      <c r="H456" s="140"/>
      <c r="I456" s="178" t="str">
        <f>IF($G456="","",SUMIFS(условия_конкуренты!$63:$63,условия_конкуренты!$1:$1,$G456))</f>
        <v/>
      </c>
      <c r="J456" s="178" t="str">
        <f>IF($G456="","",SUMIFS(условия_конкуренты!$110:$110,условия_конкуренты!$1:$1,$G456))</f>
        <v/>
      </c>
      <c r="K456" s="178" t="str">
        <f>IF($G456="","",SUMIFS(условия_конкуренты!$147:$147,условия_конкуренты!$1:$1,$G456))</f>
        <v/>
      </c>
      <c r="L456" s="178" t="str">
        <f>IF($G456="","",SUMIFS(условия_конкуренты!$59:$59,условия_конкуренты!$1:$1,$G456)+SUMIFS(условия_конкуренты!$106:$106,условия_конкуренты!$1:$1,$G456)+SUMIFS(условия_конкуренты!$143:$143,условия_конкуренты!$1:$1,$G456))</f>
        <v/>
      </c>
      <c r="M456" s="181" t="str">
        <f t="shared" si="6"/>
        <v/>
      </c>
      <c r="N456" s="1"/>
      <c r="O456" s="1"/>
      <c r="P456" s="1"/>
      <c r="Q456" s="1"/>
      <c r="R456" s="1"/>
      <c r="S456" s="105"/>
      <c r="T456" s="1"/>
    </row>
    <row r="457" spans="1:20" x14ac:dyDescent="0.3">
      <c r="A457" s="1"/>
      <c r="B457" s="1"/>
      <c r="C457" s="1"/>
      <c r="D457" s="105"/>
      <c r="E457" s="1"/>
      <c r="F457" s="139"/>
      <c r="G457" s="182" t="str">
        <f>IF(G456="","",IF(G456+1&gt;условия_конкуренты!$K$14,"",G456+1))</f>
        <v/>
      </c>
      <c r="H457" s="140"/>
      <c r="I457" s="178" t="str">
        <f>IF($G457="","",SUMIFS(условия_конкуренты!$63:$63,условия_конкуренты!$1:$1,$G457))</f>
        <v/>
      </c>
      <c r="J457" s="178" t="str">
        <f>IF($G457="","",SUMIFS(условия_конкуренты!$110:$110,условия_конкуренты!$1:$1,$G457))</f>
        <v/>
      </c>
      <c r="K457" s="178" t="str">
        <f>IF($G457="","",SUMIFS(условия_конкуренты!$147:$147,условия_конкуренты!$1:$1,$G457))</f>
        <v/>
      </c>
      <c r="L457" s="178" t="str">
        <f>IF($G457="","",SUMIFS(условия_конкуренты!$59:$59,условия_конкуренты!$1:$1,$G457)+SUMIFS(условия_конкуренты!$106:$106,условия_конкуренты!$1:$1,$G457)+SUMIFS(условия_конкуренты!$143:$143,условия_конкуренты!$1:$1,$G457))</f>
        <v/>
      </c>
      <c r="M457" s="181" t="str">
        <f t="shared" si="6"/>
        <v/>
      </c>
      <c r="N457" s="1"/>
      <c r="O457" s="1"/>
      <c r="P457" s="1"/>
      <c r="Q457" s="1"/>
      <c r="R457" s="1"/>
      <c r="S457" s="105"/>
      <c r="T457" s="1"/>
    </row>
    <row r="458" spans="1:20" x14ac:dyDescent="0.3">
      <c r="A458" s="1"/>
      <c r="B458" s="1"/>
      <c r="C458" s="1"/>
      <c r="D458" s="105"/>
      <c r="E458" s="1"/>
      <c r="F458" s="139"/>
      <c r="G458" s="182" t="str">
        <f>IF(G457="","",IF(G457+1&gt;условия_конкуренты!$K$14,"",G457+1))</f>
        <v/>
      </c>
      <c r="H458" s="140"/>
      <c r="I458" s="178" t="str">
        <f>IF($G458="","",SUMIFS(условия_конкуренты!$63:$63,условия_конкуренты!$1:$1,$G458))</f>
        <v/>
      </c>
      <c r="J458" s="178" t="str">
        <f>IF($G458="","",SUMIFS(условия_конкуренты!$110:$110,условия_конкуренты!$1:$1,$G458))</f>
        <v/>
      </c>
      <c r="K458" s="178" t="str">
        <f>IF($G458="","",SUMIFS(условия_конкуренты!$147:$147,условия_конкуренты!$1:$1,$G458))</f>
        <v/>
      </c>
      <c r="L458" s="178" t="str">
        <f>IF($G458="","",SUMIFS(условия_конкуренты!$59:$59,условия_конкуренты!$1:$1,$G458)+SUMIFS(условия_конкуренты!$106:$106,условия_конкуренты!$1:$1,$G458)+SUMIFS(условия_конкуренты!$143:$143,условия_конкуренты!$1:$1,$G458))</f>
        <v/>
      </c>
      <c r="M458" s="181" t="str">
        <f t="shared" si="6"/>
        <v/>
      </c>
      <c r="N458" s="1"/>
      <c r="O458" s="1"/>
      <c r="P458" s="1"/>
      <c r="Q458" s="1"/>
      <c r="R458" s="1"/>
      <c r="S458" s="105"/>
      <c r="T458" s="1"/>
    </row>
    <row r="459" spans="1:20" x14ac:dyDescent="0.3">
      <c r="A459" s="1"/>
      <c r="B459" s="1"/>
      <c r="C459" s="1"/>
      <c r="D459" s="105"/>
      <c r="E459" s="1"/>
      <c r="F459" s="139"/>
      <c r="G459" s="182" t="str">
        <f>IF(G458="","",IF(G458+1&gt;условия_конкуренты!$K$14,"",G458+1))</f>
        <v/>
      </c>
      <c r="H459" s="140"/>
      <c r="I459" s="178" t="str">
        <f>IF($G459="","",SUMIFS(условия_конкуренты!$63:$63,условия_конкуренты!$1:$1,$G459))</f>
        <v/>
      </c>
      <c r="J459" s="178" t="str">
        <f>IF($G459="","",SUMIFS(условия_конкуренты!$110:$110,условия_конкуренты!$1:$1,$G459))</f>
        <v/>
      </c>
      <c r="K459" s="178" t="str">
        <f>IF($G459="","",SUMIFS(условия_конкуренты!$147:$147,условия_конкуренты!$1:$1,$G459))</f>
        <v/>
      </c>
      <c r="L459" s="178" t="str">
        <f>IF($G459="","",SUMIFS(условия_конкуренты!$59:$59,условия_конкуренты!$1:$1,$G459)+SUMIFS(условия_конкуренты!$106:$106,условия_конкуренты!$1:$1,$G459)+SUMIFS(условия_конкуренты!$143:$143,условия_конкуренты!$1:$1,$G459))</f>
        <v/>
      </c>
      <c r="M459" s="181" t="str">
        <f t="shared" si="6"/>
        <v/>
      </c>
      <c r="N459" s="1"/>
      <c r="O459" s="1"/>
      <c r="P459" s="1"/>
      <c r="Q459" s="1"/>
      <c r="R459" s="1"/>
      <c r="S459" s="105"/>
      <c r="T459" s="1"/>
    </row>
    <row r="460" spans="1:20" x14ac:dyDescent="0.3">
      <c r="A460" s="1"/>
      <c r="B460" s="1"/>
      <c r="C460" s="1"/>
      <c r="D460" s="105"/>
      <c r="E460" s="1"/>
      <c r="F460" s="139"/>
      <c r="G460" s="182" t="str">
        <f>IF(G459="","",IF(G459+1&gt;условия_конкуренты!$K$14,"",G459+1))</f>
        <v/>
      </c>
      <c r="H460" s="140"/>
      <c r="I460" s="178" t="str">
        <f>IF($G460="","",SUMIFS(условия_конкуренты!$63:$63,условия_конкуренты!$1:$1,$G460))</f>
        <v/>
      </c>
      <c r="J460" s="178" t="str">
        <f>IF($G460="","",SUMIFS(условия_конкуренты!$110:$110,условия_конкуренты!$1:$1,$G460))</f>
        <v/>
      </c>
      <c r="K460" s="178" t="str">
        <f>IF($G460="","",SUMIFS(условия_конкуренты!$147:$147,условия_конкуренты!$1:$1,$G460))</f>
        <v/>
      </c>
      <c r="L460" s="178" t="str">
        <f>IF($G460="","",SUMIFS(условия_конкуренты!$59:$59,условия_конкуренты!$1:$1,$G460)+SUMIFS(условия_конкуренты!$106:$106,условия_конкуренты!$1:$1,$G460)+SUMIFS(условия_конкуренты!$143:$143,условия_конкуренты!$1:$1,$G460))</f>
        <v/>
      </c>
      <c r="M460" s="181" t="str">
        <f t="shared" si="6"/>
        <v/>
      </c>
      <c r="N460" s="1"/>
      <c r="O460" s="1"/>
      <c r="P460" s="1"/>
      <c r="Q460" s="1"/>
      <c r="R460" s="1"/>
      <c r="S460" s="105"/>
      <c r="T460" s="1"/>
    </row>
    <row r="461" spans="1:20" x14ac:dyDescent="0.3">
      <c r="A461" s="1"/>
      <c r="B461" s="1"/>
      <c r="C461" s="1"/>
      <c r="D461" s="105"/>
      <c r="E461" s="1"/>
      <c r="F461" s="139"/>
      <c r="G461" s="182" t="str">
        <f>IF(G460="","",IF(G460+1&gt;условия_конкуренты!$K$14,"",G460+1))</f>
        <v/>
      </c>
      <c r="H461" s="140"/>
      <c r="I461" s="178" t="str">
        <f>IF($G461="","",SUMIFS(условия_конкуренты!$63:$63,условия_конкуренты!$1:$1,$G461))</f>
        <v/>
      </c>
      <c r="J461" s="178" t="str">
        <f>IF($G461="","",SUMIFS(условия_конкуренты!$110:$110,условия_конкуренты!$1:$1,$G461))</f>
        <v/>
      </c>
      <c r="K461" s="178" t="str">
        <f>IF($G461="","",SUMIFS(условия_конкуренты!$147:$147,условия_конкуренты!$1:$1,$G461))</f>
        <v/>
      </c>
      <c r="L461" s="178" t="str">
        <f>IF($G461="","",SUMIFS(условия_конкуренты!$59:$59,условия_конкуренты!$1:$1,$G461)+SUMIFS(условия_конкуренты!$106:$106,условия_конкуренты!$1:$1,$G461)+SUMIFS(условия_конкуренты!$143:$143,условия_конкуренты!$1:$1,$G461))</f>
        <v/>
      </c>
      <c r="M461" s="181" t="str">
        <f t="shared" si="6"/>
        <v/>
      </c>
      <c r="N461" s="1"/>
      <c r="O461" s="1"/>
      <c r="P461" s="1"/>
      <c r="Q461" s="1"/>
      <c r="R461" s="1"/>
      <c r="S461" s="105"/>
      <c r="T461" s="1"/>
    </row>
    <row r="462" spans="1:20" x14ac:dyDescent="0.3">
      <c r="A462" s="1"/>
      <c r="B462" s="1"/>
      <c r="C462" s="1"/>
      <c r="D462" s="105"/>
      <c r="E462" s="1"/>
      <c r="F462" s="139"/>
      <c r="G462" s="182" t="str">
        <f>IF(G461="","",IF(G461+1&gt;условия_конкуренты!$K$14,"",G461+1))</f>
        <v/>
      </c>
      <c r="H462" s="140"/>
      <c r="I462" s="178" t="str">
        <f>IF($G462="","",SUMIFS(условия_конкуренты!$63:$63,условия_конкуренты!$1:$1,$G462))</f>
        <v/>
      </c>
      <c r="J462" s="178" t="str">
        <f>IF($G462="","",SUMIFS(условия_конкуренты!$110:$110,условия_конкуренты!$1:$1,$G462))</f>
        <v/>
      </c>
      <c r="K462" s="178" t="str">
        <f>IF($G462="","",SUMIFS(условия_конкуренты!$147:$147,условия_конкуренты!$1:$1,$G462))</f>
        <v/>
      </c>
      <c r="L462" s="178" t="str">
        <f>IF($G462="","",SUMIFS(условия_конкуренты!$59:$59,условия_конкуренты!$1:$1,$G462)+SUMIFS(условия_конкуренты!$106:$106,условия_конкуренты!$1:$1,$G462)+SUMIFS(условия_конкуренты!$143:$143,условия_конкуренты!$1:$1,$G462))</f>
        <v/>
      </c>
      <c r="M462" s="181" t="str">
        <f t="shared" si="6"/>
        <v/>
      </c>
      <c r="N462" s="1"/>
      <c r="O462" s="1"/>
      <c r="P462" s="1"/>
      <c r="Q462" s="1"/>
      <c r="R462" s="1"/>
      <c r="S462" s="105"/>
      <c r="T462" s="1"/>
    </row>
    <row r="463" spans="1:20" x14ac:dyDescent="0.3">
      <c r="A463" s="1"/>
      <c r="B463" s="1"/>
      <c r="C463" s="1"/>
      <c r="D463" s="105"/>
      <c r="E463" s="1"/>
      <c r="F463" s="139"/>
      <c r="G463" s="182" t="str">
        <f>IF(G462="","",IF(G462+1&gt;условия_конкуренты!$K$14,"",G462+1))</f>
        <v/>
      </c>
      <c r="H463" s="140"/>
      <c r="I463" s="178" t="str">
        <f>IF($G463="","",SUMIFS(условия_конкуренты!$63:$63,условия_конкуренты!$1:$1,$G463))</f>
        <v/>
      </c>
      <c r="J463" s="178" t="str">
        <f>IF($G463="","",SUMIFS(условия_конкуренты!$110:$110,условия_конкуренты!$1:$1,$G463))</f>
        <v/>
      </c>
      <c r="K463" s="178" t="str">
        <f>IF($G463="","",SUMIFS(условия_конкуренты!$147:$147,условия_конкуренты!$1:$1,$G463))</f>
        <v/>
      </c>
      <c r="L463" s="178" t="str">
        <f>IF($G463="","",SUMIFS(условия_конкуренты!$59:$59,условия_конкуренты!$1:$1,$G463)+SUMIFS(условия_конкуренты!$106:$106,условия_конкуренты!$1:$1,$G463)+SUMIFS(условия_конкуренты!$143:$143,условия_конкуренты!$1:$1,$G463))</f>
        <v/>
      </c>
      <c r="M463" s="181" t="str">
        <f t="shared" si="6"/>
        <v/>
      </c>
      <c r="N463" s="1"/>
      <c r="O463" s="1"/>
      <c r="P463" s="1"/>
      <c r="Q463" s="1"/>
      <c r="R463" s="1"/>
      <c r="S463" s="105"/>
      <c r="T463" s="1"/>
    </row>
    <row r="464" spans="1:20" x14ac:dyDescent="0.3">
      <c r="A464" s="1"/>
      <c r="B464" s="1"/>
      <c r="C464" s="1"/>
      <c r="D464" s="105"/>
      <c r="E464" s="1"/>
      <c r="F464" s="139"/>
      <c r="G464" s="182" t="str">
        <f>IF(G463="","",IF(G463+1&gt;условия_конкуренты!$K$14,"",G463+1))</f>
        <v/>
      </c>
      <c r="H464" s="140"/>
      <c r="I464" s="178" t="str">
        <f>IF($G464="","",SUMIFS(условия_конкуренты!$63:$63,условия_конкуренты!$1:$1,$G464))</f>
        <v/>
      </c>
      <c r="J464" s="178" t="str">
        <f>IF($G464="","",SUMIFS(условия_конкуренты!$110:$110,условия_конкуренты!$1:$1,$G464))</f>
        <v/>
      </c>
      <c r="K464" s="178" t="str">
        <f>IF($G464="","",SUMIFS(условия_конкуренты!$147:$147,условия_конкуренты!$1:$1,$G464))</f>
        <v/>
      </c>
      <c r="L464" s="178" t="str">
        <f>IF($G464="","",SUMIFS(условия_конкуренты!$59:$59,условия_конкуренты!$1:$1,$G464)+SUMIFS(условия_конкуренты!$106:$106,условия_конкуренты!$1:$1,$G464)+SUMIFS(условия_конкуренты!$143:$143,условия_конкуренты!$1:$1,$G464))</f>
        <v/>
      </c>
      <c r="M464" s="181" t="str">
        <f t="shared" si="6"/>
        <v/>
      </c>
      <c r="N464" s="1"/>
      <c r="O464" s="1"/>
      <c r="P464" s="1"/>
      <c r="Q464" s="1"/>
      <c r="R464" s="1"/>
      <c r="S464" s="105"/>
      <c r="T464" s="1"/>
    </row>
    <row r="465" spans="1:20" x14ac:dyDescent="0.3">
      <c r="A465" s="1"/>
      <c r="B465" s="1"/>
      <c r="C465" s="1"/>
      <c r="D465" s="105"/>
      <c r="E465" s="1"/>
      <c r="F465" s="139"/>
      <c r="G465" s="182" t="str">
        <f>IF(G464="","",IF(G464+1&gt;условия_конкуренты!$K$14,"",G464+1))</f>
        <v/>
      </c>
      <c r="H465" s="140"/>
      <c r="I465" s="178" t="str">
        <f>IF($G465="","",SUMIFS(условия_конкуренты!$63:$63,условия_конкуренты!$1:$1,$G465))</f>
        <v/>
      </c>
      <c r="J465" s="178" t="str">
        <f>IF($G465="","",SUMIFS(условия_конкуренты!$110:$110,условия_конкуренты!$1:$1,$G465))</f>
        <v/>
      </c>
      <c r="K465" s="178" t="str">
        <f>IF($G465="","",SUMIFS(условия_конкуренты!$147:$147,условия_конкуренты!$1:$1,$G465))</f>
        <v/>
      </c>
      <c r="L465" s="178" t="str">
        <f>IF($G465="","",SUMIFS(условия_конкуренты!$59:$59,условия_конкуренты!$1:$1,$G465)+SUMIFS(условия_конкуренты!$106:$106,условия_конкуренты!$1:$1,$G465)+SUMIFS(условия_конкуренты!$143:$143,условия_конкуренты!$1:$1,$G465))</f>
        <v/>
      </c>
      <c r="M465" s="181" t="str">
        <f t="shared" si="6"/>
        <v/>
      </c>
      <c r="N465" s="1"/>
      <c r="O465" s="1"/>
      <c r="P465" s="1"/>
      <c r="Q465" s="1"/>
      <c r="R465" s="1"/>
      <c r="S465" s="105"/>
      <c r="T465" s="1"/>
    </row>
    <row r="466" spans="1:20" x14ac:dyDescent="0.3">
      <c r="A466" s="1"/>
      <c r="B466" s="1"/>
      <c r="C466" s="1"/>
      <c r="D466" s="105"/>
      <c r="E466" s="1"/>
      <c r="F466" s="139"/>
      <c r="G466" s="182" t="str">
        <f>IF(G465="","",IF(G465+1&gt;условия_конкуренты!$K$14,"",G465+1))</f>
        <v/>
      </c>
      <c r="H466" s="140"/>
      <c r="I466" s="178" t="str">
        <f>IF($G466="","",SUMIFS(условия_конкуренты!$63:$63,условия_конкуренты!$1:$1,$G466))</f>
        <v/>
      </c>
      <c r="J466" s="178" t="str">
        <f>IF($G466="","",SUMIFS(условия_конкуренты!$110:$110,условия_конкуренты!$1:$1,$G466))</f>
        <v/>
      </c>
      <c r="K466" s="178" t="str">
        <f>IF($G466="","",SUMIFS(условия_конкуренты!$147:$147,условия_конкуренты!$1:$1,$G466))</f>
        <v/>
      </c>
      <c r="L466" s="178" t="str">
        <f>IF($G466="","",SUMIFS(условия_конкуренты!$59:$59,условия_конкуренты!$1:$1,$G466)+SUMIFS(условия_конкуренты!$106:$106,условия_конкуренты!$1:$1,$G466)+SUMIFS(условия_конкуренты!$143:$143,условия_конкуренты!$1:$1,$G466))</f>
        <v/>
      </c>
      <c r="M466" s="181" t="str">
        <f t="shared" si="6"/>
        <v/>
      </c>
      <c r="N466" s="1"/>
      <c r="O466" s="1"/>
      <c r="P466" s="1"/>
      <c r="Q466" s="1"/>
      <c r="R466" s="1"/>
      <c r="S466" s="105"/>
      <c r="T466" s="1"/>
    </row>
    <row r="467" spans="1:20" x14ac:dyDescent="0.3">
      <c r="A467" s="1"/>
      <c r="B467" s="1"/>
      <c r="C467" s="1"/>
      <c r="D467" s="105"/>
      <c r="E467" s="1"/>
      <c r="F467" s="139"/>
      <c r="G467" s="182" t="str">
        <f>IF(G466="","",IF(G466+1&gt;условия_конкуренты!$K$14,"",G466+1))</f>
        <v/>
      </c>
      <c r="H467" s="140"/>
      <c r="I467" s="178" t="str">
        <f>IF($G467="","",SUMIFS(условия_конкуренты!$63:$63,условия_конкуренты!$1:$1,$G467))</f>
        <v/>
      </c>
      <c r="J467" s="178" t="str">
        <f>IF($G467="","",SUMIFS(условия_конкуренты!$110:$110,условия_конкуренты!$1:$1,$G467))</f>
        <v/>
      </c>
      <c r="K467" s="178" t="str">
        <f>IF($G467="","",SUMIFS(условия_конкуренты!$147:$147,условия_конкуренты!$1:$1,$G467))</f>
        <v/>
      </c>
      <c r="L467" s="178" t="str">
        <f>IF($G467="","",SUMIFS(условия_конкуренты!$59:$59,условия_конкуренты!$1:$1,$G467)+SUMIFS(условия_конкуренты!$106:$106,условия_конкуренты!$1:$1,$G467)+SUMIFS(условия_конкуренты!$143:$143,условия_конкуренты!$1:$1,$G467))</f>
        <v/>
      </c>
      <c r="M467" s="181" t="str">
        <f t="shared" si="6"/>
        <v/>
      </c>
      <c r="N467" s="1"/>
      <c r="O467" s="1"/>
      <c r="P467" s="1"/>
      <c r="Q467" s="1"/>
      <c r="R467" s="1"/>
      <c r="S467" s="105"/>
      <c r="T467" s="1"/>
    </row>
    <row r="468" spans="1:20" x14ac:dyDescent="0.3">
      <c r="A468" s="1"/>
      <c r="B468" s="1"/>
      <c r="C468" s="1"/>
      <c r="D468" s="105"/>
      <c r="E468" s="1"/>
      <c r="F468" s="139"/>
      <c r="G468" s="182" t="str">
        <f>IF(G467="","",IF(G467+1&gt;условия_конкуренты!$K$14,"",G467+1))</f>
        <v/>
      </c>
      <c r="H468" s="140"/>
      <c r="I468" s="178" t="str">
        <f>IF($G468="","",SUMIFS(условия_конкуренты!$63:$63,условия_конкуренты!$1:$1,$G468))</f>
        <v/>
      </c>
      <c r="J468" s="178" t="str">
        <f>IF($G468="","",SUMIFS(условия_конкуренты!$110:$110,условия_конкуренты!$1:$1,$G468))</f>
        <v/>
      </c>
      <c r="K468" s="178" t="str">
        <f>IF($G468="","",SUMIFS(условия_конкуренты!$147:$147,условия_конкуренты!$1:$1,$G468))</f>
        <v/>
      </c>
      <c r="L468" s="178" t="str">
        <f>IF($G468="","",SUMIFS(условия_конкуренты!$59:$59,условия_конкуренты!$1:$1,$G468)+SUMIFS(условия_конкуренты!$106:$106,условия_конкуренты!$1:$1,$G468)+SUMIFS(условия_конкуренты!$143:$143,условия_конкуренты!$1:$1,$G468))</f>
        <v/>
      </c>
      <c r="M468" s="181" t="str">
        <f t="shared" si="6"/>
        <v/>
      </c>
      <c r="N468" s="1"/>
      <c r="O468" s="1"/>
      <c r="P468" s="1"/>
      <c r="Q468" s="1"/>
      <c r="R468" s="1"/>
      <c r="S468" s="105"/>
      <c r="T468" s="1"/>
    </row>
    <row r="469" spans="1:20" x14ac:dyDescent="0.3">
      <c r="A469" s="1"/>
      <c r="B469" s="1"/>
      <c r="C469" s="1"/>
      <c r="D469" s="105"/>
      <c r="E469" s="1"/>
      <c r="F469" s="139"/>
      <c r="G469" s="182" t="str">
        <f>IF(G468="","",IF(G468+1&gt;условия_конкуренты!$K$14,"",G468+1))</f>
        <v/>
      </c>
      <c r="H469" s="140"/>
      <c r="I469" s="178" t="str">
        <f>IF($G469="","",SUMIFS(условия_конкуренты!$63:$63,условия_конкуренты!$1:$1,$G469))</f>
        <v/>
      </c>
      <c r="J469" s="178" t="str">
        <f>IF($G469="","",SUMIFS(условия_конкуренты!$110:$110,условия_конкуренты!$1:$1,$G469))</f>
        <v/>
      </c>
      <c r="K469" s="178" t="str">
        <f>IF($G469="","",SUMIFS(условия_конкуренты!$147:$147,условия_конкуренты!$1:$1,$G469))</f>
        <v/>
      </c>
      <c r="L469" s="178" t="str">
        <f>IF($G469="","",SUMIFS(условия_конкуренты!$59:$59,условия_конкуренты!$1:$1,$G469)+SUMIFS(условия_конкуренты!$106:$106,условия_конкуренты!$1:$1,$G469)+SUMIFS(условия_конкуренты!$143:$143,условия_конкуренты!$1:$1,$G469))</f>
        <v/>
      </c>
      <c r="M469" s="181" t="str">
        <f t="shared" si="6"/>
        <v/>
      </c>
      <c r="N469" s="1"/>
      <c r="O469" s="1"/>
      <c r="P469" s="1"/>
      <c r="Q469" s="1"/>
      <c r="R469" s="1"/>
      <c r="S469" s="105"/>
      <c r="T469" s="1"/>
    </row>
    <row r="470" spans="1:20" x14ac:dyDescent="0.3">
      <c r="A470" s="1"/>
      <c r="B470" s="1"/>
      <c r="C470" s="1"/>
      <c r="D470" s="105"/>
      <c r="E470" s="1"/>
      <c r="F470" s="139"/>
      <c r="G470" s="182" t="str">
        <f>IF(G469="","",IF(G469+1&gt;условия_конкуренты!$K$14,"",G469+1))</f>
        <v/>
      </c>
      <c r="H470" s="140"/>
      <c r="I470" s="178" t="str">
        <f>IF($G470="","",SUMIFS(условия_конкуренты!$63:$63,условия_конкуренты!$1:$1,$G470))</f>
        <v/>
      </c>
      <c r="J470" s="178" t="str">
        <f>IF($G470="","",SUMIFS(условия_конкуренты!$110:$110,условия_конкуренты!$1:$1,$G470))</f>
        <v/>
      </c>
      <c r="K470" s="178" t="str">
        <f>IF($G470="","",SUMIFS(условия_конкуренты!$147:$147,условия_конкуренты!$1:$1,$G470))</f>
        <v/>
      </c>
      <c r="L470" s="178" t="str">
        <f>IF($G470="","",SUMIFS(условия_конкуренты!$59:$59,условия_конкуренты!$1:$1,$G470)+SUMIFS(условия_конкуренты!$106:$106,условия_конкуренты!$1:$1,$G470)+SUMIFS(условия_конкуренты!$143:$143,условия_конкуренты!$1:$1,$G470))</f>
        <v/>
      </c>
      <c r="M470" s="181" t="str">
        <f t="shared" si="6"/>
        <v/>
      </c>
      <c r="N470" s="1"/>
      <c r="O470" s="1"/>
      <c r="P470" s="1"/>
      <c r="Q470" s="1"/>
      <c r="R470" s="1"/>
      <c r="S470" s="105"/>
      <c r="T470" s="1"/>
    </row>
    <row r="471" spans="1:20" x14ac:dyDescent="0.3">
      <c r="A471" s="1"/>
      <c r="B471" s="1"/>
      <c r="C471" s="1"/>
      <c r="D471" s="105"/>
      <c r="E471" s="1"/>
      <c r="F471" s="139"/>
      <c r="G471" s="182" t="str">
        <f>IF(G470="","",IF(G470+1&gt;условия_конкуренты!$K$14,"",G470+1))</f>
        <v/>
      </c>
      <c r="H471" s="140"/>
      <c r="I471" s="178" t="str">
        <f>IF($G471="","",SUMIFS(условия_конкуренты!$63:$63,условия_конкуренты!$1:$1,$G471))</f>
        <v/>
      </c>
      <c r="J471" s="178" t="str">
        <f>IF($G471="","",SUMIFS(условия_конкуренты!$110:$110,условия_конкуренты!$1:$1,$G471))</f>
        <v/>
      </c>
      <c r="K471" s="178" t="str">
        <f>IF($G471="","",SUMIFS(условия_конкуренты!$147:$147,условия_конкуренты!$1:$1,$G471))</f>
        <v/>
      </c>
      <c r="L471" s="178" t="str">
        <f>IF($G471="","",SUMIFS(условия_конкуренты!$59:$59,условия_конкуренты!$1:$1,$G471)+SUMIFS(условия_конкуренты!$106:$106,условия_конкуренты!$1:$1,$G471)+SUMIFS(условия_конкуренты!$143:$143,условия_конкуренты!$1:$1,$G471))</f>
        <v/>
      </c>
      <c r="M471" s="181" t="str">
        <f t="shared" si="6"/>
        <v/>
      </c>
      <c r="N471" s="1"/>
      <c r="O471" s="1"/>
      <c r="P471" s="1"/>
      <c r="Q471" s="1"/>
      <c r="R471" s="1"/>
      <c r="S471" s="105"/>
      <c r="T471" s="1"/>
    </row>
    <row r="472" spans="1:20" x14ac:dyDescent="0.3">
      <c r="A472" s="1"/>
      <c r="B472" s="1"/>
      <c r="C472" s="1"/>
      <c r="D472" s="105"/>
      <c r="E472" s="1"/>
      <c r="F472" s="139"/>
      <c r="G472" s="182" t="str">
        <f>IF(G471="","",IF(G471+1&gt;условия_конкуренты!$K$14,"",G471+1))</f>
        <v/>
      </c>
      <c r="H472" s="140"/>
      <c r="I472" s="178" t="str">
        <f>IF($G472="","",SUMIFS(условия_конкуренты!$63:$63,условия_конкуренты!$1:$1,$G472))</f>
        <v/>
      </c>
      <c r="J472" s="178" t="str">
        <f>IF($G472="","",SUMIFS(условия_конкуренты!$110:$110,условия_конкуренты!$1:$1,$G472))</f>
        <v/>
      </c>
      <c r="K472" s="178" t="str">
        <f>IF($G472="","",SUMIFS(условия_конкуренты!$147:$147,условия_конкуренты!$1:$1,$G472))</f>
        <v/>
      </c>
      <c r="L472" s="178" t="str">
        <f>IF($G472="","",SUMIFS(условия_конкуренты!$59:$59,условия_конкуренты!$1:$1,$G472)+SUMIFS(условия_конкуренты!$106:$106,условия_конкуренты!$1:$1,$G472)+SUMIFS(условия_конкуренты!$143:$143,условия_конкуренты!$1:$1,$G472))</f>
        <v/>
      </c>
      <c r="M472" s="181" t="str">
        <f t="shared" si="6"/>
        <v/>
      </c>
      <c r="N472" s="1"/>
      <c r="O472" s="1"/>
      <c r="P472" s="1"/>
      <c r="Q472" s="1"/>
      <c r="R472" s="1"/>
      <c r="S472" s="105"/>
      <c r="T472" s="1"/>
    </row>
    <row r="473" spans="1:20" x14ac:dyDescent="0.3">
      <c r="A473" s="1"/>
      <c r="B473" s="1"/>
      <c r="C473" s="1"/>
      <c r="D473" s="105"/>
      <c r="E473" s="1"/>
      <c r="F473" s="139"/>
      <c r="G473" s="182" t="str">
        <f>IF(G472="","",IF(G472+1&gt;условия_конкуренты!$K$14,"",G472+1))</f>
        <v/>
      </c>
      <c r="H473" s="140"/>
      <c r="I473" s="178" t="str">
        <f>IF($G473="","",SUMIFS(условия_конкуренты!$63:$63,условия_конкуренты!$1:$1,$G473))</f>
        <v/>
      </c>
      <c r="J473" s="178" t="str">
        <f>IF($G473="","",SUMIFS(условия_конкуренты!$110:$110,условия_конкуренты!$1:$1,$G473))</f>
        <v/>
      </c>
      <c r="K473" s="178" t="str">
        <f>IF($G473="","",SUMIFS(условия_конкуренты!$147:$147,условия_конкуренты!$1:$1,$G473))</f>
        <v/>
      </c>
      <c r="L473" s="178" t="str">
        <f>IF($G473="","",SUMIFS(условия_конкуренты!$59:$59,условия_конкуренты!$1:$1,$G473)+SUMIFS(условия_конкуренты!$106:$106,условия_конкуренты!$1:$1,$G473)+SUMIFS(условия_конкуренты!$143:$143,условия_конкуренты!$1:$1,$G473))</f>
        <v/>
      </c>
      <c r="M473" s="181" t="str">
        <f t="shared" si="6"/>
        <v/>
      </c>
      <c r="N473" s="1"/>
      <c r="O473" s="1"/>
      <c r="P473" s="1"/>
      <c r="Q473" s="1"/>
      <c r="R473" s="1"/>
      <c r="S473" s="105"/>
      <c r="T473" s="1"/>
    </row>
    <row r="474" spans="1:20" x14ac:dyDescent="0.3">
      <c r="A474" s="1"/>
      <c r="B474" s="1"/>
      <c r="C474" s="1"/>
      <c r="D474" s="105"/>
      <c r="E474" s="1"/>
      <c r="F474" s="139"/>
      <c r="G474" s="182" t="str">
        <f>IF(G473="","",IF(G473+1&gt;условия_конкуренты!$K$14,"",G473+1))</f>
        <v/>
      </c>
      <c r="H474" s="140"/>
      <c r="I474" s="178" t="str">
        <f>IF($G474="","",SUMIFS(условия_конкуренты!$63:$63,условия_конкуренты!$1:$1,$G474))</f>
        <v/>
      </c>
      <c r="J474" s="178" t="str">
        <f>IF($G474="","",SUMIFS(условия_конкуренты!$110:$110,условия_конкуренты!$1:$1,$G474))</f>
        <v/>
      </c>
      <c r="K474" s="178" t="str">
        <f>IF($G474="","",SUMIFS(условия_конкуренты!$147:$147,условия_конкуренты!$1:$1,$G474))</f>
        <v/>
      </c>
      <c r="L474" s="178" t="str">
        <f>IF($G474="","",SUMIFS(условия_конкуренты!$59:$59,условия_конкуренты!$1:$1,$G474)+SUMIFS(условия_конкуренты!$106:$106,условия_конкуренты!$1:$1,$G474)+SUMIFS(условия_конкуренты!$143:$143,условия_конкуренты!$1:$1,$G474))</f>
        <v/>
      </c>
      <c r="M474" s="181" t="str">
        <f t="shared" si="6"/>
        <v/>
      </c>
      <c r="N474" s="1"/>
      <c r="O474" s="1"/>
      <c r="P474" s="1"/>
      <c r="Q474" s="1"/>
      <c r="R474" s="1"/>
      <c r="S474" s="105"/>
      <c r="T474" s="1"/>
    </row>
    <row r="475" spans="1:20" x14ac:dyDescent="0.3">
      <c r="A475" s="1"/>
      <c r="B475" s="1"/>
      <c r="C475" s="1"/>
      <c r="D475" s="105"/>
      <c r="E475" s="1"/>
      <c r="F475" s="139"/>
      <c r="G475" s="182" t="str">
        <f>IF(G474="","",IF(G474+1&gt;условия_конкуренты!$K$14,"",G474+1))</f>
        <v/>
      </c>
      <c r="H475" s="140"/>
      <c r="I475" s="178" t="str">
        <f>IF($G475="","",SUMIFS(условия_конкуренты!$63:$63,условия_конкуренты!$1:$1,$G475))</f>
        <v/>
      </c>
      <c r="J475" s="178" t="str">
        <f>IF($G475="","",SUMIFS(условия_конкуренты!$110:$110,условия_конкуренты!$1:$1,$G475))</f>
        <v/>
      </c>
      <c r="K475" s="178" t="str">
        <f>IF($G475="","",SUMIFS(условия_конкуренты!$147:$147,условия_конкуренты!$1:$1,$G475))</f>
        <v/>
      </c>
      <c r="L475" s="178" t="str">
        <f>IF($G475="","",SUMIFS(условия_конкуренты!$59:$59,условия_конкуренты!$1:$1,$G475)+SUMIFS(условия_конкуренты!$106:$106,условия_конкуренты!$1:$1,$G475)+SUMIFS(условия_конкуренты!$143:$143,условия_конкуренты!$1:$1,$G475))</f>
        <v/>
      </c>
      <c r="M475" s="181" t="str">
        <f t="shared" si="6"/>
        <v/>
      </c>
      <c r="N475" s="1"/>
      <c r="O475" s="1"/>
      <c r="P475" s="1"/>
      <c r="Q475" s="1"/>
      <c r="R475" s="1"/>
      <c r="S475" s="105"/>
      <c r="T475" s="1"/>
    </row>
    <row r="476" spans="1:20" x14ac:dyDescent="0.3">
      <c r="A476" s="1"/>
      <c r="B476" s="1"/>
      <c r="C476" s="1"/>
      <c r="D476" s="105"/>
      <c r="E476" s="1"/>
      <c r="F476" s="139"/>
      <c r="G476" s="182" t="str">
        <f>IF(G475="","",IF(G475+1&gt;условия_конкуренты!$K$14,"",G475+1))</f>
        <v/>
      </c>
      <c r="H476" s="140"/>
      <c r="I476" s="178" t="str">
        <f>IF($G476="","",SUMIFS(условия_конкуренты!$63:$63,условия_конкуренты!$1:$1,$G476))</f>
        <v/>
      </c>
      <c r="J476" s="178" t="str">
        <f>IF($G476="","",SUMIFS(условия_конкуренты!$110:$110,условия_конкуренты!$1:$1,$G476))</f>
        <v/>
      </c>
      <c r="K476" s="178" t="str">
        <f>IF($G476="","",SUMIFS(условия_конкуренты!$147:$147,условия_конкуренты!$1:$1,$G476))</f>
        <v/>
      </c>
      <c r="L476" s="178" t="str">
        <f>IF($G476="","",SUMIFS(условия_конкуренты!$59:$59,условия_конкуренты!$1:$1,$G476)+SUMIFS(условия_конкуренты!$106:$106,условия_конкуренты!$1:$1,$G476)+SUMIFS(условия_конкуренты!$143:$143,условия_конкуренты!$1:$1,$G476))</f>
        <v/>
      </c>
      <c r="M476" s="181" t="str">
        <f t="shared" si="6"/>
        <v/>
      </c>
      <c r="N476" s="1"/>
      <c r="O476" s="1"/>
      <c r="P476" s="1"/>
      <c r="Q476" s="1"/>
      <c r="R476" s="1"/>
      <c r="S476" s="105"/>
      <c r="T476" s="1"/>
    </row>
    <row r="477" spans="1:20" x14ac:dyDescent="0.3">
      <c r="A477" s="1"/>
      <c r="B477" s="1"/>
      <c r="C477" s="1"/>
      <c r="D477" s="105"/>
      <c r="E477" s="1"/>
      <c r="F477" s="139"/>
      <c r="G477" s="182" t="str">
        <f>IF(G476="","",IF(G476+1&gt;условия_конкуренты!$K$14,"",G476+1))</f>
        <v/>
      </c>
      <c r="H477" s="140"/>
      <c r="I477" s="178" t="str">
        <f>IF($G477="","",SUMIFS(условия_конкуренты!$63:$63,условия_конкуренты!$1:$1,$G477))</f>
        <v/>
      </c>
      <c r="J477" s="178" t="str">
        <f>IF($G477="","",SUMIFS(условия_конкуренты!$110:$110,условия_конкуренты!$1:$1,$G477))</f>
        <v/>
      </c>
      <c r="K477" s="178" t="str">
        <f>IF($G477="","",SUMIFS(условия_конкуренты!$147:$147,условия_конкуренты!$1:$1,$G477))</f>
        <v/>
      </c>
      <c r="L477" s="178" t="str">
        <f>IF($G477="","",SUMIFS(условия_конкуренты!$59:$59,условия_конкуренты!$1:$1,$G477)+SUMIFS(условия_конкуренты!$106:$106,условия_конкуренты!$1:$1,$G477)+SUMIFS(условия_конкуренты!$143:$143,условия_конкуренты!$1:$1,$G477))</f>
        <v/>
      </c>
      <c r="M477" s="181" t="str">
        <f t="shared" si="6"/>
        <v/>
      </c>
      <c r="N477" s="1"/>
      <c r="O477" s="1"/>
      <c r="P477" s="1"/>
      <c r="Q477" s="1"/>
      <c r="R477" s="1"/>
      <c r="S477" s="105"/>
      <c r="T477" s="1"/>
    </row>
    <row r="478" spans="1:20" x14ac:dyDescent="0.3">
      <c r="A478" s="1"/>
      <c r="B478" s="1"/>
      <c r="C478" s="1"/>
      <c r="D478" s="105"/>
      <c r="E478" s="1"/>
      <c r="F478" s="139"/>
      <c r="G478" s="182" t="str">
        <f>IF(G477="","",IF(G477+1&gt;условия_конкуренты!$K$14,"",G477+1))</f>
        <v/>
      </c>
      <c r="H478" s="140"/>
      <c r="I478" s="178" t="str">
        <f>IF($G478="","",SUMIFS(условия_конкуренты!$63:$63,условия_конкуренты!$1:$1,$G478))</f>
        <v/>
      </c>
      <c r="J478" s="178" t="str">
        <f>IF($G478="","",SUMIFS(условия_конкуренты!$110:$110,условия_конкуренты!$1:$1,$G478))</f>
        <v/>
      </c>
      <c r="K478" s="178" t="str">
        <f>IF($G478="","",SUMIFS(условия_конкуренты!$147:$147,условия_конкуренты!$1:$1,$G478))</f>
        <v/>
      </c>
      <c r="L478" s="178" t="str">
        <f>IF($G478="","",SUMIFS(условия_конкуренты!$59:$59,условия_конкуренты!$1:$1,$G478)+SUMIFS(условия_конкуренты!$106:$106,условия_конкуренты!$1:$1,$G478)+SUMIFS(условия_конкуренты!$143:$143,условия_конкуренты!$1:$1,$G478))</f>
        <v/>
      </c>
      <c r="M478" s="181" t="str">
        <f t="shared" si="6"/>
        <v/>
      </c>
      <c r="N478" s="1"/>
      <c r="O478" s="1"/>
      <c r="P478" s="1"/>
      <c r="Q478" s="1"/>
      <c r="R478" s="1"/>
      <c r="S478" s="105"/>
      <c r="T478" s="1"/>
    </row>
    <row r="479" spans="1:20" x14ac:dyDescent="0.3">
      <c r="A479" s="1"/>
      <c r="B479" s="1"/>
      <c r="C479" s="1"/>
      <c r="D479" s="105"/>
      <c r="E479" s="1"/>
      <c r="F479" s="139"/>
      <c r="G479" s="182" t="str">
        <f>IF(G478="","",IF(G478+1&gt;условия_конкуренты!$K$14,"",G478+1))</f>
        <v/>
      </c>
      <c r="H479" s="140"/>
      <c r="I479" s="178" t="str">
        <f>IF($G479="","",SUMIFS(условия_конкуренты!$63:$63,условия_конкуренты!$1:$1,$G479))</f>
        <v/>
      </c>
      <c r="J479" s="178" t="str">
        <f>IF($G479="","",SUMIFS(условия_конкуренты!$110:$110,условия_конкуренты!$1:$1,$G479))</f>
        <v/>
      </c>
      <c r="K479" s="178" t="str">
        <f>IF($G479="","",SUMIFS(условия_конкуренты!$147:$147,условия_конкуренты!$1:$1,$G479))</f>
        <v/>
      </c>
      <c r="L479" s="178" t="str">
        <f>IF($G479="","",SUMIFS(условия_конкуренты!$59:$59,условия_конкуренты!$1:$1,$G479)+SUMIFS(условия_конкуренты!$106:$106,условия_конкуренты!$1:$1,$G479)+SUMIFS(условия_конкуренты!$143:$143,условия_конкуренты!$1:$1,$G479))</f>
        <v/>
      </c>
      <c r="M479" s="181" t="str">
        <f t="shared" si="6"/>
        <v/>
      </c>
      <c r="N479" s="1"/>
      <c r="O479" s="1"/>
      <c r="P479" s="1"/>
      <c r="Q479" s="1"/>
      <c r="R479" s="1"/>
      <c r="S479" s="105"/>
      <c r="T479" s="1"/>
    </row>
    <row r="480" spans="1:20" x14ac:dyDescent="0.3">
      <c r="A480" s="1"/>
      <c r="B480" s="1"/>
      <c r="C480" s="1"/>
      <c r="D480" s="105"/>
      <c r="E480" s="1"/>
      <c r="F480" s="139"/>
      <c r="G480" s="182" t="str">
        <f>IF(G479="","",IF(G479+1&gt;условия_конкуренты!$K$14,"",G479+1))</f>
        <v/>
      </c>
      <c r="H480" s="140"/>
      <c r="I480" s="178" t="str">
        <f>IF($G480="","",SUMIFS(условия_конкуренты!$63:$63,условия_конкуренты!$1:$1,$G480))</f>
        <v/>
      </c>
      <c r="J480" s="178" t="str">
        <f>IF($G480="","",SUMIFS(условия_конкуренты!$110:$110,условия_конкуренты!$1:$1,$G480))</f>
        <v/>
      </c>
      <c r="K480" s="178" t="str">
        <f>IF($G480="","",SUMIFS(условия_конкуренты!$147:$147,условия_конкуренты!$1:$1,$G480))</f>
        <v/>
      </c>
      <c r="L480" s="178" t="str">
        <f>IF($G480="","",SUMIFS(условия_конкуренты!$59:$59,условия_конкуренты!$1:$1,$G480)+SUMIFS(условия_конкуренты!$106:$106,условия_конкуренты!$1:$1,$G480)+SUMIFS(условия_конкуренты!$143:$143,условия_конкуренты!$1:$1,$G480))</f>
        <v/>
      </c>
      <c r="M480" s="181" t="str">
        <f t="shared" si="6"/>
        <v/>
      </c>
      <c r="N480" s="1"/>
      <c r="O480" s="1"/>
      <c r="P480" s="1"/>
      <c r="Q480" s="1"/>
      <c r="R480" s="1"/>
      <c r="S480" s="105"/>
      <c r="T480" s="1"/>
    </row>
    <row r="481" spans="1:20" x14ac:dyDescent="0.3">
      <c r="A481" s="1"/>
      <c r="B481" s="1"/>
      <c r="C481" s="1"/>
      <c r="D481" s="105"/>
      <c r="E481" s="1"/>
      <c r="F481" s="139"/>
      <c r="G481" s="182" t="str">
        <f>IF(G480="","",IF(G480+1&gt;условия_конкуренты!$K$14,"",G480+1))</f>
        <v/>
      </c>
      <c r="H481" s="140"/>
      <c r="I481" s="178" t="str">
        <f>IF($G481="","",SUMIFS(условия_конкуренты!$63:$63,условия_конкуренты!$1:$1,$G481))</f>
        <v/>
      </c>
      <c r="J481" s="178" t="str">
        <f>IF($G481="","",SUMIFS(условия_конкуренты!$110:$110,условия_конкуренты!$1:$1,$G481))</f>
        <v/>
      </c>
      <c r="K481" s="178" t="str">
        <f>IF($G481="","",SUMIFS(условия_конкуренты!$147:$147,условия_конкуренты!$1:$1,$G481))</f>
        <v/>
      </c>
      <c r="L481" s="178" t="str">
        <f>IF($G481="","",SUMIFS(условия_конкуренты!$59:$59,условия_конкуренты!$1:$1,$G481)+SUMIFS(условия_конкуренты!$106:$106,условия_конкуренты!$1:$1,$G481)+SUMIFS(условия_конкуренты!$143:$143,условия_конкуренты!$1:$1,$G481))</f>
        <v/>
      </c>
      <c r="M481" s="181" t="str">
        <f t="shared" si="6"/>
        <v/>
      </c>
      <c r="N481" s="1"/>
      <c r="O481" s="1"/>
      <c r="P481" s="1"/>
      <c r="Q481" s="1"/>
      <c r="R481" s="1"/>
      <c r="S481" s="105"/>
      <c r="T481" s="1"/>
    </row>
    <row r="482" spans="1:20" x14ac:dyDescent="0.3">
      <c r="A482" s="1"/>
      <c r="B482" s="1"/>
      <c r="C482" s="1"/>
      <c r="D482" s="105"/>
      <c r="E482" s="1"/>
      <c r="F482" s="139"/>
      <c r="G482" s="182" t="str">
        <f>IF(G481="","",IF(G481+1&gt;условия_конкуренты!$K$14,"",G481+1))</f>
        <v/>
      </c>
      <c r="H482" s="140"/>
      <c r="I482" s="178" t="str">
        <f>IF($G482="","",SUMIFS(условия_конкуренты!$63:$63,условия_конкуренты!$1:$1,$G482))</f>
        <v/>
      </c>
      <c r="J482" s="178" t="str">
        <f>IF($G482="","",SUMIFS(условия_конкуренты!$110:$110,условия_конкуренты!$1:$1,$G482))</f>
        <v/>
      </c>
      <c r="K482" s="178" t="str">
        <f>IF($G482="","",SUMIFS(условия_конкуренты!$147:$147,условия_конкуренты!$1:$1,$G482))</f>
        <v/>
      </c>
      <c r="L482" s="178" t="str">
        <f>IF($G482="","",SUMIFS(условия_конкуренты!$59:$59,условия_конкуренты!$1:$1,$G482)+SUMIFS(условия_конкуренты!$106:$106,условия_конкуренты!$1:$1,$G482)+SUMIFS(условия_конкуренты!$143:$143,условия_конкуренты!$1:$1,$G482))</f>
        <v/>
      </c>
      <c r="M482" s="181" t="str">
        <f t="shared" si="6"/>
        <v/>
      </c>
      <c r="N482" s="1"/>
      <c r="O482" s="1"/>
      <c r="P482" s="1"/>
      <c r="Q482" s="1"/>
      <c r="R482" s="1"/>
      <c r="S482" s="105"/>
      <c r="T482" s="1"/>
    </row>
    <row r="483" spans="1:20" x14ac:dyDescent="0.3">
      <c r="A483" s="1"/>
      <c r="B483" s="1"/>
      <c r="C483" s="1"/>
      <c r="D483" s="105"/>
      <c r="E483" s="1"/>
      <c r="F483" s="139"/>
      <c r="G483" s="182" t="str">
        <f>IF(G482="","",IF(G482+1&gt;условия_конкуренты!$K$14,"",G482+1))</f>
        <v/>
      </c>
      <c r="H483" s="140"/>
      <c r="I483" s="178" t="str">
        <f>IF($G483="","",SUMIFS(условия_конкуренты!$63:$63,условия_конкуренты!$1:$1,$G483))</f>
        <v/>
      </c>
      <c r="J483" s="178" t="str">
        <f>IF($G483="","",SUMIFS(условия_конкуренты!$110:$110,условия_конкуренты!$1:$1,$G483))</f>
        <v/>
      </c>
      <c r="K483" s="178" t="str">
        <f>IF($G483="","",SUMIFS(условия_конкуренты!$147:$147,условия_конкуренты!$1:$1,$G483))</f>
        <v/>
      </c>
      <c r="L483" s="178" t="str">
        <f>IF($G483="","",SUMIFS(условия_конкуренты!$59:$59,условия_конкуренты!$1:$1,$G483)+SUMIFS(условия_конкуренты!$106:$106,условия_конкуренты!$1:$1,$G483)+SUMIFS(условия_конкуренты!$143:$143,условия_конкуренты!$1:$1,$G483))</f>
        <v/>
      </c>
      <c r="M483" s="181" t="str">
        <f t="shared" si="6"/>
        <v/>
      </c>
      <c r="N483" s="1"/>
      <c r="O483" s="1"/>
      <c r="P483" s="1"/>
      <c r="Q483" s="1"/>
      <c r="R483" s="1"/>
      <c r="S483" s="105"/>
      <c r="T483" s="1"/>
    </row>
    <row r="484" spans="1:20" x14ac:dyDescent="0.3">
      <c r="A484" s="1"/>
      <c r="B484" s="1"/>
      <c r="C484" s="1"/>
      <c r="D484" s="105"/>
      <c r="E484" s="1"/>
      <c r="F484" s="139"/>
      <c r="G484" s="182" t="str">
        <f>IF(G483="","",IF(G483+1&gt;условия_конкуренты!$K$14,"",G483+1))</f>
        <v/>
      </c>
      <c r="H484" s="140"/>
      <c r="I484" s="178" t="str">
        <f>IF($G484="","",SUMIFS(условия_конкуренты!$63:$63,условия_конкуренты!$1:$1,$G484))</f>
        <v/>
      </c>
      <c r="J484" s="178" t="str">
        <f>IF($G484="","",SUMIFS(условия_конкуренты!$110:$110,условия_конкуренты!$1:$1,$G484))</f>
        <v/>
      </c>
      <c r="K484" s="178" t="str">
        <f>IF($G484="","",SUMIFS(условия_конкуренты!$147:$147,условия_конкуренты!$1:$1,$G484))</f>
        <v/>
      </c>
      <c r="L484" s="178" t="str">
        <f>IF($G484="","",SUMIFS(условия_конкуренты!$59:$59,условия_конкуренты!$1:$1,$G484)+SUMIFS(условия_конкуренты!$106:$106,условия_конкуренты!$1:$1,$G484)+SUMIFS(условия_конкуренты!$143:$143,условия_конкуренты!$1:$1,$G484))</f>
        <v/>
      </c>
      <c r="M484" s="181" t="str">
        <f t="shared" si="6"/>
        <v/>
      </c>
      <c r="N484" s="1"/>
      <c r="O484" s="1"/>
      <c r="P484" s="1"/>
      <c r="Q484" s="1"/>
      <c r="R484" s="1"/>
      <c r="S484" s="105"/>
      <c r="T484" s="1"/>
    </row>
    <row r="485" spans="1:20" x14ac:dyDescent="0.3">
      <c r="A485" s="1"/>
      <c r="B485" s="1"/>
      <c r="C485" s="1"/>
      <c r="D485" s="105"/>
      <c r="E485" s="1"/>
      <c r="F485" s="139"/>
      <c r="G485" s="182" t="str">
        <f>IF(G484="","",IF(G484+1&gt;условия_конкуренты!$K$14,"",G484+1))</f>
        <v/>
      </c>
      <c r="H485" s="140"/>
      <c r="I485" s="178" t="str">
        <f>IF($G485="","",SUMIFS(условия_конкуренты!$63:$63,условия_конкуренты!$1:$1,$G485))</f>
        <v/>
      </c>
      <c r="J485" s="178" t="str">
        <f>IF($G485="","",SUMIFS(условия_конкуренты!$110:$110,условия_конкуренты!$1:$1,$G485))</f>
        <v/>
      </c>
      <c r="K485" s="178" t="str">
        <f>IF($G485="","",SUMIFS(условия_конкуренты!$147:$147,условия_конкуренты!$1:$1,$G485))</f>
        <v/>
      </c>
      <c r="L485" s="178" t="str">
        <f>IF($G485="","",SUMIFS(условия_конкуренты!$59:$59,условия_конкуренты!$1:$1,$G485)+SUMIFS(условия_конкуренты!$106:$106,условия_конкуренты!$1:$1,$G485)+SUMIFS(условия_конкуренты!$143:$143,условия_конкуренты!$1:$1,$G485))</f>
        <v/>
      </c>
      <c r="M485" s="181" t="str">
        <f t="shared" si="6"/>
        <v/>
      </c>
      <c r="N485" s="1"/>
      <c r="O485" s="1"/>
      <c r="P485" s="1"/>
      <c r="Q485" s="1"/>
      <c r="R485" s="1"/>
      <c r="S485" s="105"/>
      <c r="T485" s="1"/>
    </row>
    <row r="486" spans="1:20" x14ac:dyDescent="0.3">
      <c r="A486" s="1"/>
      <c r="B486" s="1"/>
      <c r="C486" s="1"/>
      <c r="D486" s="105"/>
      <c r="E486" s="1"/>
      <c r="F486" s="139"/>
      <c r="G486" s="182" t="str">
        <f>IF(G485="","",IF(G485+1&gt;условия_конкуренты!$K$14,"",G485+1))</f>
        <v/>
      </c>
      <c r="H486" s="140"/>
      <c r="I486" s="178" t="str">
        <f>IF($G486="","",SUMIFS(условия_конкуренты!$63:$63,условия_конкуренты!$1:$1,$G486))</f>
        <v/>
      </c>
      <c r="J486" s="178" t="str">
        <f>IF($G486="","",SUMIFS(условия_конкуренты!$110:$110,условия_конкуренты!$1:$1,$G486))</f>
        <v/>
      </c>
      <c r="K486" s="178" t="str">
        <f>IF($G486="","",SUMIFS(условия_конкуренты!$147:$147,условия_конкуренты!$1:$1,$G486))</f>
        <v/>
      </c>
      <c r="L486" s="178" t="str">
        <f>IF($G486="","",SUMIFS(условия_конкуренты!$59:$59,условия_конкуренты!$1:$1,$G486)+SUMIFS(условия_конкуренты!$106:$106,условия_конкуренты!$1:$1,$G486)+SUMIFS(условия_конкуренты!$143:$143,условия_конкуренты!$1:$1,$G486))</f>
        <v/>
      </c>
      <c r="M486" s="181" t="str">
        <f t="shared" si="6"/>
        <v/>
      </c>
      <c r="N486" s="1"/>
      <c r="O486" s="1"/>
      <c r="P486" s="1"/>
      <c r="Q486" s="1"/>
      <c r="R486" s="1"/>
      <c r="S486" s="105"/>
      <c r="T486" s="1"/>
    </row>
    <row r="487" spans="1:20" x14ac:dyDescent="0.3">
      <c r="A487" s="1"/>
      <c r="B487" s="1"/>
      <c r="C487" s="1"/>
      <c r="D487" s="105"/>
      <c r="E487" s="1"/>
      <c r="F487" s="139"/>
      <c r="G487" s="182" t="str">
        <f>IF(G486="","",IF(G486+1&gt;условия_конкуренты!$K$14,"",G486+1))</f>
        <v/>
      </c>
      <c r="H487" s="140"/>
      <c r="I487" s="178" t="str">
        <f>IF($G487="","",SUMIFS(условия_конкуренты!$63:$63,условия_конкуренты!$1:$1,$G487))</f>
        <v/>
      </c>
      <c r="J487" s="178" t="str">
        <f>IF($G487="","",SUMIFS(условия_конкуренты!$110:$110,условия_конкуренты!$1:$1,$G487))</f>
        <v/>
      </c>
      <c r="K487" s="178" t="str">
        <f>IF($G487="","",SUMIFS(условия_конкуренты!$147:$147,условия_конкуренты!$1:$1,$G487))</f>
        <v/>
      </c>
      <c r="L487" s="178" t="str">
        <f>IF($G487="","",SUMIFS(условия_конкуренты!$59:$59,условия_конкуренты!$1:$1,$G487)+SUMIFS(условия_конкуренты!$106:$106,условия_конкуренты!$1:$1,$G487)+SUMIFS(условия_конкуренты!$143:$143,условия_конкуренты!$1:$1,$G487))</f>
        <v/>
      </c>
      <c r="M487" s="181" t="str">
        <f t="shared" si="6"/>
        <v/>
      </c>
      <c r="N487" s="1"/>
      <c r="O487" s="1"/>
      <c r="P487" s="1"/>
      <c r="Q487" s="1"/>
      <c r="R487" s="1"/>
      <c r="S487" s="105"/>
      <c r="T487" s="1"/>
    </row>
    <row r="488" spans="1:20" x14ac:dyDescent="0.3">
      <c r="A488" s="1"/>
      <c r="B488" s="1"/>
      <c r="C488" s="1"/>
      <c r="D488" s="105"/>
      <c r="E488" s="1"/>
      <c r="F488" s="139"/>
      <c r="G488" s="182" t="str">
        <f>IF(G487="","",IF(G487+1&gt;условия_конкуренты!$K$14,"",G487+1))</f>
        <v/>
      </c>
      <c r="H488" s="140"/>
      <c r="I488" s="178" t="str">
        <f>IF($G488="","",SUMIFS(условия_конкуренты!$63:$63,условия_конкуренты!$1:$1,$G488))</f>
        <v/>
      </c>
      <c r="J488" s="178" t="str">
        <f>IF($G488="","",SUMIFS(условия_конкуренты!$110:$110,условия_конкуренты!$1:$1,$G488))</f>
        <v/>
      </c>
      <c r="K488" s="178" t="str">
        <f>IF($G488="","",SUMIFS(условия_конкуренты!$147:$147,условия_конкуренты!$1:$1,$G488))</f>
        <v/>
      </c>
      <c r="L488" s="178" t="str">
        <f>IF($G488="","",SUMIFS(условия_конкуренты!$59:$59,условия_конкуренты!$1:$1,$G488)+SUMIFS(условия_конкуренты!$106:$106,условия_конкуренты!$1:$1,$G488)+SUMIFS(условия_конкуренты!$143:$143,условия_конкуренты!$1:$1,$G488))</f>
        <v/>
      </c>
      <c r="M488" s="181" t="str">
        <f t="shared" si="6"/>
        <v/>
      </c>
      <c r="N488" s="1"/>
      <c r="O488" s="1"/>
      <c r="P488" s="1"/>
      <c r="Q488" s="1"/>
      <c r="R488" s="1"/>
      <c r="S488" s="105"/>
      <c r="T488" s="1"/>
    </row>
    <row r="489" spans="1:20" x14ac:dyDescent="0.3">
      <c r="A489" s="1"/>
      <c r="B489" s="1"/>
      <c r="C489" s="1"/>
      <c r="D489" s="105"/>
      <c r="E489" s="1"/>
      <c r="F489" s="139"/>
      <c r="G489" s="182" t="str">
        <f>IF(G488="","",IF(G488+1&gt;условия_конкуренты!$K$14,"",G488+1))</f>
        <v/>
      </c>
      <c r="H489" s="140"/>
      <c r="I489" s="178" t="str">
        <f>IF($G489="","",SUMIFS(условия_конкуренты!$63:$63,условия_конкуренты!$1:$1,$G489))</f>
        <v/>
      </c>
      <c r="J489" s="178" t="str">
        <f>IF($G489="","",SUMIFS(условия_конкуренты!$110:$110,условия_конкуренты!$1:$1,$G489))</f>
        <v/>
      </c>
      <c r="K489" s="178" t="str">
        <f>IF($G489="","",SUMIFS(условия_конкуренты!$147:$147,условия_конкуренты!$1:$1,$G489))</f>
        <v/>
      </c>
      <c r="L489" s="178" t="str">
        <f>IF($G489="","",SUMIFS(условия_конкуренты!$59:$59,условия_конкуренты!$1:$1,$G489)+SUMIFS(условия_конкуренты!$106:$106,условия_конкуренты!$1:$1,$G489)+SUMIFS(условия_конкуренты!$143:$143,условия_конкуренты!$1:$1,$G489))</f>
        <v/>
      </c>
      <c r="M489" s="181" t="str">
        <f t="shared" si="6"/>
        <v/>
      </c>
      <c r="N489" s="1"/>
      <c r="O489" s="1"/>
      <c r="P489" s="1"/>
      <c r="Q489" s="1"/>
      <c r="R489" s="1"/>
      <c r="S489" s="105"/>
      <c r="T489" s="1"/>
    </row>
    <row r="490" spans="1:20" x14ac:dyDescent="0.3">
      <c r="A490" s="1"/>
      <c r="B490" s="1"/>
      <c r="C490" s="1"/>
      <c r="D490" s="105"/>
      <c r="E490" s="1"/>
      <c r="F490" s="139"/>
      <c r="G490" s="182" t="str">
        <f>IF(G489="","",IF(G489+1&gt;условия_конкуренты!$K$14,"",G489+1))</f>
        <v/>
      </c>
      <c r="H490" s="140"/>
      <c r="I490" s="178" t="str">
        <f>IF($G490="","",SUMIFS(условия_конкуренты!$63:$63,условия_конкуренты!$1:$1,$G490))</f>
        <v/>
      </c>
      <c r="J490" s="178" t="str">
        <f>IF($G490="","",SUMIFS(условия_конкуренты!$110:$110,условия_конкуренты!$1:$1,$G490))</f>
        <v/>
      </c>
      <c r="K490" s="178" t="str">
        <f>IF($G490="","",SUMIFS(условия_конкуренты!$147:$147,условия_конкуренты!$1:$1,$G490))</f>
        <v/>
      </c>
      <c r="L490" s="178" t="str">
        <f>IF($G490="","",SUMIFS(условия_конкуренты!$59:$59,условия_конкуренты!$1:$1,$G490)+SUMIFS(условия_конкуренты!$106:$106,условия_конкуренты!$1:$1,$G490)+SUMIFS(условия_конкуренты!$143:$143,условия_конкуренты!$1:$1,$G490))</f>
        <v/>
      </c>
      <c r="M490" s="181" t="str">
        <f t="shared" si="6"/>
        <v/>
      </c>
      <c r="N490" s="1"/>
      <c r="O490" s="1"/>
      <c r="P490" s="1"/>
      <c r="Q490" s="1"/>
      <c r="R490" s="1"/>
      <c r="S490" s="105"/>
      <c r="T490" s="1"/>
    </row>
    <row r="491" spans="1:20" x14ac:dyDescent="0.3">
      <c r="A491" s="1"/>
      <c r="B491" s="1"/>
      <c r="C491" s="1"/>
      <c r="D491" s="105"/>
      <c r="E491" s="1"/>
      <c r="F491" s="139"/>
      <c r="G491" s="182" t="str">
        <f>IF(G490="","",IF(G490+1&gt;условия_конкуренты!$K$14,"",G490+1))</f>
        <v/>
      </c>
      <c r="H491" s="140"/>
      <c r="I491" s="178" t="str">
        <f>IF($G491="","",SUMIFS(условия_конкуренты!$63:$63,условия_конкуренты!$1:$1,$G491))</f>
        <v/>
      </c>
      <c r="J491" s="178" t="str">
        <f>IF($G491="","",SUMIFS(условия_конкуренты!$110:$110,условия_конкуренты!$1:$1,$G491))</f>
        <v/>
      </c>
      <c r="K491" s="178" t="str">
        <f>IF($G491="","",SUMIFS(условия_конкуренты!$147:$147,условия_конкуренты!$1:$1,$G491))</f>
        <v/>
      </c>
      <c r="L491" s="178" t="str">
        <f>IF($G491="","",SUMIFS(условия_конкуренты!$59:$59,условия_конкуренты!$1:$1,$G491)+SUMIFS(условия_конкуренты!$106:$106,условия_конкуренты!$1:$1,$G491)+SUMIFS(условия_конкуренты!$143:$143,условия_конкуренты!$1:$1,$G491))</f>
        <v/>
      </c>
      <c r="M491" s="181" t="str">
        <f t="shared" si="6"/>
        <v/>
      </c>
      <c r="N491" s="1"/>
      <c r="O491" s="1"/>
      <c r="P491" s="1"/>
      <c r="Q491" s="1"/>
      <c r="R491" s="1"/>
      <c r="S491" s="105"/>
      <c r="T491" s="1"/>
    </row>
    <row r="492" spans="1:20" x14ac:dyDescent="0.3">
      <c r="A492" s="1"/>
      <c r="B492" s="1"/>
      <c r="C492" s="1"/>
      <c r="D492" s="105"/>
      <c r="E492" s="1"/>
      <c r="F492" s="139"/>
      <c r="G492" s="182" t="str">
        <f>IF(G491="","",IF(G491+1&gt;условия_конкуренты!$K$14,"",G491+1))</f>
        <v/>
      </c>
      <c r="H492" s="140"/>
      <c r="I492" s="178" t="str">
        <f>IF($G492="","",SUMIFS(условия_конкуренты!$63:$63,условия_конкуренты!$1:$1,$G492))</f>
        <v/>
      </c>
      <c r="J492" s="178" t="str">
        <f>IF($G492="","",SUMIFS(условия_конкуренты!$110:$110,условия_конкуренты!$1:$1,$G492))</f>
        <v/>
      </c>
      <c r="K492" s="178" t="str">
        <f>IF($G492="","",SUMIFS(условия_конкуренты!$147:$147,условия_конкуренты!$1:$1,$G492))</f>
        <v/>
      </c>
      <c r="L492" s="178" t="str">
        <f>IF($G492="","",SUMIFS(условия_конкуренты!$59:$59,условия_конкуренты!$1:$1,$G492)+SUMIFS(условия_конкуренты!$106:$106,условия_конкуренты!$1:$1,$G492)+SUMIFS(условия_конкуренты!$143:$143,условия_конкуренты!$1:$1,$G492))</f>
        <v/>
      </c>
      <c r="M492" s="181" t="str">
        <f t="shared" si="6"/>
        <v/>
      </c>
      <c r="N492" s="1"/>
      <c r="O492" s="1"/>
      <c r="P492" s="1"/>
      <c r="Q492" s="1"/>
      <c r="R492" s="1"/>
      <c r="S492" s="105"/>
      <c r="T492" s="1"/>
    </row>
    <row r="493" spans="1:20" x14ac:dyDescent="0.3">
      <c r="A493" s="1"/>
      <c r="B493" s="1"/>
      <c r="C493" s="1"/>
      <c r="D493" s="105"/>
      <c r="E493" s="1"/>
      <c r="F493" s="139"/>
      <c r="G493" s="182" t="str">
        <f>IF(G492="","",IF(G492+1&gt;условия_конкуренты!$K$14,"",G492+1))</f>
        <v/>
      </c>
      <c r="H493" s="140"/>
      <c r="I493" s="178" t="str">
        <f>IF($G493="","",SUMIFS(условия_конкуренты!$63:$63,условия_конкуренты!$1:$1,$G493))</f>
        <v/>
      </c>
      <c r="J493" s="178" t="str">
        <f>IF($G493="","",SUMIFS(условия_конкуренты!$110:$110,условия_конкуренты!$1:$1,$G493))</f>
        <v/>
      </c>
      <c r="K493" s="178" t="str">
        <f>IF($G493="","",SUMIFS(условия_конкуренты!$147:$147,условия_конкуренты!$1:$1,$G493))</f>
        <v/>
      </c>
      <c r="L493" s="178" t="str">
        <f>IF($G493="","",SUMIFS(условия_конкуренты!$59:$59,условия_конкуренты!$1:$1,$G493)+SUMIFS(условия_конкуренты!$106:$106,условия_конкуренты!$1:$1,$G493)+SUMIFS(условия_конкуренты!$143:$143,условия_конкуренты!$1:$1,$G493))</f>
        <v/>
      </c>
      <c r="M493" s="181" t="str">
        <f t="shared" si="6"/>
        <v/>
      </c>
      <c r="N493" s="1"/>
      <c r="O493" s="1"/>
      <c r="P493" s="1"/>
      <c r="Q493" s="1"/>
      <c r="R493" s="1"/>
      <c r="S493" s="105"/>
      <c r="T493" s="1"/>
    </row>
    <row r="494" spans="1:20" x14ac:dyDescent="0.3">
      <c r="A494" s="1"/>
      <c r="B494" s="1"/>
      <c r="C494" s="1"/>
      <c r="D494" s="105"/>
      <c r="E494" s="1"/>
      <c r="F494" s="139"/>
      <c r="G494" s="182" t="str">
        <f>IF(G493="","",IF(G493+1&gt;условия_конкуренты!$K$14,"",G493+1))</f>
        <v/>
      </c>
      <c r="H494" s="140"/>
      <c r="I494" s="178" t="str">
        <f>IF($G494="","",SUMIFS(условия_конкуренты!$63:$63,условия_конкуренты!$1:$1,$G494))</f>
        <v/>
      </c>
      <c r="J494" s="178" t="str">
        <f>IF($G494="","",SUMIFS(условия_конкуренты!$110:$110,условия_конкуренты!$1:$1,$G494))</f>
        <v/>
      </c>
      <c r="K494" s="178" t="str">
        <f>IF($G494="","",SUMIFS(условия_конкуренты!$147:$147,условия_конкуренты!$1:$1,$G494))</f>
        <v/>
      </c>
      <c r="L494" s="178" t="str">
        <f>IF($G494="","",SUMIFS(условия_конкуренты!$59:$59,условия_конкуренты!$1:$1,$G494)+SUMIFS(условия_конкуренты!$106:$106,условия_конкуренты!$1:$1,$G494)+SUMIFS(условия_конкуренты!$143:$143,условия_конкуренты!$1:$1,$G494))</f>
        <v/>
      </c>
      <c r="M494" s="181" t="str">
        <f t="shared" si="6"/>
        <v/>
      </c>
      <c r="N494" s="1"/>
      <c r="O494" s="1"/>
      <c r="P494" s="1"/>
      <c r="Q494" s="1"/>
      <c r="R494" s="1"/>
      <c r="S494" s="105"/>
      <c r="T494" s="1"/>
    </row>
    <row r="495" spans="1:20" x14ac:dyDescent="0.3">
      <c r="A495" s="1"/>
      <c r="B495" s="1"/>
      <c r="C495" s="1"/>
      <c r="D495" s="105"/>
      <c r="E495" s="1"/>
      <c r="F495" s="139"/>
      <c r="G495" s="182" t="str">
        <f>IF(G494="","",IF(G494+1&gt;условия_конкуренты!$K$14,"",G494+1))</f>
        <v/>
      </c>
      <c r="H495" s="140"/>
      <c r="I495" s="178" t="str">
        <f>IF($G495="","",SUMIFS(условия_конкуренты!$63:$63,условия_конкуренты!$1:$1,$G495))</f>
        <v/>
      </c>
      <c r="J495" s="178" t="str">
        <f>IF($G495="","",SUMIFS(условия_конкуренты!$110:$110,условия_конкуренты!$1:$1,$G495))</f>
        <v/>
      </c>
      <c r="K495" s="178" t="str">
        <f>IF($G495="","",SUMIFS(условия_конкуренты!$147:$147,условия_конкуренты!$1:$1,$G495))</f>
        <v/>
      </c>
      <c r="L495" s="178" t="str">
        <f>IF($G495="","",SUMIFS(условия_конкуренты!$59:$59,условия_конкуренты!$1:$1,$G495)+SUMIFS(условия_конкуренты!$106:$106,условия_конкуренты!$1:$1,$G495)+SUMIFS(условия_конкуренты!$143:$143,условия_конкуренты!$1:$1,$G495))</f>
        <v/>
      </c>
      <c r="M495" s="181" t="str">
        <f t="shared" si="6"/>
        <v/>
      </c>
      <c r="N495" s="1"/>
      <c r="O495" s="1"/>
      <c r="P495" s="1"/>
      <c r="Q495" s="1"/>
      <c r="R495" s="1"/>
      <c r="S495" s="105"/>
      <c r="T495" s="1"/>
    </row>
    <row r="496" spans="1:20" x14ac:dyDescent="0.3">
      <c r="A496" s="1"/>
      <c r="B496" s="1"/>
      <c r="C496" s="1"/>
      <c r="D496" s="105"/>
      <c r="E496" s="1"/>
      <c r="F496" s="139"/>
      <c r="G496" s="182" t="str">
        <f>IF(G495="","",IF(G495+1&gt;условия_конкуренты!$K$14,"",G495+1))</f>
        <v/>
      </c>
      <c r="H496" s="140"/>
      <c r="I496" s="178" t="str">
        <f>IF($G496="","",SUMIFS(условия_конкуренты!$63:$63,условия_конкуренты!$1:$1,$G496))</f>
        <v/>
      </c>
      <c r="J496" s="178" t="str">
        <f>IF($G496="","",SUMIFS(условия_конкуренты!$110:$110,условия_конкуренты!$1:$1,$G496))</f>
        <v/>
      </c>
      <c r="K496" s="178" t="str">
        <f>IF($G496="","",SUMIFS(условия_конкуренты!$147:$147,условия_конкуренты!$1:$1,$G496))</f>
        <v/>
      </c>
      <c r="L496" s="178" t="str">
        <f>IF($G496="","",SUMIFS(условия_конкуренты!$59:$59,условия_конкуренты!$1:$1,$G496)+SUMIFS(условия_конкуренты!$106:$106,условия_конкуренты!$1:$1,$G496)+SUMIFS(условия_конкуренты!$143:$143,условия_конкуренты!$1:$1,$G496))</f>
        <v/>
      </c>
      <c r="M496" s="181" t="str">
        <f t="shared" si="6"/>
        <v/>
      </c>
      <c r="N496" s="1"/>
      <c r="O496" s="1"/>
      <c r="P496" s="1"/>
      <c r="Q496" s="1"/>
      <c r="R496" s="1"/>
      <c r="S496" s="105"/>
      <c r="T496" s="1"/>
    </row>
    <row r="497" spans="1:20" x14ac:dyDescent="0.3">
      <c r="A497" s="1"/>
      <c r="B497" s="1"/>
      <c r="C497" s="1"/>
      <c r="D497" s="105"/>
      <c r="E497" s="1"/>
      <c r="F497" s="139"/>
      <c r="G497" s="182" t="str">
        <f>IF(G496="","",IF(G496+1&gt;условия_конкуренты!$K$14,"",G496+1))</f>
        <v/>
      </c>
      <c r="H497" s="140"/>
      <c r="I497" s="178" t="str">
        <f>IF($G497="","",SUMIFS(условия_конкуренты!$63:$63,условия_конкуренты!$1:$1,$G497))</f>
        <v/>
      </c>
      <c r="J497" s="178" t="str">
        <f>IF($G497="","",SUMIFS(условия_конкуренты!$110:$110,условия_конкуренты!$1:$1,$G497))</f>
        <v/>
      </c>
      <c r="K497" s="178" t="str">
        <f>IF($G497="","",SUMIFS(условия_конкуренты!$147:$147,условия_конкуренты!$1:$1,$G497))</f>
        <v/>
      </c>
      <c r="L497" s="178" t="str">
        <f>IF($G497="","",SUMIFS(условия_конкуренты!$59:$59,условия_конкуренты!$1:$1,$G497)+SUMIFS(условия_конкуренты!$106:$106,условия_конкуренты!$1:$1,$G497)+SUMIFS(условия_конкуренты!$143:$143,условия_конкуренты!$1:$1,$G497))</f>
        <v/>
      </c>
      <c r="M497" s="181" t="str">
        <f t="shared" si="6"/>
        <v/>
      </c>
      <c r="N497" s="1"/>
      <c r="O497" s="1"/>
      <c r="P497" s="1"/>
      <c r="Q497" s="1"/>
      <c r="R497" s="1"/>
      <c r="S497" s="105"/>
      <c r="T497" s="1"/>
    </row>
    <row r="498" spans="1:20" x14ac:dyDescent="0.3">
      <c r="A498" s="1"/>
      <c r="B498" s="1"/>
      <c r="C498" s="1"/>
      <c r="D498" s="105"/>
      <c r="E498" s="1"/>
      <c r="F498" s="139"/>
      <c r="G498" s="182" t="str">
        <f>IF(G497="","",IF(G497+1&gt;условия_конкуренты!$K$14,"",G497+1))</f>
        <v/>
      </c>
      <c r="H498" s="140"/>
      <c r="I498" s="178" t="str">
        <f>IF($G498="","",SUMIFS(условия_конкуренты!$63:$63,условия_конкуренты!$1:$1,$G498))</f>
        <v/>
      </c>
      <c r="J498" s="178" t="str">
        <f>IF($G498="","",SUMIFS(условия_конкуренты!$110:$110,условия_конкуренты!$1:$1,$G498))</f>
        <v/>
      </c>
      <c r="K498" s="178" t="str">
        <f>IF($G498="","",SUMIFS(условия_конкуренты!$147:$147,условия_конкуренты!$1:$1,$G498))</f>
        <v/>
      </c>
      <c r="L498" s="178" t="str">
        <f>IF($G498="","",SUMIFS(условия_конкуренты!$59:$59,условия_конкуренты!$1:$1,$G498)+SUMIFS(условия_конкуренты!$106:$106,условия_конкуренты!$1:$1,$G498)+SUMIFS(условия_конкуренты!$143:$143,условия_конкуренты!$1:$1,$G498))</f>
        <v/>
      </c>
      <c r="M498" s="181" t="str">
        <f t="shared" si="6"/>
        <v/>
      </c>
      <c r="N498" s="1"/>
      <c r="O498" s="1"/>
      <c r="P498" s="1"/>
      <c r="Q498" s="1"/>
      <c r="R498" s="1"/>
      <c r="S498" s="105"/>
      <c r="T498" s="1"/>
    </row>
    <row r="499" spans="1:20" x14ac:dyDescent="0.3">
      <c r="A499" s="1"/>
      <c r="B499" s="1"/>
      <c r="C499" s="1"/>
      <c r="D499" s="105"/>
      <c r="E499" s="1"/>
      <c r="F499" s="139"/>
      <c r="G499" s="182" t="str">
        <f>IF(G498="","",IF(G498+1&gt;условия_конкуренты!$K$14,"",G498+1))</f>
        <v/>
      </c>
      <c r="H499" s="140"/>
      <c r="I499" s="178" t="str">
        <f>IF($G499="","",SUMIFS(условия_конкуренты!$63:$63,условия_конкуренты!$1:$1,$G499))</f>
        <v/>
      </c>
      <c r="J499" s="178" t="str">
        <f>IF($G499="","",SUMIFS(условия_конкуренты!$110:$110,условия_конкуренты!$1:$1,$G499))</f>
        <v/>
      </c>
      <c r="K499" s="178" t="str">
        <f>IF($G499="","",SUMIFS(условия_конкуренты!$147:$147,условия_конкуренты!$1:$1,$G499))</f>
        <v/>
      </c>
      <c r="L499" s="178" t="str">
        <f>IF($G499="","",SUMIFS(условия_конкуренты!$59:$59,условия_конкуренты!$1:$1,$G499)+SUMIFS(условия_конкуренты!$106:$106,условия_конкуренты!$1:$1,$G499)+SUMIFS(условия_конкуренты!$143:$143,условия_конкуренты!$1:$1,$G499))</f>
        <v/>
      </c>
      <c r="M499" s="181" t="str">
        <f t="shared" si="6"/>
        <v/>
      </c>
      <c r="N499" s="1"/>
      <c r="O499" s="1"/>
      <c r="P499" s="1"/>
      <c r="Q499" s="1"/>
      <c r="R499" s="1"/>
      <c r="S499" s="105"/>
      <c r="T499" s="1"/>
    </row>
    <row r="500" spans="1:20" x14ac:dyDescent="0.3">
      <c r="A500" s="1"/>
      <c r="B500" s="1"/>
      <c r="C500" s="1"/>
      <c r="D500" s="105"/>
      <c r="E500" s="1"/>
      <c r="F500" s="139"/>
      <c r="G500" s="182" t="str">
        <f>IF(G499="","",IF(G499+1&gt;условия_конкуренты!$K$14,"",G499+1))</f>
        <v/>
      </c>
      <c r="H500" s="140"/>
      <c r="I500" s="178" t="str">
        <f>IF($G500="","",SUMIFS(условия_конкуренты!$63:$63,условия_конкуренты!$1:$1,$G500))</f>
        <v/>
      </c>
      <c r="J500" s="178" t="str">
        <f>IF($G500="","",SUMIFS(условия_конкуренты!$110:$110,условия_конкуренты!$1:$1,$G500))</f>
        <v/>
      </c>
      <c r="K500" s="178" t="str">
        <f>IF($G500="","",SUMIFS(условия_конкуренты!$147:$147,условия_конкуренты!$1:$1,$G500))</f>
        <v/>
      </c>
      <c r="L500" s="178" t="str">
        <f>IF($G500="","",SUMIFS(условия_конкуренты!$59:$59,условия_конкуренты!$1:$1,$G500)+SUMIFS(условия_конкуренты!$106:$106,условия_конкуренты!$1:$1,$G500)+SUMIFS(условия_конкуренты!$143:$143,условия_конкуренты!$1:$1,$G500))</f>
        <v/>
      </c>
      <c r="M500" s="181" t="str">
        <f t="shared" si="6"/>
        <v/>
      </c>
      <c r="N500" s="1"/>
      <c r="O500" s="1"/>
      <c r="P500" s="1"/>
      <c r="Q500" s="1"/>
      <c r="R500" s="1"/>
      <c r="S500" s="105"/>
      <c r="T5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Z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4" width="4.6640625" customWidth="1"/>
    <col min="15" max="15" width="1.6640625" customWidth="1"/>
    <col min="16" max="16" width="18.109375" style="134" bestFit="1" customWidth="1"/>
    <col min="17" max="17" width="12.6640625" bestFit="1" customWidth="1"/>
    <col min="18" max="18" width="10.5546875" bestFit="1" customWidth="1"/>
    <col min="19" max="19" width="11.44140625" bestFit="1" customWidth="1"/>
    <col min="20" max="20" width="21.109375" bestFit="1" customWidth="1"/>
    <col min="21" max="22" width="4.6640625" customWidth="1"/>
    <col min="23" max="24" width="2.6640625" customWidth="1"/>
    <col min="25" max="25" width="0.88671875" customWidth="1"/>
    <col min="26" max="26" width="2.664062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86"/>
      <c r="P1" s="12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87"/>
      <c r="P2" s="128"/>
      <c r="Q2" s="105"/>
      <c r="R2" s="105"/>
      <c r="S2" s="105"/>
      <c r="T2" s="105"/>
      <c r="U2" s="105"/>
      <c r="V2" s="105"/>
      <c r="W2" s="105"/>
      <c r="X2" s="105"/>
      <c r="Y2" s="105"/>
      <c r="Z2" s="1"/>
    </row>
    <row r="3" spans="1:26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201" t="str">
        <f>условия!B5</f>
        <v>СВОЯ КОМПАНИЯ</v>
      </c>
      <c r="N3" s="1"/>
      <c r="O3" s="186"/>
      <c r="P3" s="127"/>
      <c r="Q3" s="1"/>
      <c r="R3" s="1"/>
      <c r="S3" s="1"/>
      <c r="T3" s="201" t="str">
        <f>условия_конкуренты!B5</f>
        <v>КОМПАНИЯ-КОНКУРЕНТ</v>
      </c>
      <c r="U3" s="1"/>
      <c r="V3" s="1"/>
      <c r="W3" s="1"/>
      <c r="X3" s="1"/>
      <c r="Y3" s="105"/>
      <c r="Z3" s="1"/>
    </row>
    <row r="4" spans="1:26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202" t="str">
        <f>структура!E58</f>
        <v>эффективная ставка</v>
      </c>
      <c r="L4" s="202"/>
      <c r="M4" s="203">
        <f>условия!O166</f>
        <v>0</v>
      </c>
      <c r="N4" s="202"/>
      <c r="O4" s="204"/>
      <c r="P4" s="205"/>
      <c r="Q4" s="202"/>
      <c r="R4" s="202"/>
      <c r="S4" s="202"/>
      <c r="T4" s="203">
        <f>условия_конкуренты!O166</f>
        <v>0</v>
      </c>
      <c r="U4" s="1"/>
      <c r="V4" s="1"/>
      <c r="W4" s="1"/>
      <c r="X4" s="1"/>
      <c r="Y4" s="105"/>
      <c r="Z4" s="1"/>
    </row>
    <row r="5" spans="1:26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86"/>
      <c r="P5" s="127"/>
      <c r="Q5" s="1"/>
      <c r="R5" s="1"/>
      <c r="S5" s="1"/>
      <c r="T5" s="1"/>
      <c r="U5" s="1"/>
      <c r="V5" s="1"/>
      <c r="W5" s="1"/>
      <c r="X5" s="1"/>
      <c r="Y5" s="105"/>
      <c r="Z5" s="1"/>
    </row>
    <row r="6" spans="1:26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86"/>
      <c r="P6" s="127"/>
      <c r="Q6" s="1"/>
      <c r="R6" s="1"/>
      <c r="S6" s="1"/>
      <c r="T6" s="1"/>
      <c r="U6" s="1"/>
      <c r="V6" s="1"/>
      <c r="W6" s="1"/>
      <c r="X6" s="1"/>
      <c r="Y6" s="105"/>
      <c r="Z6" s="1"/>
    </row>
    <row r="7" spans="1:26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88"/>
      <c r="P7" s="129"/>
      <c r="Q7" s="107"/>
      <c r="R7" s="107"/>
      <c r="S7" s="107"/>
      <c r="T7" s="107"/>
      <c r="U7" s="107"/>
      <c r="V7" s="107"/>
      <c r="W7" s="108"/>
      <c r="X7" s="1"/>
      <c r="Y7" s="105"/>
      <c r="Z7" s="1"/>
    </row>
    <row r="8" spans="1:26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89"/>
      <c r="P8" s="130"/>
      <c r="Q8" s="110"/>
      <c r="R8" s="110"/>
      <c r="S8" s="110"/>
      <c r="T8" s="110"/>
      <c r="U8" s="110"/>
      <c r="V8" s="110"/>
      <c r="W8" s="111"/>
      <c r="X8" s="1"/>
      <c r="Y8" s="105"/>
      <c r="Z8" s="1"/>
    </row>
    <row r="9" spans="1:26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89"/>
      <c r="P9" s="130"/>
      <c r="Q9" s="110"/>
      <c r="R9" s="110"/>
      <c r="S9" s="110"/>
      <c r="T9" s="110"/>
      <c r="U9" s="110"/>
      <c r="V9" s="110"/>
      <c r="W9" s="111"/>
      <c r="X9" s="1"/>
      <c r="Y9" s="105"/>
      <c r="Z9" s="1"/>
    </row>
    <row r="10" spans="1:26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условия!K11</f>
        <v>0</v>
      </c>
      <c r="J10" s="122"/>
      <c r="K10" s="122"/>
      <c r="L10" s="122"/>
      <c r="M10" s="122"/>
      <c r="N10" s="122"/>
      <c r="O10" s="190"/>
      <c r="P10" s="131"/>
      <c r="Q10" s="122"/>
      <c r="R10" s="122"/>
      <c r="S10" s="122"/>
      <c r="T10" s="122"/>
      <c r="U10" s="122"/>
      <c r="V10" s="122"/>
      <c r="W10" s="123"/>
      <c r="X10" s="2"/>
      <c r="Y10" s="27"/>
      <c r="Z10" s="2"/>
    </row>
    <row r="11" spans="1:26" s="3" customFormat="1" ht="12" x14ac:dyDescent="0.25">
      <c r="A11" s="2"/>
      <c r="B11" s="2"/>
      <c r="C11" s="2"/>
      <c r="D11" s="27"/>
      <c r="E11" s="2"/>
      <c r="F11" s="124"/>
      <c r="G11" s="125" t="str">
        <f>IF(условия!$K$17=структура!$N$10,структура!$E$11,IF(условия!$K$17=структура!N11,структура!E12,""))</f>
        <v/>
      </c>
      <c r="H11" s="125"/>
      <c r="I11" s="132" t="str">
        <f>IF(G11="","",условия!K20)</f>
        <v/>
      </c>
      <c r="J11" s="125"/>
      <c r="K11" s="125"/>
      <c r="L11" s="125"/>
      <c r="M11" s="125"/>
      <c r="N11" s="125"/>
      <c r="O11" s="191"/>
      <c r="P11" s="132"/>
      <c r="Q11" s="125"/>
      <c r="R11" s="125"/>
      <c r="S11" s="125"/>
      <c r="T11" s="125"/>
      <c r="U11" s="125"/>
      <c r="V11" s="125"/>
      <c r="W11" s="126"/>
      <c r="X11" s="2"/>
      <c r="Y11" s="27"/>
      <c r="Z11" s="2"/>
    </row>
    <row r="12" spans="1:26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89"/>
      <c r="P12" s="130"/>
      <c r="Q12" s="110"/>
      <c r="R12" s="110"/>
      <c r="S12" s="110"/>
      <c r="T12" s="110"/>
      <c r="U12" s="110"/>
      <c r="V12" s="110"/>
      <c r="W12" s="111"/>
      <c r="X12" s="1"/>
      <c r="Y12" s="105"/>
      <c r="Z12" s="1"/>
    </row>
    <row r="13" spans="1:26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89"/>
      <c r="P13" s="130"/>
      <c r="Q13" s="110"/>
      <c r="R13" s="110"/>
      <c r="S13" s="110"/>
      <c r="T13" s="110"/>
      <c r="U13" s="110"/>
      <c r="V13" s="110"/>
      <c r="W13" s="111"/>
      <c r="X13" s="1"/>
      <c r="Y13" s="105"/>
      <c r="Z13" s="1"/>
    </row>
    <row r="14" spans="1:26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92"/>
      <c r="P14" s="137"/>
      <c r="Q14" s="136"/>
      <c r="R14" s="136"/>
      <c r="S14" s="136"/>
      <c r="T14" s="136"/>
      <c r="U14" s="136"/>
      <c r="V14" s="136"/>
      <c r="W14" s="138"/>
      <c r="X14" s="2"/>
      <c r="Y14" s="27"/>
      <c r="Z14" s="2"/>
    </row>
    <row r="15" spans="1:26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89"/>
      <c r="P15" s="130"/>
      <c r="Q15" s="110"/>
      <c r="R15" s="110"/>
      <c r="S15" s="110"/>
      <c r="T15" s="110"/>
      <c r="U15" s="110"/>
      <c r="V15" s="110"/>
      <c r="W15" s="111"/>
      <c r="X15" s="1"/>
      <c r="Y15" s="105"/>
      <c r="Z15" s="1"/>
    </row>
    <row r="16" spans="1:26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93"/>
      <c r="P16" s="143"/>
      <c r="Q16" s="142"/>
      <c r="R16" s="142"/>
      <c r="S16" s="142"/>
      <c r="T16" s="142" t="s">
        <v>79</v>
      </c>
      <c r="U16" s="142"/>
      <c r="V16" s="142"/>
      <c r="W16" s="144"/>
      <c r="X16" s="1"/>
      <c r="Y16" s="105"/>
      <c r="Z16" s="1"/>
    </row>
    <row r="17" spans="1:26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89"/>
      <c r="P17" s="130"/>
      <c r="Q17" s="110"/>
      <c r="R17" s="110"/>
      <c r="S17" s="110"/>
      <c r="T17" s="110"/>
      <c r="U17" s="110"/>
      <c r="V17" s="110"/>
      <c r="W17" s="111"/>
      <c r="X17" s="1"/>
      <c r="Y17" s="105"/>
      <c r="Z17" s="1"/>
    </row>
    <row r="18" spans="1:26" s="152" customFormat="1" x14ac:dyDescent="0.3">
      <c r="A18" s="145"/>
      <c r="B18" s="145"/>
      <c r="C18" s="145"/>
      <c r="D18" s="146"/>
      <c r="E18" s="145"/>
      <c r="F18" s="147"/>
      <c r="G18" s="148" t="str">
        <f>условия!$E$23</f>
        <v/>
      </c>
      <c r="H18" s="148"/>
      <c r="I18" s="149"/>
      <c r="J18" s="148"/>
      <c r="K18" s="148"/>
      <c r="L18" s="148"/>
      <c r="M18" s="150" t="str">
        <f>отч_график!M18</f>
        <v/>
      </c>
      <c r="N18" s="148"/>
      <c r="O18" s="194"/>
      <c r="P18" s="149"/>
      <c r="Q18" s="148"/>
      <c r="R18" s="148"/>
      <c r="S18" s="148"/>
      <c r="T18" s="150" t="str">
        <f>отч_конкуренты!M18</f>
        <v/>
      </c>
      <c r="U18" s="148"/>
      <c r="V18" s="148"/>
      <c r="W18" s="151"/>
      <c r="X18" s="145"/>
      <c r="Y18" s="146"/>
      <c r="Z18" s="145"/>
    </row>
    <row r="19" spans="1:26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89"/>
      <c r="P19" s="130"/>
      <c r="Q19" s="110"/>
      <c r="R19" s="110"/>
      <c r="S19" s="110"/>
      <c r="T19" s="110"/>
      <c r="U19" s="110"/>
      <c r="V19" s="110"/>
      <c r="W19" s="111"/>
      <c r="X19" s="1"/>
      <c r="Y19" s="105"/>
      <c r="Z19" s="1"/>
    </row>
    <row r="20" spans="1:26" s="152" customFormat="1" x14ac:dyDescent="0.3">
      <c r="A20" s="145"/>
      <c r="B20" s="145"/>
      <c r="C20" s="145"/>
      <c r="D20" s="146"/>
      <c r="E20" s="145"/>
      <c r="F20" s="147"/>
      <c r="G20" s="148" t="str">
        <f>условия!$E$26</f>
        <v>Цена оборудования с НДС</v>
      </c>
      <c r="H20" s="148"/>
      <c r="I20" s="149"/>
      <c r="J20" s="148"/>
      <c r="K20" s="148"/>
      <c r="L20" s="148"/>
      <c r="M20" s="150" t="str">
        <f>отч_график!M20</f>
        <v/>
      </c>
      <c r="N20" s="148"/>
      <c r="O20" s="194"/>
      <c r="P20" s="149"/>
      <c r="Q20" s="148"/>
      <c r="R20" s="148"/>
      <c r="S20" s="148"/>
      <c r="T20" s="150" t="str">
        <f>отч_конкуренты!M20</f>
        <v/>
      </c>
      <c r="U20" s="148"/>
      <c r="V20" s="148"/>
      <c r="W20" s="151"/>
      <c r="X20" s="145"/>
      <c r="Y20" s="146"/>
      <c r="Z20" s="145"/>
    </row>
    <row r="21" spans="1:26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89"/>
      <c r="P21" s="130"/>
      <c r="Q21" s="110"/>
      <c r="R21" s="110"/>
      <c r="S21" s="110"/>
      <c r="T21" s="110"/>
      <c r="U21" s="110"/>
      <c r="V21" s="110"/>
      <c r="W21" s="111"/>
      <c r="X21" s="1"/>
      <c r="Y21" s="105"/>
      <c r="Z21" s="1"/>
    </row>
    <row r="22" spans="1:26" s="152" customFormat="1" x14ac:dyDescent="0.3">
      <c r="A22" s="145"/>
      <c r="B22" s="145"/>
      <c r="C22" s="145"/>
      <c r="D22" s="146"/>
      <c r="E22" s="145"/>
      <c r="F22" s="147"/>
      <c r="G22" s="148" t="str">
        <f>условия!E29</f>
        <v>Процент авансового платежа</v>
      </c>
      <c r="H22" s="148"/>
      <c r="I22" s="149"/>
      <c r="J22" s="148"/>
      <c r="K22" s="148"/>
      <c r="L22" s="148"/>
      <c r="M22" s="153">
        <f>отч_график!M22</f>
        <v>0</v>
      </c>
      <c r="N22" s="148"/>
      <c r="O22" s="194"/>
      <c r="P22" s="149"/>
      <c r="Q22" s="148"/>
      <c r="R22" s="148"/>
      <c r="S22" s="148"/>
      <c r="T22" s="153">
        <f>отч_конкуренты!M22</f>
        <v>0</v>
      </c>
      <c r="U22" s="148"/>
      <c r="V22" s="148"/>
      <c r="W22" s="151"/>
      <c r="X22" s="145"/>
      <c r="Y22" s="146"/>
      <c r="Z22" s="145"/>
    </row>
    <row r="23" spans="1:26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89"/>
      <c r="P23" s="130"/>
      <c r="Q23" s="110"/>
      <c r="R23" s="110"/>
      <c r="S23" s="110"/>
      <c r="T23" s="110"/>
      <c r="U23" s="110"/>
      <c r="V23" s="110"/>
      <c r="W23" s="111"/>
      <c r="X23" s="1"/>
      <c r="Y23" s="105"/>
      <c r="Z23" s="1"/>
    </row>
    <row r="24" spans="1:26" s="152" customFormat="1" x14ac:dyDescent="0.3">
      <c r="A24" s="145"/>
      <c r="B24" s="145"/>
      <c r="C24" s="145"/>
      <c r="D24" s="146"/>
      <c r="E24" s="145"/>
      <c r="F24" s="147"/>
      <c r="G24" s="148" t="str">
        <f>условия!E32</f>
        <v>Авансовый платеж с НДС</v>
      </c>
      <c r="H24" s="148"/>
      <c r="I24" s="149"/>
      <c r="J24" s="148"/>
      <c r="K24" s="148"/>
      <c r="L24" s="148"/>
      <c r="M24" s="150">
        <f>отч_график!M24</f>
        <v>0</v>
      </c>
      <c r="N24" s="148"/>
      <c r="O24" s="194"/>
      <c r="P24" s="149"/>
      <c r="Q24" s="148"/>
      <c r="R24" s="148"/>
      <c r="S24" s="148"/>
      <c r="T24" s="150">
        <f>отч_конкуренты!M24</f>
        <v>0</v>
      </c>
      <c r="U24" s="148"/>
      <c r="V24" s="148"/>
      <c r="W24" s="151"/>
      <c r="X24" s="145"/>
      <c r="Y24" s="146"/>
      <c r="Z24" s="145"/>
    </row>
    <row r="25" spans="1:26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89"/>
      <c r="P25" s="130"/>
      <c r="Q25" s="110"/>
      <c r="R25" s="110"/>
      <c r="S25" s="110"/>
      <c r="T25" s="110"/>
      <c r="U25" s="110"/>
      <c r="V25" s="110"/>
      <c r="W25" s="111"/>
      <c r="X25" s="1"/>
      <c r="Y25" s="105"/>
      <c r="Z25" s="1"/>
    </row>
    <row r="26" spans="1:26" s="152" customFormat="1" x14ac:dyDescent="0.3">
      <c r="A26" s="145"/>
      <c r="B26" s="145"/>
      <c r="C26" s="145"/>
      <c r="D26" s="146"/>
      <c r="E26" s="145"/>
      <c r="F26" s="147"/>
      <c r="G26" s="148" t="str">
        <f>условия!E14</f>
        <v>срок договора</v>
      </c>
      <c r="H26" s="148"/>
      <c r="I26" s="149"/>
      <c r="J26" s="148"/>
      <c r="K26" s="148"/>
      <c r="L26" s="148"/>
      <c r="M26" s="150">
        <f>отч_график!M26</f>
        <v>0</v>
      </c>
      <c r="N26" s="148" t="str">
        <f>условия!H14</f>
        <v>мес.</v>
      </c>
      <c r="O26" s="194"/>
      <c r="P26" s="149"/>
      <c r="Q26" s="148"/>
      <c r="R26" s="148"/>
      <c r="S26" s="148"/>
      <c r="T26" s="150">
        <f>отч_конкуренты!M26</f>
        <v>0</v>
      </c>
      <c r="U26" s="148"/>
      <c r="V26" s="148"/>
      <c r="W26" s="151"/>
      <c r="X26" s="145"/>
      <c r="Y26" s="146"/>
      <c r="Z26" s="145"/>
    </row>
    <row r="27" spans="1:26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89"/>
      <c r="P27" s="130"/>
      <c r="Q27" s="110"/>
      <c r="R27" s="110"/>
      <c r="S27" s="110"/>
      <c r="T27" s="110"/>
      <c r="U27" s="110"/>
      <c r="V27" s="110"/>
      <c r="W27" s="111"/>
      <c r="X27" s="1"/>
      <c r="Y27" s="105"/>
      <c r="Z27" s="1"/>
    </row>
    <row r="28" spans="1:26" s="161" customFormat="1" x14ac:dyDescent="0.3">
      <c r="A28" s="154"/>
      <c r="B28" s="154"/>
      <c r="C28" s="154"/>
      <c r="D28" s="155"/>
      <c r="E28" s="154"/>
      <c r="F28" s="156"/>
      <c r="G28" s="157" t="str">
        <f>условия!E73</f>
        <v>комиссия за оформление сделки с НДС</v>
      </c>
      <c r="H28" s="157"/>
      <c r="I28" s="158"/>
      <c r="J28" s="157"/>
      <c r="K28" s="157"/>
      <c r="L28" s="157"/>
      <c r="M28" s="159">
        <f>отч_график!M28</f>
        <v>0</v>
      </c>
      <c r="N28" s="157"/>
      <c r="O28" s="195"/>
      <c r="P28" s="158"/>
      <c r="Q28" s="157"/>
      <c r="R28" s="157"/>
      <c r="S28" s="157"/>
      <c r="T28" s="159">
        <f>отч_конкуренты!M28</f>
        <v>0</v>
      </c>
      <c r="U28" s="157"/>
      <c r="V28" s="157"/>
      <c r="W28" s="160"/>
      <c r="X28" s="154"/>
      <c r="Y28" s="155"/>
      <c r="Z28" s="154"/>
    </row>
    <row r="29" spans="1:26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89"/>
      <c r="P29" s="130"/>
      <c r="Q29" s="110"/>
      <c r="R29" s="110"/>
      <c r="S29" s="110"/>
      <c r="T29" s="110"/>
      <c r="U29" s="110"/>
      <c r="V29" s="110"/>
      <c r="W29" s="111"/>
      <c r="X29" s="1"/>
      <c r="Y29" s="105"/>
      <c r="Z29" s="1"/>
    </row>
    <row r="30" spans="1:26" s="161" customFormat="1" x14ac:dyDescent="0.3">
      <c r="A30" s="154"/>
      <c r="B30" s="154"/>
      <c r="C30" s="154"/>
      <c r="D30" s="155"/>
      <c r="E30" s="154"/>
      <c r="F30" s="156"/>
      <c r="G30" s="157" t="str">
        <f>условия!E38</f>
        <v>выкупная стоимость с НДС</v>
      </c>
      <c r="H30" s="157"/>
      <c r="I30" s="158"/>
      <c r="J30" s="157"/>
      <c r="K30" s="157"/>
      <c r="L30" s="157"/>
      <c r="M30" s="159">
        <f>отч_график!M30</f>
        <v>0</v>
      </c>
      <c r="N30" s="157"/>
      <c r="O30" s="195"/>
      <c r="P30" s="158"/>
      <c r="Q30" s="157"/>
      <c r="R30" s="157"/>
      <c r="S30" s="157"/>
      <c r="T30" s="159">
        <f>отч_конкуренты!M30</f>
        <v>0</v>
      </c>
      <c r="U30" s="157"/>
      <c r="V30" s="157"/>
      <c r="W30" s="160"/>
      <c r="X30" s="154"/>
      <c r="Y30" s="155"/>
      <c r="Z30" s="154"/>
    </row>
    <row r="31" spans="1:26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89"/>
      <c r="P31" s="130"/>
      <c r="Q31" s="110"/>
      <c r="R31" s="110"/>
      <c r="S31" s="110"/>
      <c r="T31" s="110"/>
      <c r="U31" s="110"/>
      <c r="V31" s="110"/>
      <c r="W31" s="111"/>
      <c r="X31" s="1"/>
      <c r="Y31" s="105"/>
      <c r="Z31" s="1"/>
    </row>
    <row r="32" spans="1:26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89"/>
      <c r="P32" s="130"/>
      <c r="Q32" s="110"/>
      <c r="R32" s="110"/>
      <c r="S32" s="110"/>
      <c r="T32" s="110"/>
      <c r="U32" s="110"/>
      <c r="V32" s="110"/>
      <c r="W32" s="111"/>
      <c r="X32" s="1"/>
      <c r="Y32" s="105"/>
      <c r="Z32" s="1"/>
    </row>
    <row r="33" spans="1:26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89"/>
      <c r="P33" s="130"/>
      <c r="Q33" s="110"/>
      <c r="R33" s="110"/>
      <c r="S33" s="110"/>
      <c r="T33" s="110"/>
      <c r="U33" s="110"/>
      <c r="V33" s="110"/>
      <c r="W33" s="111"/>
      <c r="X33" s="1"/>
      <c r="Y33" s="105"/>
      <c r="Z33" s="1"/>
    </row>
    <row r="34" spans="1:26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89"/>
      <c r="P34" s="130"/>
      <c r="Q34" s="110"/>
      <c r="R34" s="110"/>
      <c r="S34" s="110"/>
      <c r="T34" s="110"/>
      <c r="U34" s="110"/>
      <c r="V34" s="110"/>
      <c r="W34" s="111"/>
      <c r="X34" s="1"/>
      <c r="Y34" s="105"/>
      <c r="Z34" s="1"/>
    </row>
    <row r="35" spans="1:26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89"/>
      <c r="P35" s="130"/>
      <c r="Q35" s="110"/>
      <c r="R35" s="110"/>
      <c r="S35" s="110"/>
      <c r="T35" s="110"/>
      <c r="U35" s="110"/>
      <c r="V35" s="110"/>
      <c r="W35" s="111"/>
      <c r="X35" s="1"/>
      <c r="Y35" s="105"/>
      <c r="Z35" s="1"/>
    </row>
    <row r="36" spans="1:26" s="152" customFormat="1" x14ac:dyDescent="0.3">
      <c r="A36" s="145"/>
      <c r="B36" s="145"/>
      <c r="C36" s="145"/>
      <c r="D36" s="146"/>
      <c r="E36" s="145"/>
      <c r="F36" s="147"/>
      <c r="G36" s="148" t="str">
        <f>условия!E151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отч_график!M36</f>
        <v>0</v>
      </c>
      <c r="N36" s="148"/>
      <c r="O36" s="194"/>
      <c r="P36" s="149"/>
      <c r="Q36" s="148"/>
      <c r="R36" s="148"/>
      <c r="S36" s="148"/>
      <c r="T36" s="150">
        <f>отч_конкуренты!M36</f>
        <v>0</v>
      </c>
      <c r="U36" s="148"/>
      <c r="V36" s="148"/>
      <c r="W36" s="151"/>
      <c r="X36" s="145"/>
      <c r="Y36" s="146"/>
      <c r="Z36" s="145"/>
    </row>
    <row r="37" spans="1:26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89"/>
      <c r="P37" s="130"/>
      <c r="Q37" s="110"/>
      <c r="R37" s="110"/>
      <c r="S37" s="110"/>
      <c r="T37" s="110"/>
      <c r="U37" s="110"/>
      <c r="V37" s="110"/>
      <c r="W37" s="111"/>
      <c r="X37" s="1"/>
      <c r="Y37" s="105"/>
      <c r="Z37" s="1"/>
    </row>
    <row r="38" spans="1:26" s="152" customFormat="1" x14ac:dyDescent="0.3">
      <c r="A38" s="145"/>
      <c r="B38" s="145"/>
      <c r="C38" s="145"/>
      <c r="D38" s="146"/>
      <c r="E38" s="145"/>
      <c r="F38" s="147"/>
      <c r="G38" s="148" t="str">
        <f>условия!E67</f>
        <v>удорожание в год без учета допуслуг</v>
      </c>
      <c r="H38" s="148"/>
      <c r="I38" s="149"/>
      <c r="J38" s="148"/>
      <c r="K38" s="148"/>
      <c r="L38" s="148"/>
      <c r="M38" s="153">
        <f>отч_график!M38</f>
        <v>0</v>
      </c>
      <c r="N38" s="148"/>
      <c r="O38" s="194"/>
      <c r="P38" s="149"/>
      <c r="Q38" s="148"/>
      <c r="R38" s="148"/>
      <c r="S38" s="148"/>
      <c r="T38" s="153">
        <f>отч_конкуренты!M38</f>
        <v>0</v>
      </c>
      <c r="U38" s="148"/>
      <c r="V38" s="148"/>
      <c r="W38" s="151"/>
      <c r="X38" s="145"/>
      <c r="Y38" s="146"/>
      <c r="Z38" s="145"/>
    </row>
    <row r="39" spans="1:26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89"/>
      <c r="P39" s="130"/>
      <c r="Q39" s="110"/>
      <c r="R39" s="110"/>
      <c r="S39" s="110"/>
      <c r="T39" s="110"/>
      <c r="U39" s="110"/>
      <c r="V39" s="110"/>
      <c r="W39" s="111"/>
      <c r="X39" s="1"/>
      <c r="Y39" s="105"/>
      <c r="Z39" s="1"/>
    </row>
    <row r="40" spans="1:26" s="152" customFormat="1" x14ac:dyDescent="0.3">
      <c r="A40" s="145"/>
      <c r="B40" s="145"/>
      <c r="C40" s="145"/>
      <c r="D40" s="146"/>
      <c r="E40" s="145"/>
      <c r="F40" s="147"/>
      <c r="G40" s="148" t="str">
        <f>условия!E154</f>
        <v>удорожание в год с учетом допуслуг</v>
      </c>
      <c r="H40" s="148"/>
      <c r="I40" s="149"/>
      <c r="J40" s="148"/>
      <c r="K40" s="148"/>
      <c r="L40" s="148"/>
      <c r="M40" s="153">
        <f>отч_график!M40</f>
        <v>0</v>
      </c>
      <c r="N40" s="148"/>
      <c r="O40" s="194"/>
      <c r="P40" s="149"/>
      <c r="Q40" s="148"/>
      <c r="R40" s="148"/>
      <c r="S40" s="148"/>
      <c r="T40" s="153">
        <f>отч_конкуренты!M40</f>
        <v>0</v>
      </c>
      <c r="U40" s="148"/>
      <c r="V40" s="148"/>
      <c r="W40" s="151"/>
      <c r="X40" s="145"/>
      <c r="Y40" s="146"/>
      <c r="Z40" s="145"/>
    </row>
    <row r="41" spans="1:26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89"/>
      <c r="P41" s="130"/>
      <c r="Q41" s="110"/>
      <c r="R41" s="110"/>
      <c r="S41" s="110"/>
      <c r="T41" s="110"/>
      <c r="U41" s="110"/>
      <c r="V41" s="110"/>
      <c r="W41" s="111"/>
      <c r="X41" s="1"/>
      <c r="Y41" s="105"/>
      <c r="Z41" s="1"/>
    </row>
    <row r="42" spans="1:26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89"/>
      <c r="P42" s="130"/>
      <c r="Q42" s="110"/>
      <c r="R42" s="110"/>
      <c r="S42" s="110"/>
      <c r="T42" s="110"/>
      <c r="U42" s="110"/>
      <c r="V42" s="110"/>
      <c r="W42" s="111"/>
      <c r="X42" s="1"/>
      <c r="Y42" s="105"/>
      <c r="Z42" s="1"/>
    </row>
    <row r="43" spans="1:26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96"/>
      <c r="P43" s="162"/>
      <c r="Q43" s="116"/>
      <c r="R43" s="116"/>
      <c r="S43" s="116"/>
      <c r="T43" s="116"/>
      <c r="U43" s="116"/>
      <c r="V43" s="116"/>
      <c r="W43" s="117"/>
      <c r="X43" s="1"/>
      <c r="Y43" s="105"/>
      <c r="Z43" s="1"/>
    </row>
    <row r="44" spans="1:26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97"/>
      <c r="P44" s="165"/>
      <c r="Q44" s="164"/>
      <c r="R44" s="164"/>
      <c r="S44" s="164"/>
      <c r="T44" s="164"/>
      <c r="U44" s="164"/>
      <c r="V44" s="164"/>
      <c r="W44" s="166"/>
      <c r="X44" s="1"/>
      <c r="Y44" s="105"/>
      <c r="Z44" s="1"/>
    </row>
    <row r="45" spans="1:26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97"/>
      <c r="P45" s="165"/>
      <c r="Q45" s="164"/>
      <c r="R45" s="164"/>
      <c r="S45" s="164"/>
      <c r="T45" s="164"/>
      <c r="U45" s="164"/>
      <c r="V45" s="164"/>
      <c r="W45" s="166"/>
      <c r="X45" s="1"/>
      <c r="Y45" s="105"/>
      <c r="Z45" s="1"/>
    </row>
    <row r="46" spans="1:26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98"/>
      <c r="P46" s="167"/>
      <c r="Q46" s="119"/>
      <c r="R46" s="119"/>
      <c r="S46" s="119"/>
      <c r="T46" s="119"/>
      <c r="U46" s="119"/>
      <c r="V46" s="119"/>
      <c r="W46" s="120"/>
      <c r="X46" s="1"/>
      <c r="Y46" s="105"/>
      <c r="Z46" s="1"/>
    </row>
    <row r="47" spans="1:26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89"/>
      <c r="P47" s="130"/>
      <c r="Q47" s="110"/>
      <c r="R47" s="110"/>
      <c r="S47" s="110"/>
      <c r="T47" s="110"/>
      <c r="U47" s="110"/>
      <c r="V47" s="110"/>
      <c r="W47" s="111"/>
      <c r="X47" s="1"/>
      <c r="Y47" s="105"/>
      <c r="Z47" s="1"/>
    </row>
    <row r="48" spans="1:26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89"/>
      <c r="P48" s="130"/>
      <c r="Q48" s="110"/>
      <c r="R48" s="110"/>
      <c r="S48" s="110"/>
      <c r="T48" s="110"/>
      <c r="U48" s="110"/>
      <c r="V48" s="110"/>
      <c r="W48" s="111"/>
      <c r="X48" s="1"/>
      <c r="Y48" s="105"/>
      <c r="Z48" s="1"/>
    </row>
    <row r="49" spans="1:26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88"/>
      <c r="P49" s="129"/>
      <c r="Q49" s="107"/>
      <c r="R49" s="107"/>
      <c r="S49" s="107"/>
      <c r="T49" s="107"/>
      <c r="U49" s="107"/>
      <c r="V49" s="107"/>
      <c r="W49" s="108"/>
      <c r="X49" s="1"/>
      <c r="Y49" s="105"/>
      <c r="Z49" s="1"/>
    </row>
    <row r="50" spans="1:26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99"/>
      <c r="P50" s="133"/>
      <c r="Q50" s="113"/>
      <c r="R50" s="113"/>
      <c r="S50" s="113"/>
      <c r="T50" s="113"/>
      <c r="U50" s="113"/>
      <c r="V50" s="113"/>
      <c r="W50" s="114"/>
      <c r="X50" s="1"/>
      <c r="Y50" s="105"/>
      <c r="Z50" s="1"/>
    </row>
    <row r="51" spans="1:26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89"/>
      <c r="P51" s="130"/>
      <c r="Q51" s="110"/>
      <c r="R51" s="110"/>
      <c r="S51" s="110"/>
      <c r="T51" s="110"/>
      <c r="U51" s="110"/>
      <c r="V51" s="110"/>
      <c r="W51" s="111"/>
      <c r="X51" s="1"/>
      <c r="Y51" s="105"/>
      <c r="Z51" s="1"/>
    </row>
    <row r="52" spans="1:26" x14ac:dyDescent="0.3">
      <c r="A52" s="1"/>
      <c r="B52" s="1"/>
      <c r="C52" s="1"/>
      <c r="D52" s="105"/>
      <c r="E52" s="1"/>
      <c r="F52" s="109"/>
      <c r="G52" s="168" t="str">
        <f>условия!E32</f>
        <v>Авансовый платеж с НДС</v>
      </c>
      <c r="H52" s="168"/>
      <c r="I52" s="169"/>
      <c r="J52" s="168"/>
      <c r="K52" s="168"/>
      <c r="L52" s="168"/>
      <c r="M52" s="170">
        <f>условия!K32</f>
        <v>0</v>
      </c>
      <c r="N52" s="110"/>
      <c r="O52" s="189"/>
      <c r="P52" s="169"/>
      <c r="Q52" s="168"/>
      <c r="R52" s="168"/>
      <c r="S52" s="168"/>
      <c r="T52" s="170">
        <f>отч_конкуренты!M52</f>
        <v>0</v>
      </c>
      <c r="U52" s="110"/>
      <c r="V52" s="110"/>
      <c r="W52" s="111"/>
      <c r="X52" s="1"/>
      <c r="Y52" s="105"/>
      <c r="Z52" s="1"/>
    </row>
    <row r="53" spans="1:26" x14ac:dyDescent="0.3">
      <c r="A53" s="1"/>
      <c r="B53" s="1"/>
      <c r="C53" s="1"/>
      <c r="D53" s="105"/>
      <c r="E53" s="1"/>
      <c r="F53" s="109"/>
      <c r="G53" s="168" t="str">
        <f>условия!E73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условия!K73</f>
        <v>0</v>
      </c>
      <c r="N53" s="110"/>
      <c r="O53" s="189"/>
      <c r="P53" s="169"/>
      <c r="Q53" s="168"/>
      <c r="R53" s="168"/>
      <c r="S53" s="168"/>
      <c r="T53" s="170">
        <f>отч_конкуренты!M53</f>
        <v>0</v>
      </c>
      <c r="U53" s="110"/>
      <c r="V53" s="110"/>
      <c r="W53" s="111"/>
      <c r="X53" s="1"/>
      <c r="Y53" s="105"/>
      <c r="Z53" s="1"/>
    </row>
    <row r="54" spans="1:26" x14ac:dyDescent="0.3">
      <c r="A54" s="1"/>
      <c r="B54" s="1"/>
      <c r="C54" s="1"/>
      <c r="D54" s="105"/>
      <c r="E54" s="1"/>
      <c r="F54" s="109"/>
      <c r="G54" s="168" t="str">
        <f>условия!E38&amp;"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условия!K38</f>
        <v>0</v>
      </c>
      <c r="N54" s="110"/>
      <c r="O54" s="189"/>
      <c r="P54" s="169"/>
      <c r="Q54" s="168"/>
      <c r="R54" s="168"/>
      <c r="S54" s="168"/>
      <c r="T54" s="170">
        <f>отч_конкуренты!M54</f>
        <v>0</v>
      </c>
      <c r="U54" s="110"/>
      <c r="V54" s="110"/>
      <c r="W54" s="111"/>
      <c r="X54" s="1"/>
      <c r="Y54" s="105"/>
      <c r="Z54" s="1"/>
    </row>
    <row r="55" spans="1:26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89"/>
      <c r="P55" s="130"/>
      <c r="Q55" s="110"/>
      <c r="R55" s="110"/>
      <c r="S55" s="110"/>
      <c r="T55" s="110"/>
      <c r="U55" s="110"/>
      <c r="V55" s="110"/>
      <c r="W55" s="111"/>
      <c r="X55" s="1"/>
      <c r="Y55" s="105"/>
      <c r="Z55" s="1"/>
    </row>
    <row r="56" spans="1:26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99"/>
      <c r="P56" s="133"/>
      <c r="Q56" s="113"/>
      <c r="R56" s="113"/>
      <c r="S56" s="113"/>
      <c r="T56" s="113"/>
      <c r="U56" s="113"/>
      <c r="V56" s="113"/>
      <c r="W56" s="114"/>
      <c r="X56" s="1"/>
      <c r="Y56" s="105"/>
      <c r="Z56" s="1"/>
    </row>
    <row r="57" spans="1:26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86"/>
      <c r="P57" s="127"/>
      <c r="Q57" s="1"/>
      <c r="R57" s="1"/>
      <c r="S57" s="1"/>
      <c r="T57" s="1"/>
      <c r="U57" s="1"/>
      <c r="V57" s="1"/>
      <c r="W57" s="1"/>
      <c r="X57" s="1"/>
      <c r="Y57" s="105"/>
      <c r="Z57" s="1"/>
    </row>
    <row r="58" spans="1:26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88"/>
      <c r="P58" s="174" t="s">
        <v>83</v>
      </c>
      <c r="Q58" s="176" t="s">
        <v>85</v>
      </c>
      <c r="R58" s="176" t="s">
        <v>86</v>
      </c>
      <c r="S58" s="176" t="s">
        <v>88</v>
      </c>
      <c r="T58" s="179" t="s">
        <v>87</v>
      </c>
      <c r="U58" s="107"/>
      <c r="V58" s="107"/>
      <c r="W58" s="108"/>
      <c r="X58" s="1"/>
      <c r="Y58" s="105"/>
      <c r="Z58" s="1"/>
    </row>
    <row r="59" spans="1:26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200"/>
      <c r="P59" s="175" t="s">
        <v>84</v>
      </c>
      <c r="Q59" s="175" t="s">
        <v>84</v>
      </c>
      <c r="R59" s="175" t="s">
        <v>84</v>
      </c>
      <c r="S59" s="177"/>
      <c r="T59" s="180"/>
      <c r="U59" s="172"/>
      <c r="V59" s="172"/>
      <c r="W59" s="173"/>
      <c r="X59" s="2"/>
      <c r="Y59" s="105"/>
      <c r="Z59" s="2"/>
    </row>
    <row r="60" spans="1:26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86"/>
      <c r="P60" s="127"/>
      <c r="Q60" s="1"/>
      <c r="R60" s="1"/>
      <c r="S60" s="1"/>
      <c r="T60" s="145"/>
      <c r="U60" s="1"/>
      <c r="V60" s="1"/>
      <c r="W60" s="1"/>
      <c r="X60" s="1"/>
      <c r="Y60" s="105"/>
      <c r="Z60" s="1"/>
    </row>
    <row r="61" spans="1:26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0</v>
      </c>
      <c r="J61" s="185">
        <f>SUM(J62:J100000)</f>
        <v>0</v>
      </c>
      <c r="K61" s="185">
        <f>SUM(K62:K100000)</f>
        <v>0</v>
      </c>
      <c r="L61" s="185">
        <f>SUM(L62:L100000)</f>
        <v>0</v>
      </c>
      <c r="M61" s="183">
        <f>SUM(M62:M100000)</f>
        <v>0</v>
      </c>
      <c r="N61" s="1"/>
      <c r="O61" s="186"/>
      <c r="P61" s="185">
        <f>SUM(P62:P100000)</f>
        <v>0</v>
      </c>
      <c r="Q61" s="185">
        <f>SUM(Q62:Q100000)</f>
        <v>0</v>
      </c>
      <c r="R61" s="185">
        <f>SUM(R62:R100000)</f>
        <v>0</v>
      </c>
      <c r="S61" s="185">
        <f>SUM(S62:S100000)</f>
        <v>0</v>
      </c>
      <c r="T61" s="183">
        <f>SUM(T62:T100000)</f>
        <v>0</v>
      </c>
      <c r="U61" s="1"/>
      <c r="V61" s="1"/>
      <c r="W61" s="1"/>
      <c r="X61" s="1"/>
      <c r="Y61" s="105"/>
      <c r="Z61" s="1"/>
    </row>
    <row r="62" spans="1:26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86"/>
      <c r="P62" s="127"/>
      <c r="Q62" s="1"/>
      <c r="R62" s="1"/>
      <c r="S62" s="1"/>
      <c r="T62" s="145"/>
      <c r="U62" s="1"/>
      <c r="V62" s="1"/>
      <c r="W62" s="1"/>
      <c r="X62" s="1"/>
      <c r="Y62" s="105"/>
      <c r="Z62" s="1"/>
    </row>
    <row r="63" spans="1:26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отч_график!I63</f>
        <v>0</v>
      </c>
      <c r="J63" s="178">
        <f>отч_график!J63</f>
        <v>0</v>
      </c>
      <c r="K63" s="178">
        <f>отч_график!K63</f>
        <v>0</v>
      </c>
      <c r="L63" s="178">
        <f>отч_график!L63</f>
        <v>0</v>
      </c>
      <c r="M63" s="181">
        <f>отч_график!M63</f>
        <v>0</v>
      </c>
      <c r="N63" s="1"/>
      <c r="O63" s="186"/>
      <c r="P63" s="178">
        <f>отч_конкуренты!I63</f>
        <v>0</v>
      </c>
      <c r="Q63" s="178">
        <f>отч_конкуренты!J63</f>
        <v>0</v>
      </c>
      <c r="R63" s="178">
        <f>отч_конкуренты!K63</f>
        <v>0</v>
      </c>
      <c r="S63" s="178">
        <f>отч_конкуренты!L63</f>
        <v>0</v>
      </c>
      <c r="T63" s="181">
        <f>отч_конкуренты!M63</f>
        <v>0</v>
      </c>
      <c r="U63" s="1"/>
      <c r="V63" s="1"/>
      <c r="W63" s="1"/>
      <c r="X63" s="1"/>
      <c r="Y63" s="105"/>
      <c r="Z63" s="1"/>
    </row>
    <row r="64" spans="1:26" x14ac:dyDescent="0.3">
      <c r="A64" s="1"/>
      <c r="B64" s="1"/>
      <c r="C64" s="1"/>
      <c r="D64" s="105"/>
      <c r="E64" s="1"/>
      <c r="F64" s="139"/>
      <c r="G64" s="182" t="str">
        <f>IF(G63="","",IF(G63+1&gt;условия!$K$14,"",G63+1))</f>
        <v/>
      </c>
      <c r="H64" s="140"/>
      <c r="I64" s="178" t="str">
        <f>отч_график!I64</f>
        <v/>
      </c>
      <c r="J64" s="178" t="str">
        <f>отч_график!J64</f>
        <v/>
      </c>
      <c r="K64" s="178" t="str">
        <f>отч_график!K64</f>
        <v/>
      </c>
      <c r="L64" s="178" t="str">
        <f>отч_график!L64</f>
        <v/>
      </c>
      <c r="M64" s="181" t="str">
        <f>отч_график!M64</f>
        <v/>
      </c>
      <c r="N64" s="1"/>
      <c r="O64" s="186"/>
      <c r="P64" s="178" t="str">
        <f>отч_конкуренты!I64</f>
        <v/>
      </c>
      <c r="Q64" s="178" t="str">
        <f>отч_конкуренты!J64</f>
        <v/>
      </c>
      <c r="R64" s="178" t="str">
        <f>отч_конкуренты!K64</f>
        <v/>
      </c>
      <c r="S64" s="178" t="str">
        <f>отч_конкуренты!L64</f>
        <v/>
      </c>
      <c r="T64" s="181" t="str">
        <f>отч_конкуренты!M64</f>
        <v/>
      </c>
      <c r="U64" s="1"/>
      <c r="V64" s="1"/>
      <c r="W64" s="1"/>
      <c r="X64" s="1"/>
      <c r="Y64" s="105"/>
      <c r="Z64" s="1"/>
    </row>
    <row r="65" spans="1:26" x14ac:dyDescent="0.3">
      <c r="A65" s="1"/>
      <c r="B65" s="1"/>
      <c r="C65" s="1"/>
      <c r="D65" s="105"/>
      <c r="E65" s="1"/>
      <c r="F65" s="139"/>
      <c r="G65" s="182" t="str">
        <f>IF(G64="","",IF(G64+1&gt;условия!$K$14,"",G64+1))</f>
        <v/>
      </c>
      <c r="H65" s="140"/>
      <c r="I65" s="178" t="str">
        <f>отч_график!I65</f>
        <v/>
      </c>
      <c r="J65" s="178" t="str">
        <f>отч_график!J65</f>
        <v/>
      </c>
      <c r="K65" s="178" t="str">
        <f>отч_график!K65</f>
        <v/>
      </c>
      <c r="L65" s="178" t="str">
        <f>отч_график!L65</f>
        <v/>
      </c>
      <c r="M65" s="181" t="str">
        <f>отч_график!M65</f>
        <v/>
      </c>
      <c r="N65" s="1"/>
      <c r="O65" s="186"/>
      <c r="P65" s="178" t="str">
        <f>отч_конкуренты!I65</f>
        <v/>
      </c>
      <c r="Q65" s="178" t="str">
        <f>отч_конкуренты!J65</f>
        <v/>
      </c>
      <c r="R65" s="178" t="str">
        <f>отч_конкуренты!K65</f>
        <v/>
      </c>
      <c r="S65" s="178" t="str">
        <f>отч_конкуренты!L65</f>
        <v/>
      </c>
      <c r="T65" s="181" t="str">
        <f>отч_конкуренты!M65</f>
        <v/>
      </c>
      <c r="U65" s="1"/>
      <c r="V65" s="1"/>
      <c r="W65" s="1"/>
      <c r="X65" s="1"/>
      <c r="Y65" s="105"/>
      <c r="Z65" s="1"/>
    </row>
    <row r="66" spans="1:26" x14ac:dyDescent="0.3">
      <c r="A66" s="1"/>
      <c r="B66" s="1"/>
      <c r="C66" s="1"/>
      <c r="D66" s="105"/>
      <c r="E66" s="1"/>
      <c r="F66" s="139"/>
      <c r="G66" s="182" t="str">
        <f>IF(G65="","",IF(G65+1&gt;условия!$K$14,"",G65+1))</f>
        <v/>
      </c>
      <c r="H66" s="140"/>
      <c r="I66" s="178" t="str">
        <f>отч_график!I66</f>
        <v/>
      </c>
      <c r="J66" s="178" t="str">
        <f>отч_график!J66</f>
        <v/>
      </c>
      <c r="K66" s="178" t="str">
        <f>отч_график!K66</f>
        <v/>
      </c>
      <c r="L66" s="178" t="str">
        <f>отч_график!L66</f>
        <v/>
      </c>
      <c r="M66" s="181" t="str">
        <f>отч_график!M66</f>
        <v/>
      </c>
      <c r="N66" s="1"/>
      <c r="O66" s="186"/>
      <c r="P66" s="178" t="str">
        <f>отч_конкуренты!I66</f>
        <v/>
      </c>
      <c r="Q66" s="178" t="str">
        <f>отч_конкуренты!J66</f>
        <v/>
      </c>
      <c r="R66" s="178" t="str">
        <f>отч_конкуренты!K66</f>
        <v/>
      </c>
      <c r="S66" s="178" t="str">
        <f>отч_конкуренты!L66</f>
        <v/>
      </c>
      <c r="T66" s="181" t="str">
        <f>отч_конкуренты!M66</f>
        <v/>
      </c>
      <c r="U66" s="1"/>
      <c r="V66" s="1"/>
      <c r="W66" s="1"/>
      <c r="X66" s="1"/>
      <c r="Y66" s="105"/>
      <c r="Z66" s="1"/>
    </row>
    <row r="67" spans="1:26" x14ac:dyDescent="0.3">
      <c r="A67" s="1"/>
      <c r="B67" s="1"/>
      <c r="C67" s="1"/>
      <c r="D67" s="105"/>
      <c r="E67" s="1"/>
      <c r="F67" s="139"/>
      <c r="G67" s="182" t="str">
        <f>IF(G66="","",IF(G66+1&gt;условия!$K$14,"",G66+1))</f>
        <v/>
      </c>
      <c r="H67" s="140"/>
      <c r="I67" s="178" t="str">
        <f>отч_график!I67</f>
        <v/>
      </c>
      <c r="J67" s="178" t="str">
        <f>отч_график!J67</f>
        <v/>
      </c>
      <c r="K67" s="178" t="str">
        <f>отч_график!K67</f>
        <v/>
      </c>
      <c r="L67" s="178" t="str">
        <f>отч_график!L67</f>
        <v/>
      </c>
      <c r="M67" s="181" t="str">
        <f>отч_график!M67</f>
        <v/>
      </c>
      <c r="N67" s="1"/>
      <c r="O67" s="186"/>
      <c r="P67" s="178" t="str">
        <f>отч_конкуренты!I67</f>
        <v/>
      </c>
      <c r="Q67" s="178" t="str">
        <f>отч_конкуренты!J67</f>
        <v/>
      </c>
      <c r="R67" s="178" t="str">
        <f>отч_конкуренты!K67</f>
        <v/>
      </c>
      <c r="S67" s="178" t="str">
        <f>отч_конкуренты!L67</f>
        <v/>
      </c>
      <c r="T67" s="181" t="str">
        <f>отч_конкуренты!M67</f>
        <v/>
      </c>
      <c r="U67" s="1"/>
      <c r="V67" s="1"/>
      <c r="W67" s="1"/>
      <c r="X67" s="1"/>
      <c r="Y67" s="105"/>
      <c r="Z67" s="1"/>
    </row>
    <row r="68" spans="1:26" x14ac:dyDescent="0.3">
      <c r="A68" s="1"/>
      <c r="B68" s="1"/>
      <c r="C68" s="1"/>
      <c r="D68" s="105"/>
      <c r="E68" s="1"/>
      <c r="F68" s="139"/>
      <c r="G68" s="182" t="str">
        <f>IF(G67="","",IF(G67+1&gt;условия!$K$14,"",G67+1))</f>
        <v/>
      </c>
      <c r="H68" s="140"/>
      <c r="I68" s="178" t="str">
        <f>отч_график!I68</f>
        <v/>
      </c>
      <c r="J68" s="178" t="str">
        <f>отч_график!J68</f>
        <v/>
      </c>
      <c r="K68" s="178" t="str">
        <f>отч_график!K68</f>
        <v/>
      </c>
      <c r="L68" s="178" t="str">
        <f>отч_график!L68</f>
        <v/>
      </c>
      <c r="M68" s="181" t="str">
        <f>отч_график!M68</f>
        <v/>
      </c>
      <c r="N68" s="1"/>
      <c r="O68" s="186"/>
      <c r="P68" s="178" t="str">
        <f>отч_конкуренты!I68</f>
        <v/>
      </c>
      <c r="Q68" s="178" t="str">
        <f>отч_конкуренты!J68</f>
        <v/>
      </c>
      <c r="R68" s="178" t="str">
        <f>отч_конкуренты!K68</f>
        <v/>
      </c>
      <c r="S68" s="178" t="str">
        <f>отч_конкуренты!L68</f>
        <v/>
      </c>
      <c r="T68" s="181" t="str">
        <f>отч_конкуренты!M68</f>
        <v/>
      </c>
      <c r="U68" s="1"/>
      <c r="V68" s="1"/>
      <c r="W68" s="1"/>
      <c r="X68" s="1"/>
      <c r="Y68" s="105"/>
      <c r="Z68" s="1"/>
    </row>
    <row r="69" spans="1:26" x14ac:dyDescent="0.3">
      <c r="A69" s="1"/>
      <c r="B69" s="1"/>
      <c r="C69" s="1"/>
      <c r="D69" s="105"/>
      <c r="E69" s="1"/>
      <c r="F69" s="139"/>
      <c r="G69" s="182" t="str">
        <f>IF(G68="","",IF(G68+1&gt;условия!$K$14,"",G68+1))</f>
        <v/>
      </c>
      <c r="H69" s="140"/>
      <c r="I69" s="178" t="str">
        <f>отч_график!I69</f>
        <v/>
      </c>
      <c r="J69" s="178" t="str">
        <f>отч_график!J69</f>
        <v/>
      </c>
      <c r="K69" s="178" t="str">
        <f>отч_график!K69</f>
        <v/>
      </c>
      <c r="L69" s="178" t="str">
        <f>отч_график!L69</f>
        <v/>
      </c>
      <c r="M69" s="181" t="str">
        <f>отч_график!M69</f>
        <v/>
      </c>
      <c r="N69" s="1"/>
      <c r="O69" s="186"/>
      <c r="P69" s="178" t="str">
        <f>отч_конкуренты!I69</f>
        <v/>
      </c>
      <c r="Q69" s="178" t="str">
        <f>отч_конкуренты!J69</f>
        <v/>
      </c>
      <c r="R69" s="178" t="str">
        <f>отч_конкуренты!K69</f>
        <v/>
      </c>
      <c r="S69" s="178" t="str">
        <f>отч_конкуренты!L69</f>
        <v/>
      </c>
      <c r="T69" s="181" t="str">
        <f>отч_конкуренты!M69</f>
        <v/>
      </c>
      <c r="U69" s="1"/>
      <c r="V69" s="1"/>
      <c r="W69" s="1"/>
      <c r="X69" s="1"/>
      <c r="Y69" s="105"/>
      <c r="Z69" s="1"/>
    </row>
    <row r="70" spans="1:26" x14ac:dyDescent="0.3">
      <c r="A70" s="1"/>
      <c r="B70" s="1"/>
      <c r="C70" s="1"/>
      <c r="D70" s="105"/>
      <c r="E70" s="1"/>
      <c r="F70" s="139"/>
      <c r="G70" s="182" t="str">
        <f>IF(G69="","",IF(G69+1&gt;условия!$K$14,"",G69+1))</f>
        <v/>
      </c>
      <c r="H70" s="140"/>
      <c r="I70" s="178" t="str">
        <f>отч_график!I70</f>
        <v/>
      </c>
      <c r="J70" s="178" t="str">
        <f>отч_график!J70</f>
        <v/>
      </c>
      <c r="K70" s="178" t="str">
        <f>отч_график!K70</f>
        <v/>
      </c>
      <c r="L70" s="178" t="str">
        <f>отч_график!L70</f>
        <v/>
      </c>
      <c r="M70" s="181" t="str">
        <f>отч_график!M70</f>
        <v/>
      </c>
      <c r="N70" s="1"/>
      <c r="O70" s="186"/>
      <c r="P70" s="178" t="str">
        <f>отч_конкуренты!I70</f>
        <v/>
      </c>
      <c r="Q70" s="178" t="str">
        <f>отч_конкуренты!J70</f>
        <v/>
      </c>
      <c r="R70" s="178" t="str">
        <f>отч_конкуренты!K70</f>
        <v/>
      </c>
      <c r="S70" s="178" t="str">
        <f>отч_конкуренты!L70</f>
        <v/>
      </c>
      <c r="T70" s="181" t="str">
        <f>отч_конкуренты!M70</f>
        <v/>
      </c>
      <c r="U70" s="1"/>
      <c r="V70" s="1"/>
      <c r="W70" s="1"/>
      <c r="X70" s="1"/>
      <c r="Y70" s="105"/>
      <c r="Z70" s="1"/>
    </row>
    <row r="71" spans="1:26" x14ac:dyDescent="0.3">
      <c r="A71" s="1"/>
      <c r="B71" s="1"/>
      <c r="C71" s="1"/>
      <c r="D71" s="105"/>
      <c r="E71" s="1"/>
      <c r="F71" s="139"/>
      <c r="G71" s="182" t="str">
        <f>IF(G70="","",IF(G70+1&gt;условия!$K$14,"",G70+1))</f>
        <v/>
      </c>
      <c r="H71" s="140"/>
      <c r="I71" s="178" t="str">
        <f>отч_график!I71</f>
        <v/>
      </c>
      <c r="J71" s="178" t="str">
        <f>отч_график!J71</f>
        <v/>
      </c>
      <c r="K71" s="178" t="str">
        <f>отч_график!K71</f>
        <v/>
      </c>
      <c r="L71" s="178" t="str">
        <f>отч_график!L71</f>
        <v/>
      </c>
      <c r="M71" s="181" t="str">
        <f>отч_график!M71</f>
        <v/>
      </c>
      <c r="N71" s="1"/>
      <c r="O71" s="186"/>
      <c r="P71" s="178" t="str">
        <f>отч_конкуренты!I71</f>
        <v/>
      </c>
      <c r="Q71" s="178" t="str">
        <f>отч_конкуренты!J71</f>
        <v/>
      </c>
      <c r="R71" s="178" t="str">
        <f>отч_конкуренты!K71</f>
        <v/>
      </c>
      <c r="S71" s="178" t="str">
        <f>отч_конкуренты!L71</f>
        <v/>
      </c>
      <c r="T71" s="181" t="str">
        <f>отч_конкуренты!M71</f>
        <v/>
      </c>
      <c r="U71" s="1"/>
      <c r="V71" s="1"/>
      <c r="W71" s="1"/>
      <c r="X71" s="1"/>
      <c r="Y71" s="105"/>
      <c r="Z71" s="1"/>
    </row>
    <row r="72" spans="1:26" x14ac:dyDescent="0.3">
      <c r="A72" s="1"/>
      <c r="B72" s="1"/>
      <c r="C72" s="1"/>
      <c r="D72" s="105"/>
      <c r="E72" s="1"/>
      <c r="F72" s="139"/>
      <c r="G72" s="182" t="str">
        <f>IF(G71="","",IF(G71+1&gt;условия!$K$14,"",G71+1))</f>
        <v/>
      </c>
      <c r="H72" s="140"/>
      <c r="I72" s="178" t="str">
        <f>отч_график!I72</f>
        <v/>
      </c>
      <c r="J72" s="178" t="str">
        <f>отч_график!J72</f>
        <v/>
      </c>
      <c r="K72" s="178" t="str">
        <f>отч_график!K72</f>
        <v/>
      </c>
      <c r="L72" s="178" t="str">
        <f>отч_график!L72</f>
        <v/>
      </c>
      <c r="M72" s="181" t="str">
        <f>отч_график!M72</f>
        <v/>
      </c>
      <c r="N72" s="1"/>
      <c r="O72" s="186"/>
      <c r="P72" s="178" t="str">
        <f>отч_конкуренты!I72</f>
        <v/>
      </c>
      <c r="Q72" s="178" t="str">
        <f>отч_конкуренты!J72</f>
        <v/>
      </c>
      <c r="R72" s="178" t="str">
        <f>отч_конкуренты!K72</f>
        <v/>
      </c>
      <c r="S72" s="178" t="str">
        <f>отч_конкуренты!L72</f>
        <v/>
      </c>
      <c r="T72" s="181" t="str">
        <f>отч_конкуренты!M72</f>
        <v/>
      </c>
      <c r="U72" s="1"/>
      <c r="V72" s="1"/>
      <c r="W72" s="1"/>
      <c r="X72" s="1"/>
      <c r="Y72" s="105"/>
      <c r="Z72" s="1"/>
    </row>
    <row r="73" spans="1:26" x14ac:dyDescent="0.3">
      <c r="A73" s="1"/>
      <c r="B73" s="1"/>
      <c r="C73" s="1"/>
      <c r="D73" s="105"/>
      <c r="E73" s="1"/>
      <c r="F73" s="139"/>
      <c r="G73" s="182" t="str">
        <f>IF(G72="","",IF(G72+1&gt;условия!$K$14,"",G72+1))</f>
        <v/>
      </c>
      <c r="H73" s="140"/>
      <c r="I73" s="178" t="str">
        <f>отч_график!I73</f>
        <v/>
      </c>
      <c r="J73" s="178" t="str">
        <f>отч_график!J73</f>
        <v/>
      </c>
      <c r="K73" s="178" t="str">
        <f>отч_график!K73</f>
        <v/>
      </c>
      <c r="L73" s="178" t="str">
        <f>отч_график!L73</f>
        <v/>
      </c>
      <c r="M73" s="181" t="str">
        <f>отч_график!M73</f>
        <v/>
      </c>
      <c r="N73" s="1"/>
      <c r="O73" s="186"/>
      <c r="P73" s="178" t="str">
        <f>отч_конкуренты!I73</f>
        <v/>
      </c>
      <c r="Q73" s="178" t="str">
        <f>отч_конкуренты!J73</f>
        <v/>
      </c>
      <c r="R73" s="178" t="str">
        <f>отч_конкуренты!K73</f>
        <v/>
      </c>
      <c r="S73" s="178" t="str">
        <f>отч_конкуренты!L73</f>
        <v/>
      </c>
      <c r="T73" s="181" t="str">
        <f>отч_конкуренты!M73</f>
        <v/>
      </c>
      <c r="U73" s="1"/>
      <c r="V73" s="1"/>
      <c r="W73" s="1"/>
      <c r="X73" s="1"/>
      <c r="Y73" s="105"/>
      <c r="Z73" s="1"/>
    </row>
    <row r="74" spans="1:26" x14ac:dyDescent="0.3">
      <c r="A74" s="1"/>
      <c r="B74" s="1"/>
      <c r="C74" s="1"/>
      <c r="D74" s="105"/>
      <c r="E74" s="1"/>
      <c r="F74" s="139"/>
      <c r="G74" s="182" t="str">
        <f>IF(G73="","",IF(G73+1&gt;условия!$K$14,"",G73+1))</f>
        <v/>
      </c>
      <c r="H74" s="140"/>
      <c r="I74" s="178" t="str">
        <f>отч_график!I74</f>
        <v/>
      </c>
      <c r="J74" s="178" t="str">
        <f>отч_график!J74</f>
        <v/>
      </c>
      <c r="K74" s="178" t="str">
        <f>отч_график!K74</f>
        <v/>
      </c>
      <c r="L74" s="178" t="str">
        <f>отч_график!L74</f>
        <v/>
      </c>
      <c r="M74" s="181" t="str">
        <f>отч_график!M74</f>
        <v/>
      </c>
      <c r="N74" s="1"/>
      <c r="O74" s="186"/>
      <c r="P74" s="178" t="str">
        <f>отч_конкуренты!I74</f>
        <v/>
      </c>
      <c r="Q74" s="178" t="str">
        <f>отч_конкуренты!J74</f>
        <v/>
      </c>
      <c r="R74" s="178" t="str">
        <f>отч_конкуренты!K74</f>
        <v/>
      </c>
      <c r="S74" s="178" t="str">
        <f>отч_конкуренты!L74</f>
        <v/>
      </c>
      <c r="T74" s="181" t="str">
        <f>отч_конкуренты!M74</f>
        <v/>
      </c>
      <c r="U74" s="1"/>
      <c r="V74" s="1"/>
      <c r="W74" s="1"/>
      <c r="X74" s="1"/>
      <c r="Y74" s="105"/>
      <c r="Z74" s="1"/>
    </row>
    <row r="75" spans="1:26" x14ac:dyDescent="0.3">
      <c r="A75" s="1"/>
      <c r="B75" s="1"/>
      <c r="C75" s="1"/>
      <c r="D75" s="105"/>
      <c r="E75" s="1"/>
      <c r="F75" s="139"/>
      <c r="G75" s="182" t="str">
        <f>IF(G74="","",IF(G74+1&gt;условия!$K$14,"",G74+1))</f>
        <v/>
      </c>
      <c r="H75" s="140"/>
      <c r="I75" s="178" t="str">
        <f>отч_график!I75</f>
        <v/>
      </c>
      <c r="J75" s="178" t="str">
        <f>отч_график!J75</f>
        <v/>
      </c>
      <c r="K75" s="178" t="str">
        <f>отч_график!K75</f>
        <v/>
      </c>
      <c r="L75" s="178" t="str">
        <f>отч_график!L75</f>
        <v/>
      </c>
      <c r="M75" s="181" t="str">
        <f>отч_график!M75</f>
        <v/>
      </c>
      <c r="N75" s="1"/>
      <c r="O75" s="186"/>
      <c r="P75" s="178" t="str">
        <f>отч_конкуренты!I75</f>
        <v/>
      </c>
      <c r="Q75" s="178" t="str">
        <f>отч_конкуренты!J75</f>
        <v/>
      </c>
      <c r="R75" s="178" t="str">
        <f>отч_конкуренты!K75</f>
        <v/>
      </c>
      <c r="S75" s="178" t="str">
        <f>отч_конкуренты!L75</f>
        <v/>
      </c>
      <c r="T75" s="181" t="str">
        <f>отч_конкуренты!M75</f>
        <v/>
      </c>
      <c r="U75" s="1"/>
      <c r="V75" s="1"/>
      <c r="W75" s="1"/>
      <c r="X75" s="1"/>
      <c r="Y75" s="105"/>
      <c r="Z75" s="1"/>
    </row>
    <row r="76" spans="1:26" x14ac:dyDescent="0.3">
      <c r="A76" s="1"/>
      <c r="B76" s="1"/>
      <c r="C76" s="1"/>
      <c r="D76" s="105"/>
      <c r="E76" s="1"/>
      <c r="F76" s="139"/>
      <c r="G76" s="182" t="str">
        <f>IF(G75="","",IF(G75+1&gt;условия!$K$14,"",G75+1))</f>
        <v/>
      </c>
      <c r="H76" s="140"/>
      <c r="I76" s="178" t="str">
        <f>отч_график!I76</f>
        <v/>
      </c>
      <c r="J76" s="178" t="str">
        <f>отч_график!J76</f>
        <v/>
      </c>
      <c r="K76" s="178" t="str">
        <f>отч_график!K76</f>
        <v/>
      </c>
      <c r="L76" s="178" t="str">
        <f>отч_график!L76</f>
        <v/>
      </c>
      <c r="M76" s="181" t="str">
        <f>отч_график!M76</f>
        <v/>
      </c>
      <c r="N76" s="1"/>
      <c r="O76" s="186"/>
      <c r="P76" s="178" t="str">
        <f>отч_конкуренты!I76</f>
        <v/>
      </c>
      <c r="Q76" s="178" t="str">
        <f>отч_конкуренты!J76</f>
        <v/>
      </c>
      <c r="R76" s="178" t="str">
        <f>отч_конкуренты!K76</f>
        <v/>
      </c>
      <c r="S76" s="178" t="str">
        <f>отч_конкуренты!L76</f>
        <v/>
      </c>
      <c r="T76" s="181" t="str">
        <f>отч_конкуренты!M76</f>
        <v/>
      </c>
      <c r="U76" s="1"/>
      <c r="V76" s="1"/>
      <c r="W76" s="1"/>
      <c r="X76" s="1"/>
      <c r="Y76" s="105"/>
      <c r="Z76" s="1"/>
    </row>
    <row r="77" spans="1:26" x14ac:dyDescent="0.3">
      <c r="A77" s="1"/>
      <c r="B77" s="1"/>
      <c r="C77" s="1"/>
      <c r="D77" s="105"/>
      <c r="E77" s="1"/>
      <c r="F77" s="139"/>
      <c r="G77" s="182" t="str">
        <f>IF(G76="","",IF(G76+1&gt;условия!$K$14,"",G76+1))</f>
        <v/>
      </c>
      <c r="H77" s="140"/>
      <c r="I77" s="178" t="str">
        <f>отч_график!I77</f>
        <v/>
      </c>
      <c r="J77" s="178" t="str">
        <f>отч_график!J77</f>
        <v/>
      </c>
      <c r="K77" s="178" t="str">
        <f>отч_график!K77</f>
        <v/>
      </c>
      <c r="L77" s="178" t="str">
        <f>отч_график!L77</f>
        <v/>
      </c>
      <c r="M77" s="181" t="str">
        <f>отч_график!M77</f>
        <v/>
      </c>
      <c r="N77" s="1"/>
      <c r="O77" s="186"/>
      <c r="P77" s="178" t="str">
        <f>отч_конкуренты!I77</f>
        <v/>
      </c>
      <c r="Q77" s="178" t="str">
        <f>отч_конкуренты!J77</f>
        <v/>
      </c>
      <c r="R77" s="178" t="str">
        <f>отч_конкуренты!K77</f>
        <v/>
      </c>
      <c r="S77" s="178" t="str">
        <f>отч_конкуренты!L77</f>
        <v/>
      </c>
      <c r="T77" s="181" t="str">
        <f>отч_конкуренты!M77</f>
        <v/>
      </c>
      <c r="U77" s="1"/>
      <c r="V77" s="1"/>
      <c r="W77" s="1"/>
      <c r="X77" s="1"/>
      <c r="Y77" s="105"/>
      <c r="Z77" s="1"/>
    </row>
    <row r="78" spans="1:26" x14ac:dyDescent="0.3">
      <c r="A78" s="1"/>
      <c r="B78" s="1"/>
      <c r="C78" s="1"/>
      <c r="D78" s="105"/>
      <c r="E78" s="1"/>
      <c r="F78" s="139"/>
      <c r="G78" s="182" t="str">
        <f>IF(G77="","",IF(G77+1&gt;условия!$K$14,"",G77+1))</f>
        <v/>
      </c>
      <c r="H78" s="140"/>
      <c r="I78" s="178" t="str">
        <f>отч_график!I78</f>
        <v/>
      </c>
      <c r="J78" s="178" t="str">
        <f>отч_график!J78</f>
        <v/>
      </c>
      <c r="K78" s="178" t="str">
        <f>отч_график!K78</f>
        <v/>
      </c>
      <c r="L78" s="178" t="str">
        <f>отч_график!L78</f>
        <v/>
      </c>
      <c r="M78" s="181" t="str">
        <f>отч_график!M78</f>
        <v/>
      </c>
      <c r="N78" s="1"/>
      <c r="O78" s="186"/>
      <c r="P78" s="178" t="str">
        <f>отч_конкуренты!I78</f>
        <v/>
      </c>
      <c r="Q78" s="178" t="str">
        <f>отч_конкуренты!J78</f>
        <v/>
      </c>
      <c r="R78" s="178" t="str">
        <f>отч_конкуренты!K78</f>
        <v/>
      </c>
      <c r="S78" s="178" t="str">
        <f>отч_конкуренты!L78</f>
        <v/>
      </c>
      <c r="T78" s="181" t="str">
        <f>отч_конкуренты!M78</f>
        <v/>
      </c>
      <c r="U78" s="1"/>
      <c r="V78" s="1"/>
      <c r="W78" s="1"/>
      <c r="X78" s="1"/>
      <c r="Y78" s="105"/>
      <c r="Z78" s="1"/>
    </row>
    <row r="79" spans="1:26" x14ac:dyDescent="0.3">
      <c r="A79" s="1"/>
      <c r="B79" s="1"/>
      <c r="C79" s="1"/>
      <c r="D79" s="105"/>
      <c r="E79" s="1"/>
      <c r="F79" s="139"/>
      <c r="G79" s="182" t="str">
        <f>IF(G78="","",IF(G78+1&gt;условия!$K$14,"",G78+1))</f>
        <v/>
      </c>
      <c r="H79" s="140"/>
      <c r="I79" s="178" t="str">
        <f>отч_график!I79</f>
        <v/>
      </c>
      <c r="J79" s="178" t="str">
        <f>отч_график!J79</f>
        <v/>
      </c>
      <c r="K79" s="178" t="str">
        <f>отч_график!K79</f>
        <v/>
      </c>
      <c r="L79" s="178" t="str">
        <f>отч_график!L79</f>
        <v/>
      </c>
      <c r="M79" s="181" t="str">
        <f>отч_график!M79</f>
        <v/>
      </c>
      <c r="N79" s="1"/>
      <c r="O79" s="186"/>
      <c r="P79" s="178" t="str">
        <f>отч_конкуренты!I79</f>
        <v/>
      </c>
      <c r="Q79" s="178" t="str">
        <f>отч_конкуренты!J79</f>
        <v/>
      </c>
      <c r="R79" s="178" t="str">
        <f>отч_конкуренты!K79</f>
        <v/>
      </c>
      <c r="S79" s="178" t="str">
        <f>отч_конкуренты!L79</f>
        <v/>
      </c>
      <c r="T79" s="181" t="str">
        <f>отч_конкуренты!M79</f>
        <v/>
      </c>
      <c r="U79" s="1"/>
      <c r="V79" s="1"/>
      <c r="W79" s="1"/>
      <c r="X79" s="1"/>
      <c r="Y79" s="105"/>
      <c r="Z79" s="1"/>
    </row>
    <row r="80" spans="1:26" x14ac:dyDescent="0.3">
      <c r="A80" s="1"/>
      <c r="B80" s="1"/>
      <c r="C80" s="1"/>
      <c r="D80" s="105"/>
      <c r="E80" s="1"/>
      <c r="F80" s="139"/>
      <c r="G80" s="182" t="str">
        <f>IF(G79="","",IF(G79+1&gt;условия!$K$14,"",G79+1))</f>
        <v/>
      </c>
      <c r="H80" s="140"/>
      <c r="I80" s="178" t="str">
        <f>отч_график!I80</f>
        <v/>
      </c>
      <c r="J80" s="178" t="str">
        <f>отч_график!J80</f>
        <v/>
      </c>
      <c r="K80" s="178" t="str">
        <f>отч_график!K80</f>
        <v/>
      </c>
      <c r="L80" s="178" t="str">
        <f>отч_график!L80</f>
        <v/>
      </c>
      <c r="M80" s="181" t="str">
        <f>отч_график!M80</f>
        <v/>
      </c>
      <c r="N80" s="1"/>
      <c r="O80" s="186"/>
      <c r="P80" s="178" t="str">
        <f>отч_конкуренты!I80</f>
        <v/>
      </c>
      <c r="Q80" s="178" t="str">
        <f>отч_конкуренты!J80</f>
        <v/>
      </c>
      <c r="R80" s="178" t="str">
        <f>отч_конкуренты!K80</f>
        <v/>
      </c>
      <c r="S80" s="178" t="str">
        <f>отч_конкуренты!L80</f>
        <v/>
      </c>
      <c r="T80" s="181" t="str">
        <f>отч_конкуренты!M80</f>
        <v/>
      </c>
      <c r="U80" s="1"/>
      <c r="V80" s="1"/>
      <c r="W80" s="1"/>
      <c r="X80" s="1"/>
      <c r="Y80" s="105"/>
      <c r="Z80" s="1"/>
    </row>
    <row r="81" spans="1:26" x14ac:dyDescent="0.3">
      <c r="A81" s="1"/>
      <c r="B81" s="1"/>
      <c r="C81" s="1"/>
      <c r="D81" s="105"/>
      <c r="E81" s="1"/>
      <c r="F81" s="139"/>
      <c r="G81" s="182" t="str">
        <f>IF(G80="","",IF(G80+1&gt;условия!$K$14,"",G80+1))</f>
        <v/>
      </c>
      <c r="H81" s="140"/>
      <c r="I81" s="178" t="str">
        <f>отч_график!I81</f>
        <v/>
      </c>
      <c r="J81" s="178" t="str">
        <f>отч_график!J81</f>
        <v/>
      </c>
      <c r="K81" s="178" t="str">
        <f>отч_график!K81</f>
        <v/>
      </c>
      <c r="L81" s="178" t="str">
        <f>отч_график!L81</f>
        <v/>
      </c>
      <c r="M81" s="181" t="str">
        <f>отч_график!M81</f>
        <v/>
      </c>
      <c r="N81" s="1"/>
      <c r="O81" s="186"/>
      <c r="P81" s="178" t="str">
        <f>отч_конкуренты!I81</f>
        <v/>
      </c>
      <c r="Q81" s="178" t="str">
        <f>отч_конкуренты!J81</f>
        <v/>
      </c>
      <c r="R81" s="178" t="str">
        <f>отч_конкуренты!K81</f>
        <v/>
      </c>
      <c r="S81" s="178" t="str">
        <f>отч_конкуренты!L81</f>
        <v/>
      </c>
      <c r="T81" s="181" t="str">
        <f>отч_конкуренты!M81</f>
        <v/>
      </c>
      <c r="U81" s="1"/>
      <c r="V81" s="1"/>
      <c r="W81" s="1"/>
      <c r="X81" s="1"/>
      <c r="Y81" s="105"/>
      <c r="Z81" s="1"/>
    </row>
    <row r="82" spans="1:26" x14ac:dyDescent="0.3">
      <c r="A82" s="1"/>
      <c r="B82" s="1"/>
      <c r="C82" s="1"/>
      <c r="D82" s="105"/>
      <c r="E82" s="1"/>
      <c r="F82" s="139"/>
      <c r="G82" s="182" t="str">
        <f>IF(G81="","",IF(G81+1&gt;условия!$K$14,"",G81+1))</f>
        <v/>
      </c>
      <c r="H82" s="140"/>
      <c r="I82" s="178" t="str">
        <f>отч_график!I82</f>
        <v/>
      </c>
      <c r="J82" s="178" t="str">
        <f>отч_график!J82</f>
        <v/>
      </c>
      <c r="K82" s="178" t="str">
        <f>отч_график!K82</f>
        <v/>
      </c>
      <c r="L82" s="178" t="str">
        <f>отч_график!L82</f>
        <v/>
      </c>
      <c r="M82" s="181" t="str">
        <f>отч_график!M82</f>
        <v/>
      </c>
      <c r="N82" s="1"/>
      <c r="O82" s="186"/>
      <c r="P82" s="178" t="str">
        <f>отч_конкуренты!I82</f>
        <v/>
      </c>
      <c r="Q82" s="178" t="str">
        <f>отч_конкуренты!J82</f>
        <v/>
      </c>
      <c r="R82" s="178" t="str">
        <f>отч_конкуренты!K82</f>
        <v/>
      </c>
      <c r="S82" s="178" t="str">
        <f>отч_конкуренты!L82</f>
        <v/>
      </c>
      <c r="T82" s="181" t="str">
        <f>отч_конкуренты!M82</f>
        <v/>
      </c>
      <c r="U82" s="1"/>
      <c r="V82" s="1"/>
      <c r="W82" s="1"/>
      <c r="X82" s="1"/>
      <c r="Y82" s="105"/>
      <c r="Z82" s="1"/>
    </row>
    <row r="83" spans="1:26" x14ac:dyDescent="0.3">
      <c r="A83" s="1"/>
      <c r="B83" s="1"/>
      <c r="C83" s="1"/>
      <c r="D83" s="105"/>
      <c r="E83" s="1"/>
      <c r="F83" s="139"/>
      <c r="G83" s="182" t="str">
        <f>IF(G82="","",IF(G82+1&gt;условия!$K$14,"",G82+1))</f>
        <v/>
      </c>
      <c r="H83" s="140"/>
      <c r="I83" s="178" t="str">
        <f>отч_график!I83</f>
        <v/>
      </c>
      <c r="J83" s="178" t="str">
        <f>отч_график!J83</f>
        <v/>
      </c>
      <c r="K83" s="178" t="str">
        <f>отч_график!K83</f>
        <v/>
      </c>
      <c r="L83" s="178" t="str">
        <f>отч_график!L83</f>
        <v/>
      </c>
      <c r="M83" s="181" t="str">
        <f>отч_график!M83</f>
        <v/>
      </c>
      <c r="N83" s="1"/>
      <c r="O83" s="186"/>
      <c r="P83" s="178" t="str">
        <f>отч_конкуренты!I83</f>
        <v/>
      </c>
      <c r="Q83" s="178" t="str">
        <f>отч_конкуренты!J83</f>
        <v/>
      </c>
      <c r="R83" s="178" t="str">
        <f>отч_конкуренты!K83</f>
        <v/>
      </c>
      <c r="S83" s="178" t="str">
        <f>отч_конкуренты!L83</f>
        <v/>
      </c>
      <c r="T83" s="181" t="str">
        <f>отч_конкуренты!M83</f>
        <v/>
      </c>
      <c r="U83" s="1"/>
      <c r="V83" s="1"/>
      <c r="W83" s="1"/>
      <c r="X83" s="1"/>
      <c r="Y83" s="105"/>
      <c r="Z83" s="1"/>
    </row>
    <row r="84" spans="1:26" x14ac:dyDescent="0.3">
      <c r="A84" s="1"/>
      <c r="B84" s="1"/>
      <c r="C84" s="1"/>
      <c r="D84" s="105"/>
      <c r="E84" s="1"/>
      <c r="F84" s="139"/>
      <c r="G84" s="182" t="str">
        <f>IF(G83="","",IF(G83+1&gt;условия!$K$14,"",G83+1))</f>
        <v/>
      </c>
      <c r="H84" s="140"/>
      <c r="I84" s="178" t="str">
        <f>отч_график!I84</f>
        <v/>
      </c>
      <c r="J84" s="178" t="str">
        <f>отч_график!J84</f>
        <v/>
      </c>
      <c r="K84" s="178" t="str">
        <f>отч_график!K84</f>
        <v/>
      </c>
      <c r="L84" s="178" t="str">
        <f>отч_график!L84</f>
        <v/>
      </c>
      <c r="M84" s="181" t="str">
        <f>отч_график!M84</f>
        <v/>
      </c>
      <c r="N84" s="1"/>
      <c r="O84" s="186"/>
      <c r="P84" s="178" t="str">
        <f>отч_конкуренты!I84</f>
        <v/>
      </c>
      <c r="Q84" s="178" t="str">
        <f>отч_конкуренты!J84</f>
        <v/>
      </c>
      <c r="R84" s="178" t="str">
        <f>отч_конкуренты!K84</f>
        <v/>
      </c>
      <c r="S84" s="178" t="str">
        <f>отч_конкуренты!L84</f>
        <v/>
      </c>
      <c r="T84" s="181" t="str">
        <f>отч_конкуренты!M84</f>
        <v/>
      </c>
      <c r="U84" s="1"/>
      <c r="V84" s="1"/>
      <c r="W84" s="1"/>
      <c r="X84" s="1"/>
      <c r="Y84" s="105"/>
      <c r="Z84" s="1"/>
    </row>
    <row r="85" spans="1:26" x14ac:dyDescent="0.3">
      <c r="A85" s="1"/>
      <c r="B85" s="1"/>
      <c r="C85" s="1"/>
      <c r="D85" s="105"/>
      <c r="E85" s="1"/>
      <c r="F85" s="139"/>
      <c r="G85" s="182" t="str">
        <f>IF(G84="","",IF(G84+1&gt;условия!$K$14,"",G84+1))</f>
        <v/>
      </c>
      <c r="H85" s="140"/>
      <c r="I85" s="178" t="str">
        <f>отч_график!I85</f>
        <v/>
      </c>
      <c r="J85" s="178" t="str">
        <f>отч_график!J85</f>
        <v/>
      </c>
      <c r="K85" s="178" t="str">
        <f>отч_график!K85</f>
        <v/>
      </c>
      <c r="L85" s="178" t="str">
        <f>отч_график!L85</f>
        <v/>
      </c>
      <c r="M85" s="181" t="str">
        <f>отч_график!M85</f>
        <v/>
      </c>
      <c r="N85" s="1"/>
      <c r="O85" s="186"/>
      <c r="P85" s="178" t="str">
        <f>отч_конкуренты!I85</f>
        <v/>
      </c>
      <c r="Q85" s="178" t="str">
        <f>отч_конкуренты!J85</f>
        <v/>
      </c>
      <c r="R85" s="178" t="str">
        <f>отч_конкуренты!K85</f>
        <v/>
      </c>
      <c r="S85" s="178" t="str">
        <f>отч_конкуренты!L85</f>
        <v/>
      </c>
      <c r="T85" s="181" t="str">
        <f>отч_конкуренты!M85</f>
        <v/>
      </c>
      <c r="U85" s="1"/>
      <c r="V85" s="1"/>
      <c r="W85" s="1"/>
      <c r="X85" s="1"/>
      <c r="Y85" s="105"/>
      <c r="Z85" s="1"/>
    </row>
    <row r="86" spans="1:26" x14ac:dyDescent="0.3">
      <c r="A86" s="1"/>
      <c r="B86" s="1"/>
      <c r="C86" s="1"/>
      <c r="D86" s="105"/>
      <c r="E86" s="1"/>
      <c r="F86" s="139"/>
      <c r="G86" s="182" t="str">
        <f>IF(G85="","",IF(G85+1&gt;условия!$K$14,"",G85+1))</f>
        <v/>
      </c>
      <c r="H86" s="140"/>
      <c r="I86" s="178" t="str">
        <f>отч_график!I86</f>
        <v/>
      </c>
      <c r="J86" s="178" t="str">
        <f>отч_график!J86</f>
        <v/>
      </c>
      <c r="K86" s="178" t="str">
        <f>отч_график!K86</f>
        <v/>
      </c>
      <c r="L86" s="178" t="str">
        <f>отч_график!L86</f>
        <v/>
      </c>
      <c r="M86" s="181" t="str">
        <f>отч_график!M86</f>
        <v/>
      </c>
      <c r="N86" s="1"/>
      <c r="O86" s="186"/>
      <c r="P86" s="178" t="str">
        <f>отч_конкуренты!I86</f>
        <v/>
      </c>
      <c r="Q86" s="178" t="str">
        <f>отч_конкуренты!J86</f>
        <v/>
      </c>
      <c r="R86" s="178" t="str">
        <f>отч_конкуренты!K86</f>
        <v/>
      </c>
      <c r="S86" s="178" t="str">
        <f>отч_конкуренты!L86</f>
        <v/>
      </c>
      <c r="T86" s="181" t="str">
        <f>отч_конкуренты!M86</f>
        <v/>
      </c>
      <c r="U86" s="1"/>
      <c r="V86" s="1"/>
      <c r="W86" s="1"/>
      <c r="X86" s="1"/>
      <c r="Y86" s="105"/>
      <c r="Z86" s="1"/>
    </row>
    <row r="87" spans="1:26" x14ac:dyDescent="0.3">
      <c r="A87" s="1"/>
      <c r="B87" s="1"/>
      <c r="C87" s="1"/>
      <c r="D87" s="105"/>
      <c r="E87" s="1"/>
      <c r="F87" s="139"/>
      <c r="G87" s="182" t="str">
        <f>IF(G86="","",IF(G86+1&gt;условия!$K$14,"",G86+1))</f>
        <v/>
      </c>
      <c r="H87" s="140"/>
      <c r="I87" s="178" t="str">
        <f>отч_график!I87</f>
        <v/>
      </c>
      <c r="J87" s="178" t="str">
        <f>отч_график!J87</f>
        <v/>
      </c>
      <c r="K87" s="178" t="str">
        <f>отч_график!K87</f>
        <v/>
      </c>
      <c r="L87" s="178" t="str">
        <f>отч_график!L87</f>
        <v/>
      </c>
      <c r="M87" s="181" t="str">
        <f>отч_график!M87</f>
        <v/>
      </c>
      <c r="N87" s="1"/>
      <c r="O87" s="186"/>
      <c r="P87" s="178" t="str">
        <f>отч_конкуренты!I87</f>
        <v/>
      </c>
      <c r="Q87" s="178" t="str">
        <f>отч_конкуренты!J87</f>
        <v/>
      </c>
      <c r="R87" s="178" t="str">
        <f>отч_конкуренты!K87</f>
        <v/>
      </c>
      <c r="S87" s="178" t="str">
        <f>отч_конкуренты!L87</f>
        <v/>
      </c>
      <c r="T87" s="181" t="str">
        <f>отч_конкуренты!M87</f>
        <v/>
      </c>
      <c r="U87" s="1"/>
      <c r="V87" s="1"/>
      <c r="W87" s="1"/>
      <c r="X87" s="1"/>
      <c r="Y87" s="105"/>
      <c r="Z87" s="1"/>
    </row>
    <row r="88" spans="1:26" x14ac:dyDescent="0.3">
      <c r="A88" s="1"/>
      <c r="B88" s="1"/>
      <c r="C88" s="1"/>
      <c r="D88" s="105"/>
      <c r="E88" s="1"/>
      <c r="F88" s="139"/>
      <c r="G88" s="182" t="str">
        <f>IF(G87="","",IF(G87+1&gt;условия!$K$14,"",G87+1))</f>
        <v/>
      </c>
      <c r="H88" s="140"/>
      <c r="I88" s="178" t="str">
        <f>отч_график!I88</f>
        <v/>
      </c>
      <c r="J88" s="178" t="str">
        <f>отч_график!J88</f>
        <v/>
      </c>
      <c r="K88" s="178" t="str">
        <f>отч_график!K88</f>
        <v/>
      </c>
      <c r="L88" s="178" t="str">
        <f>отч_график!L88</f>
        <v/>
      </c>
      <c r="M88" s="181" t="str">
        <f>отч_график!M88</f>
        <v/>
      </c>
      <c r="N88" s="1"/>
      <c r="O88" s="186"/>
      <c r="P88" s="178" t="str">
        <f>отч_конкуренты!I88</f>
        <v/>
      </c>
      <c r="Q88" s="178" t="str">
        <f>отч_конкуренты!J88</f>
        <v/>
      </c>
      <c r="R88" s="178" t="str">
        <f>отч_конкуренты!K88</f>
        <v/>
      </c>
      <c r="S88" s="178" t="str">
        <f>отч_конкуренты!L88</f>
        <v/>
      </c>
      <c r="T88" s="181" t="str">
        <f>отч_конкуренты!M88</f>
        <v/>
      </c>
      <c r="U88" s="1"/>
      <c r="V88" s="1"/>
      <c r="W88" s="1"/>
      <c r="X88" s="1"/>
      <c r="Y88" s="105"/>
      <c r="Z88" s="1"/>
    </row>
    <row r="89" spans="1:26" x14ac:dyDescent="0.3">
      <c r="A89" s="1"/>
      <c r="B89" s="1"/>
      <c r="C89" s="1"/>
      <c r="D89" s="105"/>
      <c r="E89" s="1"/>
      <c r="F89" s="139"/>
      <c r="G89" s="182" t="str">
        <f>IF(G88="","",IF(G88+1&gt;условия!$K$14,"",G88+1))</f>
        <v/>
      </c>
      <c r="H89" s="140"/>
      <c r="I89" s="178" t="str">
        <f>отч_график!I89</f>
        <v/>
      </c>
      <c r="J89" s="178" t="str">
        <f>отч_график!J89</f>
        <v/>
      </c>
      <c r="K89" s="178" t="str">
        <f>отч_график!K89</f>
        <v/>
      </c>
      <c r="L89" s="178" t="str">
        <f>отч_график!L89</f>
        <v/>
      </c>
      <c r="M89" s="181" t="str">
        <f>отч_график!M89</f>
        <v/>
      </c>
      <c r="N89" s="1"/>
      <c r="O89" s="186"/>
      <c r="P89" s="178" t="str">
        <f>отч_конкуренты!I89</f>
        <v/>
      </c>
      <c r="Q89" s="178" t="str">
        <f>отч_конкуренты!J89</f>
        <v/>
      </c>
      <c r="R89" s="178" t="str">
        <f>отч_конкуренты!K89</f>
        <v/>
      </c>
      <c r="S89" s="178" t="str">
        <f>отч_конкуренты!L89</f>
        <v/>
      </c>
      <c r="T89" s="181" t="str">
        <f>отч_конкуренты!M89</f>
        <v/>
      </c>
      <c r="U89" s="1"/>
      <c r="V89" s="1"/>
      <c r="W89" s="1"/>
      <c r="X89" s="1"/>
      <c r="Y89" s="105"/>
      <c r="Z89" s="1"/>
    </row>
    <row r="90" spans="1:26" x14ac:dyDescent="0.3">
      <c r="A90" s="1"/>
      <c r="B90" s="1"/>
      <c r="C90" s="1"/>
      <c r="D90" s="105"/>
      <c r="E90" s="1"/>
      <c r="F90" s="139"/>
      <c r="G90" s="182" t="str">
        <f>IF(G89="","",IF(G89+1&gt;условия!$K$14,"",G89+1))</f>
        <v/>
      </c>
      <c r="H90" s="140"/>
      <c r="I90" s="178" t="str">
        <f>отч_график!I90</f>
        <v/>
      </c>
      <c r="J90" s="178" t="str">
        <f>отч_график!J90</f>
        <v/>
      </c>
      <c r="K90" s="178" t="str">
        <f>отч_график!K90</f>
        <v/>
      </c>
      <c r="L90" s="178" t="str">
        <f>отч_график!L90</f>
        <v/>
      </c>
      <c r="M90" s="181" t="str">
        <f>отч_график!M90</f>
        <v/>
      </c>
      <c r="N90" s="1"/>
      <c r="O90" s="186"/>
      <c r="P90" s="178" t="str">
        <f>отч_конкуренты!I90</f>
        <v/>
      </c>
      <c r="Q90" s="178" t="str">
        <f>отч_конкуренты!J90</f>
        <v/>
      </c>
      <c r="R90" s="178" t="str">
        <f>отч_конкуренты!K90</f>
        <v/>
      </c>
      <c r="S90" s="178" t="str">
        <f>отч_конкуренты!L90</f>
        <v/>
      </c>
      <c r="T90" s="181" t="str">
        <f>отч_конкуренты!M90</f>
        <v/>
      </c>
      <c r="U90" s="1"/>
      <c r="V90" s="1"/>
      <c r="W90" s="1"/>
      <c r="X90" s="1"/>
      <c r="Y90" s="105"/>
      <c r="Z90" s="1"/>
    </row>
    <row r="91" spans="1:26" x14ac:dyDescent="0.3">
      <c r="A91" s="1"/>
      <c r="B91" s="1"/>
      <c r="C91" s="1"/>
      <c r="D91" s="105"/>
      <c r="E91" s="1"/>
      <c r="F91" s="139"/>
      <c r="G91" s="182" t="str">
        <f>IF(G90="","",IF(G90+1&gt;условия!$K$14,"",G90+1))</f>
        <v/>
      </c>
      <c r="H91" s="140"/>
      <c r="I91" s="178" t="str">
        <f>отч_график!I91</f>
        <v/>
      </c>
      <c r="J91" s="178" t="str">
        <f>отч_график!J91</f>
        <v/>
      </c>
      <c r="K91" s="178" t="str">
        <f>отч_график!K91</f>
        <v/>
      </c>
      <c r="L91" s="178" t="str">
        <f>отч_график!L91</f>
        <v/>
      </c>
      <c r="M91" s="181" t="str">
        <f>отч_график!M91</f>
        <v/>
      </c>
      <c r="N91" s="1"/>
      <c r="O91" s="186"/>
      <c r="P91" s="178" t="str">
        <f>отч_конкуренты!I91</f>
        <v/>
      </c>
      <c r="Q91" s="178" t="str">
        <f>отч_конкуренты!J91</f>
        <v/>
      </c>
      <c r="R91" s="178" t="str">
        <f>отч_конкуренты!K91</f>
        <v/>
      </c>
      <c r="S91" s="178" t="str">
        <f>отч_конкуренты!L91</f>
        <v/>
      </c>
      <c r="T91" s="181" t="str">
        <f>отч_конкуренты!M91</f>
        <v/>
      </c>
      <c r="U91" s="1"/>
      <c r="V91" s="1"/>
      <c r="W91" s="1"/>
      <c r="X91" s="1"/>
      <c r="Y91" s="105"/>
      <c r="Z91" s="1"/>
    </row>
    <row r="92" spans="1:26" x14ac:dyDescent="0.3">
      <c r="A92" s="1"/>
      <c r="B92" s="1"/>
      <c r="C92" s="1"/>
      <c r="D92" s="105"/>
      <c r="E92" s="1"/>
      <c r="F92" s="139"/>
      <c r="G92" s="182" t="str">
        <f>IF(G91="","",IF(G91+1&gt;условия!$K$14,"",G91+1))</f>
        <v/>
      </c>
      <c r="H92" s="140"/>
      <c r="I92" s="178" t="str">
        <f>отч_график!I92</f>
        <v/>
      </c>
      <c r="J92" s="178" t="str">
        <f>отч_график!J92</f>
        <v/>
      </c>
      <c r="K92" s="178" t="str">
        <f>отч_график!K92</f>
        <v/>
      </c>
      <c r="L92" s="178" t="str">
        <f>отч_график!L92</f>
        <v/>
      </c>
      <c r="M92" s="181" t="str">
        <f>отч_график!M92</f>
        <v/>
      </c>
      <c r="N92" s="1"/>
      <c r="O92" s="186"/>
      <c r="P92" s="178" t="str">
        <f>отч_конкуренты!I92</f>
        <v/>
      </c>
      <c r="Q92" s="178" t="str">
        <f>отч_конкуренты!J92</f>
        <v/>
      </c>
      <c r="R92" s="178" t="str">
        <f>отч_конкуренты!K92</f>
        <v/>
      </c>
      <c r="S92" s="178" t="str">
        <f>отч_конкуренты!L92</f>
        <v/>
      </c>
      <c r="T92" s="181" t="str">
        <f>отч_конкуренты!M92</f>
        <v/>
      </c>
      <c r="U92" s="1"/>
      <c r="V92" s="1"/>
      <c r="W92" s="1"/>
      <c r="X92" s="1"/>
      <c r="Y92" s="105"/>
      <c r="Z92" s="1"/>
    </row>
    <row r="93" spans="1:26" x14ac:dyDescent="0.3">
      <c r="A93" s="1"/>
      <c r="B93" s="1"/>
      <c r="C93" s="1"/>
      <c r="D93" s="105"/>
      <c r="E93" s="1"/>
      <c r="F93" s="139"/>
      <c r="G93" s="182" t="str">
        <f>IF(G92="","",IF(G92+1&gt;условия!$K$14,"",G92+1))</f>
        <v/>
      </c>
      <c r="H93" s="140"/>
      <c r="I93" s="178" t="str">
        <f>отч_график!I93</f>
        <v/>
      </c>
      <c r="J93" s="178" t="str">
        <f>отч_график!J93</f>
        <v/>
      </c>
      <c r="K93" s="178" t="str">
        <f>отч_график!K93</f>
        <v/>
      </c>
      <c r="L93" s="178" t="str">
        <f>отч_график!L93</f>
        <v/>
      </c>
      <c r="M93" s="181" t="str">
        <f>отч_график!M93</f>
        <v/>
      </c>
      <c r="N93" s="1"/>
      <c r="O93" s="186"/>
      <c r="P93" s="178" t="str">
        <f>отч_конкуренты!I93</f>
        <v/>
      </c>
      <c r="Q93" s="178" t="str">
        <f>отч_конкуренты!J93</f>
        <v/>
      </c>
      <c r="R93" s="178" t="str">
        <f>отч_конкуренты!K93</f>
        <v/>
      </c>
      <c r="S93" s="178" t="str">
        <f>отч_конкуренты!L93</f>
        <v/>
      </c>
      <c r="T93" s="181" t="str">
        <f>отч_конкуренты!M93</f>
        <v/>
      </c>
      <c r="U93" s="1"/>
      <c r="V93" s="1"/>
      <c r="W93" s="1"/>
      <c r="X93" s="1"/>
      <c r="Y93" s="105"/>
      <c r="Z93" s="1"/>
    </row>
    <row r="94" spans="1:26" x14ac:dyDescent="0.3">
      <c r="A94" s="1"/>
      <c r="B94" s="1"/>
      <c r="C94" s="1"/>
      <c r="D94" s="105"/>
      <c r="E94" s="1"/>
      <c r="F94" s="139"/>
      <c r="G94" s="182" t="str">
        <f>IF(G93="","",IF(G93+1&gt;условия!$K$14,"",G93+1))</f>
        <v/>
      </c>
      <c r="H94" s="140"/>
      <c r="I94" s="178" t="str">
        <f>отч_график!I94</f>
        <v/>
      </c>
      <c r="J94" s="178" t="str">
        <f>отч_график!J94</f>
        <v/>
      </c>
      <c r="K94" s="178" t="str">
        <f>отч_график!K94</f>
        <v/>
      </c>
      <c r="L94" s="178" t="str">
        <f>отч_график!L94</f>
        <v/>
      </c>
      <c r="M94" s="181" t="str">
        <f>отч_график!M94</f>
        <v/>
      </c>
      <c r="N94" s="1"/>
      <c r="O94" s="186"/>
      <c r="P94" s="178" t="str">
        <f>отч_конкуренты!I94</f>
        <v/>
      </c>
      <c r="Q94" s="178" t="str">
        <f>отч_конкуренты!J94</f>
        <v/>
      </c>
      <c r="R94" s="178" t="str">
        <f>отч_конкуренты!K94</f>
        <v/>
      </c>
      <c r="S94" s="178" t="str">
        <f>отч_конкуренты!L94</f>
        <v/>
      </c>
      <c r="T94" s="181" t="str">
        <f>отч_конкуренты!M94</f>
        <v/>
      </c>
      <c r="U94" s="1"/>
      <c r="V94" s="1"/>
      <c r="W94" s="1"/>
      <c r="X94" s="1"/>
      <c r="Y94" s="105"/>
      <c r="Z94" s="1"/>
    </row>
    <row r="95" spans="1:26" x14ac:dyDescent="0.3">
      <c r="A95" s="1"/>
      <c r="B95" s="1"/>
      <c r="C95" s="1"/>
      <c r="D95" s="105"/>
      <c r="E95" s="1"/>
      <c r="F95" s="139"/>
      <c r="G95" s="182" t="str">
        <f>IF(G94="","",IF(G94+1&gt;условия!$K$14,"",G94+1))</f>
        <v/>
      </c>
      <c r="H95" s="140"/>
      <c r="I95" s="178" t="str">
        <f>отч_график!I95</f>
        <v/>
      </c>
      <c r="J95" s="178" t="str">
        <f>отч_график!J95</f>
        <v/>
      </c>
      <c r="K95" s="178" t="str">
        <f>отч_график!K95</f>
        <v/>
      </c>
      <c r="L95" s="178" t="str">
        <f>отч_график!L95</f>
        <v/>
      </c>
      <c r="M95" s="181" t="str">
        <f>отч_график!M95</f>
        <v/>
      </c>
      <c r="N95" s="1"/>
      <c r="O95" s="186"/>
      <c r="P95" s="178" t="str">
        <f>отч_конкуренты!I95</f>
        <v/>
      </c>
      <c r="Q95" s="178" t="str">
        <f>отч_конкуренты!J95</f>
        <v/>
      </c>
      <c r="R95" s="178" t="str">
        <f>отч_конкуренты!K95</f>
        <v/>
      </c>
      <c r="S95" s="178" t="str">
        <f>отч_конкуренты!L95</f>
        <v/>
      </c>
      <c r="T95" s="181" t="str">
        <f>отч_конкуренты!M95</f>
        <v/>
      </c>
      <c r="U95" s="1"/>
      <c r="V95" s="1"/>
      <c r="W95" s="1"/>
      <c r="X95" s="1"/>
      <c r="Y95" s="105"/>
      <c r="Z95" s="1"/>
    </row>
    <row r="96" spans="1:26" x14ac:dyDescent="0.3">
      <c r="A96" s="1"/>
      <c r="B96" s="1"/>
      <c r="C96" s="1"/>
      <c r="D96" s="105"/>
      <c r="E96" s="1"/>
      <c r="F96" s="139"/>
      <c r="G96" s="182" t="str">
        <f>IF(G95="","",IF(G95+1&gt;условия!$K$14,"",G95+1))</f>
        <v/>
      </c>
      <c r="H96" s="140"/>
      <c r="I96" s="178" t="str">
        <f>отч_график!I96</f>
        <v/>
      </c>
      <c r="J96" s="178" t="str">
        <f>отч_график!J96</f>
        <v/>
      </c>
      <c r="K96" s="178" t="str">
        <f>отч_график!K96</f>
        <v/>
      </c>
      <c r="L96" s="178" t="str">
        <f>отч_график!L96</f>
        <v/>
      </c>
      <c r="M96" s="181" t="str">
        <f>отч_график!M96</f>
        <v/>
      </c>
      <c r="N96" s="1"/>
      <c r="O96" s="186"/>
      <c r="P96" s="178" t="str">
        <f>отч_конкуренты!I96</f>
        <v/>
      </c>
      <c r="Q96" s="178" t="str">
        <f>отч_конкуренты!J96</f>
        <v/>
      </c>
      <c r="R96" s="178" t="str">
        <f>отч_конкуренты!K96</f>
        <v/>
      </c>
      <c r="S96" s="178" t="str">
        <f>отч_конкуренты!L96</f>
        <v/>
      </c>
      <c r="T96" s="181" t="str">
        <f>отч_конкуренты!M96</f>
        <v/>
      </c>
      <c r="U96" s="1"/>
      <c r="V96" s="1"/>
      <c r="W96" s="1"/>
      <c r="X96" s="1"/>
      <c r="Y96" s="105"/>
      <c r="Z96" s="1"/>
    </row>
    <row r="97" spans="1:26" x14ac:dyDescent="0.3">
      <c r="A97" s="1"/>
      <c r="B97" s="1"/>
      <c r="C97" s="1"/>
      <c r="D97" s="105"/>
      <c r="E97" s="1"/>
      <c r="F97" s="139"/>
      <c r="G97" s="182" t="str">
        <f>IF(G96="","",IF(G96+1&gt;условия!$K$14,"",G96+1))</f>
        <v/>
      </c>
      <c r="H97" s="140"/>
      <c r="I97" s="178" t="str">
        <f>отч_график!I97</f>
        <v/>
      </c>
      <c r="J97" s="178" t="str">
        <f>отч_график!J97</f>
        <v/>
      </c>
      <c r="K97" s="178" t="str">
        <f>отч_график!K97</f>
        <v/>
      </c>
      <c r="L97" s="178" t="str">
        <f>отч_график!L97</f>
        <v/>
      </c>
      <c r="M97" s="181" t="str">
        <f>отч_график!M97</f>
        <v/>
      </c>
      <c r="N97" s="1"/>
      <c r="O97" s="186"/>
      <c r="P97" s="178" t="str">
        <f>отч_конкуренты!I97</f>
        <v/>
      </c>
      <c r="Q97" s="178" t="str">
        <f>отч_конкуренты!J97</f>
        <v/>
      </c>
      <c r="R97" s="178" t="str">
        <f>отч_конкуренты!K97</f>
        <v/>
      </c>
      <c r="S97" s="178" t="str">
        <f>отч_конкуренты!L97</f>
        <v/>
      </c>
      <c r="T97" s="181" t="str">
        <f>отч_конкуренты!M97</f>
        <v/>
      </c>
      <c r="U97" s="1"/>
      <c r="V97" s="1"/>
      <c r="W97" s="1"/>
      <c r="X97" s="1"/>
      <c r="Y97" s="105"/>
      <c r="Z97" s="1"/>
    </row>
    <row r="98" spans="1:26" x14ac:dyDescent="0.3">
      <c r="A98" s="1"/>
      <c r="B98" s="1"/>
      <c r="C98" s="1"/>
      <c r="D98" s="105"/>
      <c r="E98" s="1"/>
      <c r="F98" s="139"/>
      <c r="G98" s="182" t="str">
        <f>IF(G97="","",IF(G97+1&gt;условия!$K$14,"",G97+1))</f>
        <v/>
      </c>
      <c r="H98" s="140"/>
      <c r="I98" s="178" t="str">
        <f>отч_график!I98</f>
        <v/>
      </c>
      <c r="J98" s="178" t="str">
        <f>отч_график!J98</f>
        <v/>
      </c>
      <c r="K98" s="178" t="str">
        <f>отч_график!K98</f>
        <v/>
      </c>
      <c r="L98" s="178" t="str">
        <f>отч_график!L98</f>
        <v/>
      </c>
      <c r="M98" s="181" t="str">
        <f>отч_график!M98</f>
        <v/>
      </c>
      <c r="N98" s="1"/>
      <c r="O98" s="186"/>
      <c r="P98" s="178" t="str">
        <f>отч_конкуренты!I98</f>
        <v/>
      </c>
      <c r="Q98" s="178" t="str">
        <f>отч_конкуренты!J98</f>
        <v/>
      </c>
      <c r="R98" s="178" t="str">
        <f>отч_конкуренты!K98</f>
        <v/>
      </c>
      <c r="S98" s="178" t="str">
        <f>отч_конкуренты!L98</f>
        <v/>
      </c>
      <c r="T98" s="181" t="str">
        <f>отч_конкуренты!M98</f>
        <v/>
      </c>
      <c r="U98" s="1"/>
      <c r="V98" s="1"/>
      <c r="W98" s="1"/>
      <c r="X98" s="1"/>
      <c r="Y98" s="105"/>
      <c r="Z98" s="1"/>
    </row>
    <row r="99" spans="1:26" x14ac:dyDescent="0.3">
      <c r="A99" s="1"/>
      <c r="B99" s="1"/>
      <c r="C99" s="1"/>
      <c r="D99" s="105"/>
      <c r="E99" s="1"/>
      <c r="F99" s="139"/>
      <c r="G99" s="182" t="str">
        <f>IF(G98="","",IF(G98+1&gt;условия!$K$14,"",G98+1))</f>
        <v/>
      </c>
      <c r="H99" s="140"/>
      <c r="I99" s="178" t="str">
        <f>отч_график!I99</f>
        <v/>
      </c>
      <c r="J99" s="178" t="str">
        <f>отч_график!J99</f>
        <v/>
      </c>
      <c r="K99" s="178" t="str">
        <f>отч_график!K99</f>
        <v/>
      </c>
      <c r="L99" s="178" t="str">
        <f>отч_график!L99</f>
        <v/>
      </c>
      <c r="M99" s="181" t="str">
        <f>отч_график!M99</f>
        <v/>
      </c>
      <c r="N99" s="1"/>
      <c r="O99" s="186"/>
      <c r="P99" s="178" t="str">
        <f>отч_конкуренты!I99</f>
        <v/>
      </c>
      <c r="Q99" s="178" t="str">
        <f>отч_конкуренты!J99</f>
        <v/>
      </c>
      <c r="R99" s="178" t="str">
        <f>отч_конкуренты!K99</f>
        <v/>
      </c>
      <c r="S99" s="178" t="str">
        <f>отч_конкуренты!L99</f>
        <v/>
      </c>
      <c r="T99" s="181" t="str">
        <f>отч_конкуренты!M99</f>
        <v/>
      </c>
      <c r="U99" s="1"/>
      <c r="V99" s="1"/>
      <c r="W99" s="1"/>
      <c r="X99" s="1"/>
      <c r="Y99" s="105"/>
      <c r="Z99" s="1"/>
    </row>
    <row r="100" spans="1:26" x14ac:dyDescent="0.3">
      <c r="A100" s="1"/>
      <c r="B100" s="1"/>
      <c r="C100" s="1"/>
      <c r="D100" s="105"/>
      <c r="E100" s="1"/>
      <c r="F100" s="139"/>
      <c r="G100" s="182" t="str">
        <f>IF(G99="","",IF(G99+1&gt;условия!$K$14,"",G99+1))</f>
        <v/>
      </c>
      <c r="H100" s="140"/>
      <c r="I100" s="178" t="str">
        <f>отч_график!I100</f>
        <v/>
      </c>
      <c r="J100" s="178" t="str">
        <f>отч_график!J100</f>
        <v/>
      </c>
      <c r="K100" s="178" t="str">
        <f>отч_график!K100</f>
        <v/>
      </c>
      <c r="L100" s="178" t="str">
        <f>отч_график!L100</f>
        <v/>
      </c>
      <c r="M100" s="181" t="str">
        <f>отч_график!M100</f>
        <v/>
      </c>
      <c r="N100" s="1"/>
      <c r="O100" s="186"/>
      <c r="P100" s="178" t="str">
        <f>отч_конкуренты!I100</f>
        <v/>
      </c>
      <c r="Q100" s="178" t="str">
        <f>отч_конкуренты!J100</f>
        <v/>
      </c>
      <c r="R100" s="178" t="str">
        <f>отч_конкуренты!K100</f>
        <v/>
      </c>
      <c r="S100" s="178" t="str">
        <f>отч_конкуренты!L100</f>
        <v/>
      </c>
      <c r="T100" s="181" t="str">
        <f>отч_конкуренты!M100</f>
        <v/>
      </c>
      <c r="U100" s="1"/>
      <c r="V100" s="1"/>
      <c r="W100" s="1"/>
      <c r="X100" s="1"/>
      <c r="Y100" s="105"/>
      <c r="Z100" s="1"/>
    </row>
    <row r="101" spans="1:26" x14ac:dyDescent="0.3">
      <c r="A101" s="1"/>
      <c r="B101" s="1"/>
      <c r="C101" s="1"/>
      <c r="D101" s="105"/>
      <c r="E101" s="1"/>
      <c r="F101" s="139"/>
      <c r="G101" s="182" t="str">
        <f>IF(G100="","",IF(G100+1&gt;условия!$K$14,"",G100+1))</f>
        <v/>
      </c>
      <c r="H101" s="140"/>
      <c r="I101" s="178" t="str">
        <f>отч_график!I101</f>
        <v/>
      </c>
      <c r="J101" s="178" t="str">
        <f>отч_график!J101</f>
        <v/>
      </c>
      <c r="K101" s="178" t="str">
        <f>отч_график!K101</f>
        <v/>
      </c>
      <c r="L101" s="178" t="str">
        <f>отч_график!L101</f>
        <v/>
      </c>
      <c r="M101" s="181" t="str">
        <f>отч_график!M101</f>
        <v/>
      </c>
      <c r="N101" s="1"/>
      <c r="O101" s="186"/>
      <c r="P101" s="178" t="str">
        <f>отч_конкуренты!I101</f>
        <v/>
      </c>
      <c r="Q101" s="178" t="str">
        <f>отч_конкуренты!J101</f>
        <v/>
      </c>
      <c r="R101" s="178" t="str">
        <f>отч_конкуренты!K101</f>
        <v/>
      </c>
      <c r="S101" s="178" t="str">
        <f>отч_конкуренты!L101</f>
        <v/>
      </c>
      <c r="T101" s="181" t="str">
        <f>отч_конкуренты!M101</f>
        <v/>
      </c>
      <c r="U101" s="1"/>
      <c r="V101" s="1"/>
      <c r="W101" s="1"/>
      <c r="X101" s="1"/>
      <c r="Y101" s="105"/>
      <c r="Z101" s="1"/>
    </row>
    <row r="102" spans="1:26" x14ac:dyDescent="0.3">
      <c r="A102" s="1"/>
      <c r="B102" s="1"/>
      <c r="C102" s="1"/>
      <c r="D102" s="105"/>
      <c r="E102" s="1"/>
      <c r="F102" s="139"/>
      <c r="G102" s="182" t="str">
        <f>IF(G101="","",IF(G101+1&gt;условия!$K$14,"",G101+1))</f>
        <v/>
      </c>
      <c r="H102" s="140"/>
      <c r="I102" s="178" t="str">
        <f>отч_график!I102</f>
        <v/>
      </c>
      <c r="J102" s="178" t="str">
        <f>отч_график!J102</f>
        <v/>
      </c>
      <c r="K102" s="178" t="str">
        <f>отч_график!K102</f>
        <v/>
      </c>
      <c r="L102" s="178" t="str">
        <f>отч_график!L102</f>
        <v/>
      </c>
      <c r="M102" s="181" t="str">
        <f>отч_график!M102</f>
        <v/>
      </c>
      <c r="N102" s="1"/>
      <c r="O102" s="186"/>
      <c r="P102" s="178" t="str">
        <f>отч_конкуренты!I102</f>
        <v/>
      </c>
      <c r="Q102" s="178" t="str">
        <f>отч_конкуренты!J102</f>
        <v/>
      </c>
      <c r="R102" s="178" t="str">
        <f>отч_конкуренты!K102</f>
        <v/>
      </c>
      <c r="S102" s="178" t="str">
        <f>отч_конкуренты!L102</f>
        <v/>
      </c>
      <c r="T102" s="181" t="str">
        <f>отч_конкуренты!M102</f>
        <v/>
      </c>
      <c r="U102" s="1"/>
      <c r="V102" s="1"/>
      <c r="W102" s="1"/>
      <c r="X102" s="1"/>
      <c r="Y102" s="105"/>
      <c r="Z102" s="1"/>
    </row>
    <row r="103" spans="1:26" x14ac:dyDescent="0.3">
      <c r="A103" s="1"/>
      <c r="B103" s="1"/>
      <c r="C103" s="1"/>
      <c r="D103" s="105"/>
      <c r="E103" s="1"/>
      <c r="F103" s="139"/>
      <c r="G103" s="182" t="str">
        <f>IF(G102="","",IF(G102+1&gt;условия!$K$14,"",G102+1))</f>
        <v/>
      </c>
      <c r="H103" s="140"/>
      <c r="I103" s="178" t="str">
        <f>отч_график!I103</f>
        <v/>
      </c>
      <c r="J103" s="178" t="str">
        <f>отч_график!J103</f>
        <v/>
      </c>
      <c r="K103" s="178" t="str">
        <f>отч_график!K103</f>
        <v/>
      </c>
      <c r="L103" s="178" t="str">
        <f>отч_график!L103</f>
        <v/>
      </c>
      <c r="M103" s="181" t="str">
        <f>отч_график!M103</f>
        <v/>
      </c>
      <c r="N103" s="1"/>
      <c r="O103" s="186"/>
      <c r="P103" s="178" t="str">
        <f>отч_конкуренты!I103</f>
        <v/>
      </c>
      <c r="Q103" s="178" t="str">
        <f>отч_конкуренты!J103</f>
        <v/>
      </c>
      <c r="R103" s="178" t="str">
        <f>отч_конкуренты!K103</f>
        <v/>
      </c>
      <c r="S103" s="178" t="str">
        <f>отч_конкуренты!L103</f>
        <v/>
      </c>
      <c r="T103" s="181" t="str">
        <f>отч_конкуренты!M103</f>
        <v/>
      </c>
      <c r="U103" s="1"/>
      <c r="V103" s="1"/>
      <c r="W103" s="1"/>
      <c r="X103" s="1"/>
      <c r="Y103" s="105"/>
      <c r="Z103" s="1"/>
    </row>
    <row r="104" spans="1:26" x14ac:dyDescent="0.3">
      <c r="A104" s="1"/>
      <c r="B104" s="1"/>
      <c r="C104" s="1"/>
      <c r="D104" s="105"/>
      <c r="E104" s="1"/>
      <c r="F104" s="139"/>
      <c r="G104" s="182" t="str">
        <f>IF(G103="","",IF(G103+1&gt;условия!$K$14,"",G103+1))</f>
        <v/>
      </c>
      <c r="H104" s="140"/>
      <c r="I104" s="178" t="str">
        <f>отч_график!I104</f>
        <v/>
      </c>
      <c r="J104" s="178" t="str">
        <f>отч_график!J104</f>
        <v/>
      </c>
      <c r="K104" s="178" t="str">
        <f>отч_график!K104</f>
        <v/>
      </c>
      <c r="L104" s="178" t="str">
        <f>отч_график!L104</f>
        <v/>
      </c>
      <c r="M104" s="181" t="str">
        <f>отч_график!M104</f>
        <v/>
      </c>
      <c r="N104" s="1"/>
      <c r="O104" s="186"/>
      <c r="P104" s="178" t="str">
        <f>отч_конкуренты!I104</f>
        <v/>
      </c>
      <c r="Q104" s="178" t="str">
        <f>отч_конкуренты!J104</f>
        <v/>
      </c>
      <c r="R104" s="178" t="str">
        <f>отч_конкуренты!K104</f>
        <v/>
      </c>
      <c r="S104" s="178" t="str">
        <f>отч_конкуренты!L104</f>
        <v/>
      </c>
      <c r="T104" s="181" t="str">
        <f>отч_конкуренты!M104</f>
        <v/>
      </c>
      <c r="U104" s="1"/>
      <c r="V104" s="1"/>
      <c r="W104" s="1"/>
      <c r="X104" s="1"/>
      <c r="Y104" s="105"/>
      <c r="Z104" s="1"/>
    </row>
    <row r="105" spans="1:26" x14ac:dyDescent="0.3">
      <c r="A105" s="1"/>
      <c r="B105" s="1"/>
      <c r="C105" s="1"/>
      <c r="D105" s="105"/>
      <c r="E105" s="1"/>
      <c r="F105" s="139"/>
      <c r="G105" s="182" t="str">
        <f>IF(G104="","",IF(G104+1&gt;условия!$K$14,"",G104+1))</f>
        <v/>
      </c>
      <c r="H105" s="140"/>
      <c r="I105" s="178" t="str">
        <f>отч_график!I105</f>
        <v/>
      </c>
      <c r="J105" s="178" t="str">
        <f>отч_график!J105</f>
        <v/>
      </c>
      <c r="K105" s="178" t="str">
        <f>отч_график!K105</f>
        <v/>
      </c>
      <c r="L105" s="178" t="str">
        <f>отч_график!L105</f>
        <v/>
      </c>
      <c r="M105" s="181" t="str">
        <f>отч_график!M105</f>
        <v/>
      </c>
      <c r="N105" s="1"/>
      <c r="O105" s="186"/>
      <c r="P105" s="178" t="str">
        <f>отч_конкуренты!I105</f>
        <v/>
      </c>
      <c r="Q105" s="178" t="str">
        <f>отч_конкуренты!J105</f>
        <v/>
      </c>
      <c r="R105" s="178" t="str">
        <f>отч_конкуренты!K105</f>
        <v/>
      </c>
      <c r="S105" s="178" t="str">
        <f>отч_конкуренты!L105</f>
        <v/>
      </c>
      <c r="T105" s="181" t="str">
        <f>отч_конкуренты!M105</f>
        <v/>
      </c>
      <c r="U105" s="1"/>
      <c r="V105" s="1"/>
      <c r="W105" s="1"/>
      <c r="X105" s="1"/>
      <c r="Y105" s="105"/>
      <c r="Z105" s="1"/>
    </row>
    <row r="106" spans="1:26" x14ac:dyDescent="0.3">
      <c r="A106" s="1"/>
      <c r="B106" s="1"/>
      <c r="C106" s="1"/>
      <c r="D106" s="105"/>
      <c r="E106" s="1"/>
      <c r="F106" s="139"/>
      <c r="G106" s="182" t="str">
        <f>IF(G105="","",IF(G105+1&gt;условия!$K$14,"",G105+1))</f>
        <v/>
      </c>
      <c r="H106" s="140"/>
      <c r="I106" s="178" t="str">
        <f>отч_график!I106</f>
        <v/>
      </c>
      <c r="J106" s="178" t="str">
        <f>отч_график!J106</f>
        <v/>
      </c>
      <c r="K106" s="178" t="str">
        <f>отч_график!K106</f>
        <v/>
      </c>
      <c r="L106" s="178" t="str">
        <f>отч_график!L106</f>
        <v/>
      </c>
      <c r="M106" s="181" t="str">
        <f>отч_график!M106</f>
        <v/>
      </c>
      <c r="N106" s="1"/>
      <c r="O106" s="186"/>
      <c r="P106" s="178" t="str">
        <f>отч_конкуренты!I106</f>
        <v/>
      </c>
      <c r="Q106" s="178" t="str">
        <f>отч_конкуренты!J106</f>
        <v/>
      </c>
      <c r="R106" s="178" t="str">
        <f>отч_конкуренты!K106</f>
        <v/>
      </c>
      <c r="S106" s="178" t="str">
        <f>отч_конкуренты!L106</f>
        <v/>
      </c>
      <c r="T106" s="181" t="str">
        <f>отч_конкуренты!M106</f>
        <v/>
      </c>
      <c r="U106" s="1"/>
      <c r="V106" s="1"/>
      <c r="W106" s="1"/>
      <c r="X106" s="1"/>
      <c r="Y106" s="105"/>
      <c r="Z106" s="1"/>
    </row>
    <row r="107" spans="1:26" x14ac:dyDescent="0.3">
      <c r="A107" s="1"/>
      <c r="B107" s="1"/>
      <c r="C107" s="1"/>
      <c r="D107" s="105"/>
      <c r="E107" s="1"/>
      <c r="F107" s="139"/>
      <c r="G107" s="182" t="str">
        <f>IF(G106="","",IF(G106+1&gt;условия!$K$14,"",G106+1))</f>
        <v/>
      </c>
      <c r="H107" s="140"/>
      <c r="I107" s="178" t="str">
        <f>отч_график!I107</f>
        <v/>
      </c>
      <c r="J107" s="178" t="str">
        <f>отч_график!J107</f>
        <v/>
      </c>
      <c r="K107" s="178" t="str">
        <f>отч_график!K107</f>
        <v/>
      </c>
      <c r="L107" s="178" t="str">
        <f>отч_график!L107</f>
        <v/>
      </c>
      <c r="M107" s="181" t="str">
        <f>отч_график!M107</f>
        <v/>
      </c>
      <c r="N107" s="1"/>
      <c r="O107" s="186"/>
      <c r="P107" s="178" t="str">
        <f>отч_конкуренты!I107</f>
        <v/>
      </c>
      <c r="Q107" s="178" t="str">
        <f>отч_конкуренты!J107</f>
        <v/>
      </c>
      <c r="R107" s="178" t="str">
        <f>отч_конкуренты!K107</f>
        <v/>
      </c>
      <c r="S107" s="178" t="str">
        <f>отч_конкуренты!L107</f>
        <v/>
      </c>
      <c r="T107" s="181" t="str">
        <f>отч_конкуренты!M107</f>
        <v/>
      </c>
      <c r="U107" s="1"/>
      <c r="V107" s="1"/>
      <c r="W107" s="1"/>
      <c r="X107" s="1"/>
      <c r="Y107" s="105"/>
      <c r="Z107" s="1"/>
    </row>
    <row r="108" spans="1:26" x14ac:dyDescent="0.3">
      <c r="A108" s="1"/>
      <c r="B108" s="1"/>
      <c r="C108" s="1"/>
      <c r="D108" s="105"/>
      <c r="E108" s="1"/>
      <c r="F108" s="139"/>
      <c r="G108" s="182" t="str">
        <f>IF(G107="","",IF(G107+1&gt;условия!$K$14,"",G107+1))</f>
        <v/>
      </c>
      <c r="H108" s="140"/>
      <c r="I108" s="178" t="str">
        <f>отч_график!I108</f>
        <v/>
      </c>
      <c r="J108" s="178" t="str">
        <f>отч_график!J108</f>
        <v/>
      </c>
      <c r="K108" s="178" t="str">
        <f>отч_график!K108</f>
        <v/>
      </c>
      <c r="L108" s="178" t="str">
        <f>отч_график!L108</f>
        <v/>
      </c>
      <c r="M108" s="181" t="str">
        <f>отч_график!M108</f>
        <v/>
      </c>
      <c r="N108" s="1"/>
      <c r="O108" s="186"/>
      <c r="P108" s="178" t="str">
        <f>отч_конкуренты!I108</f>
        <v/>
      </c>
      <c r="Q108" s="178" t="str">
        <f>отч_конкуренты!J108</f>
        <v/>
      </c>
      <c r="R108" s="178" t="str">
        <f>отч_конкуренты!K108</f>
        <v/>
      </c>
      <c r="S108" s="178" t="str">
        <f>отч_конкуренты!L108</f>
        <v/>
      </c>
      <c r="T108" s="181" t="str">
        <f>отч_конкуренты!M108</f>
        <v/>
      </c>
      <c r="U108" s="1"/>
      <c r="V108" s="1"/>
      <c r="W108" s="1"/>
      <c r="X108" s="1"/>
      <c r="Y108" s="105"/>
      <c r="Z108" s="1"/>
    </row>
    <row r="109" spans="1:26" x14ac:dyDescent="0.3">
      <c r="A109" s="1"/>
      <c r="B109" s="1"/>
      <c r="C109" s="1"/>
      <c r="D109" s="105"/>
      <c r="E109" s="1"/>
      <c r="F109" s="139"/>
      <c r="G109" s="182" t="str">
        <f>IF(G108="","",IF(G108+1&gt;условия!$K$14,"",G108+1))</f>
        <v/>
      </c>
      <c r="H109" s="140"/>
      <c r="I109" s="178" t="str">
        <f>отч_график!I109</f>
        <v/>
      </c>
      <c r="J109" s="178" t="str">
        <f>отч_график!J109</f>
        <v/>
      </c>
      <c r="K109" s="178" t="str">
        <f>отч_график!K109</f>
        <v/>
      </c>
      <c r="L109" s="178" t="str">
        <f>отч_график!L109</f>
        <v/>
      </c>
      <c r="M109" s="181" t="str">
        <f>отч_график!M109</f>
        <v/>
      </c>
      <c r="N109" s="1"/>
      <c r="O109" s="186"/>
      <c r="P109" s="178" t="str">
        <f>отч_конкуренты!I109</f>
        <v/>
      </c>
      <c r="Q109" s="178" t="str">
        <f>отч_конкуренты!J109</f>
        <v/>
      </c>
      <c r="R109" s="178" t="str">
        <f>отч_конкуренты!K109</f>
        <v/>
      </c>
      <c r="S109" s="178" t="str">
        <f>отч_конкуренты!L109</f>
        <v/>
      </c>
      <c r="T109" s="181" t="str">
        <f>отч_конкуренты!M109</f>
        <v/>
      </c>
      <c r="U109" s="1"/>
      <c r="V109" s="1"/>
      <c r="W109" s="1"/>
      <c r="X109" s="1"/>
      <c r="Y109" s="105"/>
      <c r="Z109" s="1"/>
    </row>
    <row r="110" spans="1:26" x14ac:dyDescent="0.3">
      <c r="A110" s="1"/>
      <c r="B110" s="1"/>
      <c r="C110" s="1"/>
      <c r="D110" s="105"/>
      <c r="E110" s="1"/>
      <c r="F110" s="139"/>
      <c r="G110" s="182" t="str">
        <f>IF(G109="","",IF(G109+1&gt;условия!$K$14,"",G109+1))</f>
        <v/>
      </c>
      <c r="H110" s="140"/>
      <c r="I110" s="178" t="str">
        <f>отч_график!I110</f>
        <v/>
      </c>
      <c r="J110" s="178" t="str">
        <f>отч_график!J110</f>
        <v/>
      </c>
      <c r="K110" s="178" t="str">
        <f>отч_график!K110</f>
        <v/>
      </c>
      <c r="L110" s="178" t="str">
        <f>отч_график!L110</f>
        <v/>
      </c>
      <c r="M110" s="181" t="str">
        <f>отч_график!M110</f>
        <v/>
      </c>
      <c r="N110" s="1"/>
      <c r="O110" s="186"/>
      <c r="P110" s="178" t="str">
        <f>отч_конкуренты!I110</f>
        <v/>
      </c>
      <c r="Q110" s="178" t="str">
        <f>отч_конкуренты!J110</f>
        <v/>
      </c>
      <c r="R110" s="178" t="str">
        <f>отч_конкуренты!K110</f>
        <v/>
      </c>
      <c r="S110" s="178" t="str">
        <f>отч_конкуренты!L110</f>
        <v/>
      </c>
      <c r="T110" s="181" t="str">
        <f>отч_конкуренты!M110</f>
        <v/>
      </c>
      <c r="U110" s="1"/>
      <c r="V110" s="1"/>
      <c r="W110" s="1"/>
      <c r="X110" s="1"/>
      <c r="Y110" s="105"/>
      <c r="Z110" s="1"/>
    </row>
    <row r="111" spans="1:26" x14ac:dyDescent="0.3">
      <c r="A111" s="1"/>
      <c r="B111" s="1"/>
      <c r="C111" s="1"/>
      <c r="D111" s="105"/>
      <c r="E111" s="1"/>
      <c r="F111" s="139"/>
      <c r="G111" s="182" t="str">
        <f>IF(G110="","",IF(G110+1&gt;условия!$K$14,"",G110+1))</f>
        <v/>
      </c>
      <c r="H111" s="140"/>
      <c r="I111" s="178" t="str">
        <f>отч_график!I111</f>
        <v/>
      </c>
      <c r="J111" s="178" t="str">
        <f>отч_график!J111</f>
        <v/>
      </c>
      <c r="K111" s="178" t="str">
        <f>отч_график!K111</f>
        <v/>
      </c>
      <c r="L111" s="178" t="str">
        <f>отч_график!L111</f>
        <v/>
      </c>
      <c r="M111" s="181" t="str">
        <f>отч_график!M111</f>
        <v/>
      </c>
      <c r="N111" s="1"/>
      <c r="O111" s="186"/>
      <c r="P111" s="178" t="str">
        <f>отч_конкуренты!I111</f>
        <v/>
      </c>
      <c r="Q111" s="178" t="str">
        <f>отч_конкуренты!J111</f>
        <v/>
      </c>
      <c r="R111" s="178" t="str">
        <f>отч_конкуренты!K111</f>
        <v/>
      </c>
      <c r="S111" s="178" t="str">
        <f>отч_конкуренты!L111</f>
        <v/>
      </c>
      <c r="T111" s="181" t="str">
        <f>отч_конкуренты!M111</f>
        <v/>
      </c>
      <c r="U111" s="1"/>
      <c r="V111" s="1"/>
      <c r="W111" s="1"/>
      <c r="X111" s="1"/>
      <c r="Y111" s="105"/>
      <c r="Z111" s="1"/>
    </row>
    <row r="112" spans="1:26" x14ac:dyDescent="0.3">
      <c r="A112" s="1"/>
      <c r="B112" s="1"/>
      <c r="C112" s="1"/>
      <c r="D112" s="105"/>
      <c r="E112" s="1"/>
      <c r="F112" s="139"/>
      <c r="G112" s="182" t="str">
        <f>IF(G111="","",IF(G111+1&gt;условия!$K$14,"",G111+1))</f>
        <v/>
      </c>
      <c r="H112" s="140"/>
      <c r="I112" s="178" t="str">
        <f>отч_график!I112</f>
        <v/>
      </c>
      <c r="J112" s="178" t="str">
        <f>отч_график!J112</f>
        <v/>
      </c>
      <c r="K112" s="178" t="str">
        <f>отч_график!K112</f>
        <v/>
      </c>
      <c r="L112" s="178" t="str">
        <f>отч_график!L112</f>
        <v/>
      </c>
      <c r="M112" s="181" t="str">
        <f>отч_график!M112</f>
        <v/>
      </c>
      <c r="N112" s="1"/>
      <c r="O112" s="186"/>
      <c r="P112" s="178" t="str">
        <f>отч_конкуренты!I112</f>
        <v/>
      </c>
      <c r="Q112" s="178" t="str">
        <f>отч_конкуренты!J112</f>
        <v/>
      </c>
      <c r="R112" s="178" t="str">
        <f>отч_конкуренты!K112</f>
        <v/>
      </c>
      <c r="S112" s="178" t="str">
        <f>отч_конкуренты!L112</f>
        <v/>
      </c>
      <c r="T112" s="181" t="str">
        <f>отч_конкуренты!M112</f>
        <v/>
      </c>
      <c r="U112" s="1"/>
      <c r="V112" s="1"/>
      <c r="W112" s="1"/>
      <c r="X112" s="1"/>
      <c r="Y112" s="105"/>
      <c r="Z112" s="1"/>
    </row>
    <row r="113" spans="1:26" x14ac:dyDescent="0.3">
      <c r="A113" s="1"/>
      <c r="B113" s="1"/>
      <c r="C113" s="1"/>
      <c r="D113" s="105"/>
      <c r="E113" s="1"/>
      <c r="F113" s="139"/>
      <c r="G113" s="182" t="str">
        <f>IF(G112="","",IF(G112+1&gt;условия!$K$14,"",G112+1))</f>
        <v/>
      </c>
      <c r="H113" s="140"/>
      <c r="I113" s="178" t="str">
        <f>отч_график!I113</f>
        <v/>
      </c>
      <c r="J113" s="178" t="str">
        <f>отч_график!J113</f>
        <v/>
      </c>
      <c r="K113" s="178" t="str">
        <f>отч_график!K113</f>
        <v/>
      </c>
      <c r="L113" s="178" t="str">
        <f>отч_график!L113</f>
        <v/>
      </c>
      <c r="M113" s="181" t="str">
        <f>отч_график!M113</f>
        <v/>
      </c>
      <c r="N113" s="1"/>
      <c r="O113" s="186"/>
      <c r="P113" s="178" t="str">
        <f>отч_конкуренты!I113</f>
        <v/>
      </c>
      <c r="Q113" s="178" t="str">
        <f>отч_конкуренты!J113</f>
        <v/>
      </c>
      <c r="R113" s="178" t="str">
        <f>отч_конкуренты!K113</f>
        <v/>
      </c>
      <c r="S113" s="178" t="str">
        <f>отч_конкуренты!L113</f>
        <v/>
      </c>
      <c r="T113" s="181" t="str">
        <f>отч_конкуренты!M113</f>
        <v/>
      </c>
      <c r="U113" s="1"/>
      <c r="V113" s="1"/>
      <c r="W113" s="1"/>
      <c r="X113" s="1"/>
      <c r="Y113" s="105"/>
      <c r="Z113" s="1"/>
    </row>
    <row r="114" spans="1:26" x14ac:dyDescent="0.3">
      <c r="A114" s="1"/>
      <c r="B114" s="1"/>
      <c r="C114" s="1"/>
      <c r="D114" s="105"/>
      <c r="E114" s="1"/>
      <c r="F114" s="139"/>
      <c r="G114" s="182" t="str">
        <f>IF(G113="","",IF(G113+1&gt;условия!$K$14,"",G113+1))</f>
        <v/>
      </c>
      <c r="H114" s="140"/>
      <c r="I114" s="178" t="str">
        <f>отч_график!I114</f>
        <v/>
      </c>
      <c r="J114" s="178" t="str">
        <f>отч_график!J114</f>
        <v/>
      </c>
      <c r="K114" s="178" t="str">
        <f>отч_график!K114</f>
        <v/>
      </c>
      <c r="L114" s="178" t="str">
        <f>отч_график!L114</f>
        <v/>
      </c>
      <c r="M114" s="181" t="str">
        <f>отч_график!M114</f>
        <v/>
      </c>
      <c r="N114" s="1"/>
      <c r="O114" s="186"/>
      <c r="P114" s="178" t="str">
        <f>отч_конкуренты!I114</f>
        <v/>
      </c>
      <c r="Q114" s="178" t="str">
        <f>отч_конкуренты!J114</f>
        <v/>
      </c>
      <c r="R114" s="178" t="str">
        <f>отч_конкуренты!K114</f>
        <v/>
      </c>
      <c r="S114" s="178" t="str">
        <f>отч_конкуренты!L114</f>
        <v/>
      </c>
      <c r="T114" s="181" t="str">
        <f>отч_конкуренты!M114</f>
        <v/>
      </c>
      <c r="U114" s="1"/>
      <c r="V114" s="1"/>
      <c r="W114" s="1"/>
      <c r="X114" s="1"/>
      <c r="Y114" s="105"/>
      <c r="Z114" s="1"/>
    </row>
    <row r="115" spans="1:26" x14ac:dyDescent="0.3">
      <c r="A115" s="1"/>
      <c r="B115" s="1"/>
      <c r="C115" s="1"/>
      <c r="D115" s="105"/>
      <c r="E115" s="1"/>
      <c r="F115" s="139"/>
      <c r="G115" s="182" t="str">
        <f>IF(G114="","",IF(G114+1&gt;условия!$K$14,"",G114+1))</f>
        <v/>
      </c>
      <c r="H115" s="140"/>
      <c r="I115" s="178" t="str">
        <f>отч_график!I115</f>
        <v/>
      </c>
      <c r="J115" s="178" t="str">
        <f>отч_график!J115</f>
        <v/>
      </c>
      <c r="K115" s="178" t="str">
        <f>отч_график!K115</f>
        <v/>
      </c>
      <c r="L115" s="178" t="str">
        <f>отч_график!L115</f>
        <v/>
      </c>
      <c r="M115" s="181" t="str">
        <f>отч_график!M115</f>
        <v/>
      </c>
      <c r="N115" s="1"/>
      <c r="O115" s="186"/>
      <c r="P115" s="178" t="str">
        <f>отч_конкуренты!I115</f>
        <v/>
      </c>
      <c r="Q115" s="178" t="str">
        <f>отч_конкуренты!J115</f>
        <v/>
      </c>
      <c r="R115" s="178" t="str">
        <f>отч_конкуренты!K115</f>
        <v/>
      </c>
      <c r="S115" s="178" t="str">
        <f>отч_конкуренты!L115</f>
        <v/>
      </c>
      <c r="T115" s="181" t="str">
        <f>отч_конкуренты!M115</f>
        <v/>
      </c>
      <c r="U115" s="1"/>
      <c r="V115" s="1"/>
      <c r="W115" s="1"/>
      <c r="X115" s="1"/>
      <c r="Y115" s="105"/>
      <c r="Z115" s="1"/>
    </row>
    <row r="116" spans="1:26" x14ac:dyDescent="0.3">
      <c r="A116" s="1"/>
      <c r="B116" s="1"/>
      <c r="C116" s="1"/>
      <c r="D116" s="105"/>
      <c r="E116" s="1"/>
      <c r="F116" s="139"/>
      <c r="G116" s="182" t="str">
        <f>IF(G115="","",IF(G115+1&gt;условия!$K$14,"",G115+1))</f>
        <v/>
      </c>
      <c r="H116" s="140"/>
      <c r="I116" s="178" t="str">
        <f>отч_график!I116</f>
        <v/>
      </c>
      <c r="J116" s="178" t="str">
        <f>отч_график!J116</f>
        <v/>
      </c>
      <c r="K116" s="178" t="str">
        <f>отч_график!K116</f>
        <v/>
      </c>
      <c r="L116" s="178" t="str">
        <f>отч_график!L116</f>
        <v/>
      </c>
      <c r="M116" s="181" t="str">
        <f>отч_график!M116</f>
        <v/>
      </c>
      <c r="N116" s="1"/>
      <c r="O116" s="186"/>
      <c r="P116" s="178" t="str">
        <f>отч_конкуренты!I116</f>
        <v/>
      </c>
      <c r="Q116" s="178" t="str">
        <f>отч_конкуренты!J116</f>
        <v/>
      </c>
      <c r="R116" s="178" t="str">
        <f>отч_конкуренты!K116</f>
        <v/>
      </c>
      <c r="S116" s="178" t="str">
        <f>отч_конкуренты!L116</f>
        <v/>
      </c>
      <c r="T116" s="181" t="str">
        <f>отч_конкуренты!M116</f>
        <v/>
      </c>
      <c r="U116" s="1"/>
      <c r="V116" s="1"/>
      <c r="W116" s="1"/>
      <c r="X116" s="1"/>
      <c r="Y116" s="105"/>
      <c r="Z116" s="1"/>
    </row>
    <row r="117" spans="1:26" x14ac:dyDescent="0.3">
      <c r="A117" s="1"/>
      <c r="B117" s="1"/>
      <c r="C117" s="1"/>
      <c r="D117" s="105"/>
      <c r="E117" s="1"/>
      <c r="F117" s="139"/>
      <c r="G117" s="182" t="str">
        <f>IF(G116="","",IF(G116+1&gt;условия!$K$14,"",G116+1))</f>
        <v/>
      </c>
      <c r="H117" s="140"/>
      <c r="I117" s="178" t="str">
        <f>отч_график!I117</f>
        <v/>
      </c>
      <c r="J117" s="178" t="str">
        <f>отч_график!J117</f>
        <v/>
      </c>
      <c r="K117" s="178" t="str">
        <f>отч_график!K117</f>
        <v/>
      </c>
      <c r="L117" s="178" t="str">
        <f>отч_график!L117</f>
        <v/>
      </c>
      <c r="M117" s="181" t="str">
        <f>отч_график!M117</f>
        <v/>
      </c>
      <c r="N117" s="1"/>
      <c r="O117" s="186"/>
      <c r="P117" s="178" t="str">
        <f>отч_конкуренты!I117</f>
        <v/>
      </c>
      <c r="Q117" s="178" t="str">
        <f>отч_конкуренты!J117</f>
        <v/>
      </c>
      <c r="R117" s="178" t="str">
        <f>отч_конкуренты!K117</f>
        <v/>
      </c>
      <c r="S117" s="178" t="str">
        <f>отч_конкуренты!L117</f>
        <v/>
      </c>
      <c r="T117" s="181" t="str">
        <f>отч_конкуренты!M117</f>
        <v/>
      </c>
      <c r="U117" s="1"/>
      <c r="V117" s="1"/>
      <c r="W117" s="1"/>
      <c r="X117" s="1"/>
      <c r="Y117" s="105"/>
      <c r="Z117" s="1"/>
    </row>
    <row r="118" spans="1:26" x14ac:dyDescent="0.3">
      <c r="A118" s="1"/>
      <c r="B118" s="1"/>
      <c r="C118" s="1"/>
      <c r="D118" s="105"/>
      <c r="E118" s="1"/>
      <c r="F118" s="139"/>
      <c r="G118" s="182" t="str">
        <f>IF(G117="","",IF(G117+1&gt;условия!$K$14,"",G117+1))</f>
        <v/>
      </c>
      <c r="H118" s="140"/>
      <c r="I118" s="178" t="str">
        <f>отч_график!I118</f>
        <v/>
      </c>
      <c r="J118" s="178" t="str">
        <f>отч_график!J118</f>
        <v/>
      </c>
      <c r="K118" s="178" t="str">
        <f>отч_график!K118</f>
        <v/>
      </c>
      <c r="L118" s="178" t="str">
        <f>отч_график!L118</f>
        <v/>
      </c>
      <c r="M118" s="181" t="str">
        <f>отч_график!M118</f>
        <v/>
      </c>
      <c r="N118" s="1"/>
      <c r="O118" s="186"/>
      <c r="P118" s="178" t="str">
        <f>отч_конкуренты!I118</f>
        <v/>
      </c>
      <c r="Q118" s="178" t="str">
        <f>отч_конкуренты!J118</f>
        <v/>
      </c>
      <c r="R118" s="178" t="str">
        <f>отч_конкуренты!K118</f>
        <v/>
      </c>
      <c r="S118" s="178" t="str">
        <f>отч_конкуренты!L118</f>
        <v/>
      </c>
      <c r="T118" s="181" t="str">
        <f>отч_конкуренты!M118</f>
        <v/>
      </c>
      <c r="U118" s="1"/>
      <c r="V118" s="1"/>
      <c r="W118" s="1"/>
      <c r="X118" s="1"/>
      <c r="Y118" s="105"/>
      <c r="Z118" s="1"/>
    </row>
    <row r="119" spans="1:26" x14ac:dyDescent="0.3">
      <c r="A119" s="1"/>
      <c r="B119" s="1"/>
      <c r="C119" s="1"/>
      <c r="D119" s="105"/>
      <c r="E119" s="1"/>
      <c r="F119" s="139"/>
      <c r="G119" s="182" t="str">
        <f>IF(G118="","",IF(G118+1&gt;условия!$K$14,"",G118+1))</f>
        <v/>
      </c>
      <c r="H119" s="140"/>
      <c r="I119" s="178" t="str">
        <f>отч_график!I119</f>
        <v/>
      </c>
      <c r="J119" s="178" t="str">
        <f>отч_график!J119</f>
        <v/>
      </c>
      <c r="K119" s="178" t="str">
        <f>отч_график!K119</f>
        <v/>
      </c>
      <c r="L119" s="178" t="str">
        <f>отч_график!L119</f>
        <v/>
      </c>
      <c r="M119" s="181" t="str">
        <f>отч_график!M119</f>
        <v/>
      </c>
      <c r="N119" s="1"/>
      <c r="O119" s="186"/>
      <c r="P119" s="178" t="str">
        <f>отч_конкуренты!I119</f>
        <v/>
      </c>
      <c r="Q119" s="178" t="str">
        <f>отч_конкуренты!J119</f>
        <v/>
      </c>
      <c r="R119" s="178" t="str">
        <f>отч_конкуренты!K119</f>
        <v/>
      </c>
      <c r="S119" s="178" t="str">
        <f>отч_конкуренты!L119</f>
        <v/>
      </c>
      <c r="T119" s="181" t="str">
        <f>отч_конкуренты!M119</f>
        <v/>
      </c>
      <c r="U119" s="1"/>
      <c r="V119" s="1"/>
      <c r="W119" s="1"/>
      <c r="X119" s="1"/>
      <c r="Y119" s="105"/>
      <c r="Z119" s="1"/>
    </row>
    <row r="120" spans="1:26" x14ac:dyDescent="0.3">
      <c r="A120" s="1"/>
      <c r="B120" s="1"/>
      <c r="C120" s="1"/>
      <c r="D120" s="105"/>
      <c r="E120" s="1"/>
      <c r="F120" s="139"/>
      <c r="G120" s="182" t="str">
        <f>IF(G119="","",IF(G119+1&gt;условия!$K$14,"",G119+1))</f>
        <v/>
      </c>
      <c r="H120" s="140"/>
      <c r="I120" s="178" t="str">
        <f>отч_график!I120</f>
        <v/>
      </c>
      <c r="J120" s="178" t="str">
        <f>отч_график!J120</f>
        <v/>
      </c>
      <c r="K120" s="178" t="str">
        <f>отч_график!K120</f>
        <v/>
      </c>
      <c r="L120" s="178" t="str">
        <f>отч_график!L120</f>
        <v/>
      </c>
      <c r="M120" s="181" t="str">
        <f>отч_график!M120</f>
        <v/>
      </c>
      <c r="N120" s="1"/>
      <c r="O120" s="186"/>
      <c r="P120" s="178" t="str">
        <f>отч_конкуренты!I120</f>
        <v/>
      </c>
      <c r="Q120" s="178" t="str">
        <f>отч_конкуренты!J120</f>
        <v/>
      </c>
      <c r="R120" s="178" t="str">
        <f>отч_конкуренты!K120</f>
        <v/>
      </c>
      <c r="S120" s="178" t="str">
        <f>отч_конкуренты!L120</f>
        <v/>
      </c>
      <c r="T120" s="181" t="str">
        <f>отч_конкуренты!M120</f>
        <v/>
      </c>
      <c r="U120" s="1"/>
      <c r="V120" s="1"/>
      <c r="W120" s="1"/>
      <c r="X120" s="1"/>
      <c r="Y120" s="105"/>
      <c r="Z120" s="1"/>
    </row>
    <row r="121" spans="1:26" x14ac:dyDescent="0.3">
      <c r="A121" s="1"/>
      <c r="B121" s="1"/>
      <c r="C121" s="1"/>
      <c r="D121" s="105"/>
      <c r="E121" s="1"/>
      <c r="F121" s="139"/>
      <c r="G121" s="182" t="str">
        <f>IF(G120="","",IF(G120+1&gt;условия!$K$14,"",G120+1))</f>
        <v/>
      </c>
      <c r="H121" s="140"/>
      <c r="I121" s="178" t="str">
        <f>отч_график!I121</f>
        <v/>
      </c>
      <c r="J121" s="178" t="str">
        <f>отч_график!J121</f>
        <v/>
      </c>
      <c r="K121" s="178" t="str">
        <f>отч_график!K121</f>
        <v/>
      </c>
      <c r="L121" s="178" t="str">
        <f>отч_график!L121</f>
        <v/>
      </c>
      <c r="M121" s="181" t="str">
        <f>отч_график!M121</f>
        <v/>
      </c>
      <c r="N121" s="1"/>
      <c r="O121" s="186"/>
      <c r="P121" s="178" t="str">
        <f>отч_конкуренты!I121</f>
        <v/>
      </c>
      <c r="Q121" s="178" t="str">
        <f>отч_конкуренты!J121</f>
        <v/>
      </c>
      <c r="R121" s="178" t="str">
        <f>отч_конкуренты!K121</f>
        <v/>
      </c>
      <c r="S121" s="178" t="str">
        <f>отч_конкуренты!L121</f>
        <v/>
      </c>
      <c r="T121" s="181" t="str">
        <f>отч_конкуренты!M121</f>
        <v/>
      </c>
      <c r="U121" s="1"/>
      <c r="V121" s="1"/>
      <c r="W121" s="1"/>
      <c r="X121" s="1"/>
      <c r="Y121" s="105"/>
      <c r="Z121" s="1"/>
    </row>
    <row r="122" spans="1:26" x14ac:dyDescent="0.3">
      <c r="A122" s="1"/>
      <c r="B122" s="1"/>
      <c r="C122" s="1"/>
      <c r="D122" s="105"/>
      <c r="E122" s="1"/>
      <c r="F122" s="139"/>
      <c r="G122" s="182" t="str">
        <f>IF(G121="","",IF(G121+1&gt;условия!$K$14,"",G121+1))</f>
        <v/>
      </c>
      <c r="H122" s="140"/>
      <c r="I122" s="178" t="str">
        <f>отч_график!I122</f>
        <v/>
      </c>
      <c r="J122" s="178" t="str">
        <f>отч_график!J122</f>
        <v/>
      </c>
      <c r="K122" s="178" t="str">
        <f>отч_график!K122</f>
        <v/>
      </c>
      <c r="L122" s="178" t="str">
        <f>отч_график!L122</f>
        <v/>
      </c>
      <c r="M122" s="181" t="str">
        <f>отч_график!M122</f>
        <v/>
      </c>
      <c r="N122" s="1"/>
      <c r="O122" s="186"/>
      <c r="P122" s="178" t="str">
        <f>отч_конкуренты!I122</f>
        <v/>
      </c>
      <c r="Q122" s="178" t="str">
        <f>отч_конкуренты!J122</f>
        <v/>
      </c>
      <c r="R122" s="178" t="str">
        <f>отч_конкуренты!K122</f>
        <v/>
      </c>
      <c r="S122" s="178" t="str">
        <f>отч_конкуренты!L122</f>
        <v/>
      </c>
      <c r="T122" s="181" t="str">
        <f>отч_конкуренты!M122</f>
        <v/>
      </c>
      <c r="U122" s="1"/>
      <c r="V122" s="1"/>
      <c r="W122" s="1"/>
      <c r="X122" s="1"/>
      <c r="Y122" s="105"/>
      <c r="Z122" s="1"/>
    </row>
    <row r="123" spans="1:26" x14ac:dyDescent="0.3">
      <c r="A123" s="1"/>
      <c r="B123" s="1"/>
      <c r="C123" s="1"/>
      <c r="D123" s="105"/>
      <c r="E123" s="1"/>
      <c r="F123" s="139"/>
      <c r="G123" s="182" t="str">
        <f>IF(G122="","",IF(G122+1&gt;условия!$K$14,"",G122+1))</f>
        <v/>
      </c>
      <c r="H123" s="140"/>
      <c r="I123" s="178" t="str">
        <f>отч_график!I123</f>
        <v/>
      </c>
      <c r="J123" s="178" t="str">
        <f>отч_график!J123</f>
        <v/>
      </c>
      <c r="K123" s="178" t="str">
        <f>отч_график!K123</f>
        <v/>
      </c>
      <c r="L123" s="178" t="str">
        <f>отч_график!L123</f>
        <v/>
      </c>
      <c r="M123" s="181" t="str">
        <f>отч_график!M123</f>
        <v/>
      </c>
      <c r="N123" s="1"/>
      <c r="O123" s="186"/>
      <c r="P123" s="178" t="str">
        <f>отч_конкуренты!I123</f>
        <v/>
      </c>
      <c r="Q123" s="178" t="str">
        <f>отч_конкуренты!J123</f>
        <v/>
      </c>
      <c r="R123" s="178" t="str">
        <f>отч_конкуренты!K123</f>
        <v/>
      </c>
      <c r="S123" s="178" t="str">
        <f>отч_конкуренты!L123</f>
        <v/>
      </c>
      <c r="T123" s="181" t="str">
        <f>отч_конкуренты!M123</f>
        <v/>
      </c>
      <c r="U123" s="1"/>
      <c r="V123" s="1"/>
      <c r="W123" s="1"/>
      <c r="X123" s="1"/>
      <c r="Y123" s="105"/>
      <c r="Z123" s="1"/>
    </row>
    <row r="124" spans="1:26" x14ac:dyDescent="0.3">
      <c r="A124" s="1"/>
      <c r="B124" s="1"/>
      <c r="C124" s="1"/>
      <c r="D124" s="105"/>
      <c r="E124" s="1"/>
      <c r="F124" s="139"/>
      <c r="G124" s="182" t="str">
        <f>IF(G123="","",IF(G123+1&gt;условия!$K$14,"",G123+1))</f>
        <v/>
      </c>
      <c r="H124" s="140"/>
      <c r="I124" s="178" t="str">
        <f>отч_график!I124</f>
        <v/>
      </c>
      <c r="J124" s="178" t="str">
        <f>отч_график!J124</f>
        <v/>
      </c>
      <c r="K124" s="178" t="str">
        <f>отч_график!K124</f>
        <v/>
      </c>
      <c r="L124" s="178" t="str">
        <f>отч_график!L124</f>
        <v/>
      </c>
      <c r="M124" s="181" t="str">
        <f>отч_график!M124</f>
        <v/>
      </c>
      <c r="N124" s="1"/>
      <c r="O124" s="186"/>
      <c r="P124" s="178" t="str">
        <f>отч_конкуренты!I124</f>
        <v/>
      </c>
      <c r="Q124" s="178" t="str">
        <f>отч_конкуренты!J124</f>
        <v/>
      </c>
      <c r="R124" s="178" t="str">
        <f>отч_конкуренты!K124</f>
        <v/>
      </c>
      <c r="S124" s="178" t="str">
        <f>отч_конкуренты!L124</f>
        <v/>
      </c>
      <c r="T124" s="181" t="str">
        <f>отч_конкуренты!M124</f>
        <v/>
      </c>
      <c r="U124" s="1"/>
      <c r="V124" s="1"/>
      <c r="W124" s="1"/>
      <c r="X124" s="1"/>
      <c r="Y124" s="105"/>
      <c r="Z124" s="1"/>
    </row>
    <row r="125" spans="1:26" x14ac:dyDescent="0.3">
      <c r="A125" s="1"/>
      <c r="B125" s="1"/>
      <c r="C125" s="1"/>
      <c r="D125" s="105"/>
      <c r="E125" s="1"/>
      <c r="F125" s="139"/>
      <c r="G125" s="182" t="str">
        <f>IF(G124="","",IF(G124+1&gt;условия!$K$14,"",G124+1))</f>
        <v/>
      </c>
      <c r="H125" s="140"/>
      <c r="I125" s="178" t="str">
        <f>отч_график!I125</f>
        <v/>
      </c>
      <c r="J125" s="178" t="str">
        <f>отч_график!J125</f>
        <v/>
      </c>
      <c r="K125" s="178" t="str">
        <f>отч_график!K125</f>
        <v/>
      </c>
      <c r="L125" s="178" t="str">
        <f>отч_график!L125</f>
        <v/>
      </c>
      <c r="M125" s="181" t="str">
        <f>отч_график!M125</f>
        <v/>
      </c>
      <c r="N125" s="1"/>
      <c r="O125" s="186"/>
      <c r="P125" s="178" t="str">
        <f>отч_конкуренты!I125</f>
        <v/>
      </c>
      <c r="Q125" s="178" t="str">
        <f>отч_конкуренты!J125</f>
        <v/>
      </c>
      <c r="R125" s="178" t="str">
        <f>отч_конкуренты!K125</f>
        <v/>
      </c>
      <c r="S125" s="178" t="str">
        <f>отч_конкуренты!L125</f>
        <v/>
      </c>
      <c r="T125" s="181" t="str">
        <f>отч_конкуренты!M125</f>
        <v/>
      </c>
      <c r="U125" s="1"/>
      <c r="V125" s="1"/>
      <c r="W125" s="1"/>
      <c r="X125" s="1"/>
      <c r="Y125" s="105"/>
      <c r="Z125" s="1"/>
    </row>
    <row r="126" spans="1:26" x14ac:dyDescent="0.3">
      <c r="A126" s="1"/>
      <c r="B126" s="1"/>
      <c r="C126" s="1"/>
      <c r="D126" s="105"/>
      <c r="E126" s="1"/>
      <c r="F126" s="139"/>
      <c r="G126" s="182" t="str">
        <f>IF(G125="","",IF(G125+1&gt;условия!$K$14,"",G125+1))</f>
        <v/>
      </c>
      <c r="H126" s="140"/>
      <c r="I126" s="178" t="str">
        <f>отч_график!I126</f>
        <v/>
      </c>
      <c r="J126" s="178" t="str">
        <f>отч_график!J126</f>
        <v/>
      </c>
      <c r="K126" s="178" t="str">
        <f>отч_график!K126</f>
        <v/>
      </c>
      <c r="L126" s="178" t="str">
        <f>отч_график!L126</f>
        <v/>
      </c>
      <c r="M126" s="181" t="str">
        <f>отч_график!M126</f>
        <v/>
      </c>
      <c r="N126" s="1"/>
      <c r="O126" s="186"/>
      <c r="P126" s="178" t="str">
        <f>отч_конкуренты!I126</f>
        <v/>
      </c>
      <c r="Q126" s="178" t="str">
        <f>отч_конкуренты!J126</f>
        <v/>
      </c>
      <c r="R126" s="178" t="str">
        <f>отч_конкуренты!K126</f>
        <v/>
      </c>
      <c r="S126" s="178" t="str">
        <f>отч_конкуренты!L126</f>
        <v/>
      </c>
      <c r="T126" s="181" t="str">
        <f>отч_конкуренты!M126</f>
        <v/>
      </c>
      <c r="U126" s="1"/>
      <c r="V126" s="1"/>
      <c r="W126" s="1"/>
      <c r="X126" s="1"/>
      <c r="Y126" s="105"/>
      <c r="Z126" s="1"/>
    </row>
    <row r="127" spans="1:26" x14ac:dyDescent="0.3">
      <c r="A127" s="1"/>
      <c r="B127" s="1"/>
      <c r="C127" s="1"/>
      <c r="D127" s="105"/>
      <c r="E127" s="1"/>
      <c r="F127" s="139"/>
      <c r="G127" s="182" t="str">
        <f>IF(G126="","",IF(G126+1&gt;условия!$K$14,"",G126+1))</f>
        <v/>
      </c>
      <c r="H127" s="140"/>
      <c r="I127" s="178" t="str">
        <f>отч_график!I127</f>
        <v/>
      </c>
      <c r="J127" s="178" t="str">
        <f>отч_график!J127</f>
        <v/>
      </c>
      <c r="K127" s="178" t="str">
        <f>отч_график!K127</f>
        <v/>
      </c>
      <c r="L127" s="178" t="str">
        <f>отч_график!L127</f>
        <v/>
      </c>
      <c r="M127" s="181" t="str">
        <f>отч_график!M127</f>
        <v/>
      </c>
      <c r="N127" s="1"/>
      <c r="O127" s="186"/>
      <c r="P127" s="178" t="str">
        <f>отч_конкуренты!I127</f>
        <v/>
      </c>
      <c r="Q127" s="178" t="str">
        <f>отч_конкуренты!J127</f>
        <v/>
      </c>
      <c r="R127" s="178" t="str">
        <f>отч_конкуренты!K127</f>
        <v/>
      </c>
      <c r="S127" s="178" t="str">
        <f>отч_конкуренты!L127</f>
        <v/>
      </c>
      <c r="T127" s="181" t="str">
        <f>отч_конкуренты!M127</f>
        <v/>
      </c>
      <c r="U127" s="1"/>
      <c r="V127" s="1"/>
      <c r="W127" s="1"/>
      <c r="X127" s="1"/>
      <c r="Y127" s="105"/>
      <c r="Z127" s="1"/>
    </row>
    <row r="128" spans="1:26" x14ac:dyDescent="0.3">
      <c r="A128" s="1"/>
      <c r="B128" s="1"/>
      <c r="C128" s="1"/>
      <c r="D128" s="105"/>
      <c r="E128" s="1"/>
      <c r="F128" s="139"/>
      <c r="G128" s="182" t="str">
        <f>IF(G127="","",IF(G127+1&gt;условия!$K$14,"",G127+1))</f>
        <v/>
      </c>
      <c r="H128" s="140"/>
      <c r="I128" s="178" t="str">
        <f>отч_график!I128</f>
        <v/>
      </c>
      <c r="J128" s="178" t="str">
        <f>отч_график!J128</f>
        <v/>
      </c>
      <c r="K128" s="178" t="str">
        <f>отч_график!K128</f>
        <v/>
      </c>
      <c r="L128" s="178" t="str">
        <f>отч_график!L128</f>
        <v/>
      </c>
      <c r="M128" s="181" t="str">
        <f>отч_график!M128</f>
        <v/>
      </c>
      <c r="N128" s="1"/>
      <c r="O128" s="186"/>
      <c r="P128" s="178" t="str">
        <f>отч_конкуренты!I128</f>
        <v/>
      </c>
      <c r="Q128" s="178" t="str">
        <f>отч_конкуренты!J128</f>
        <v/>
      </c>
      <c r="R128" s="178" t="str">
        <f>отч_конкуренты!K128</f>
        <v/>
      </c>
      <c r="S128" s="178" t="str">
        <f>отч_конкуренты!L128</f>
        <v/>
      </c>
      <c r="T128" s="181" t="str">
        <f>отч_конкуренты!M128</f>
        <v/>
      </c>
      <c r="U128" s="1"/>
      <c r="V128" s="1"/>
      <c r="W128" s="1"/>
      <c r="X128" s="1"/>
      <c r="Y128" s="105"/>
      <c r="Z128" s="1"/>
    </row>
    <row r="129" spans="1:26" x14ac:dyDescent="0.3">
      <c r="A129" s="1"/>
      <c r="B129" s="1"/>
      <c r="C129" s="1"/>
      <c r="D129" s="105"/>
      <c r="E129" s="1"/>
      <c r="F129" s="139"/>
      <c r="G129" s="182" t="str">
        <f>IF(G128="","",IF(G128+1&gt;условия!$K$14,"",G128+1))</f>
        <v/>
      </c>
      <c r="H129" s="140"/>
      <c r="I129" s="178" t="str">
        <f>отч_график!I129</f>
        <v/>
      </c>
      <c r="J129" s="178" t="str">
        <f>отч_график!J129</f>
        <v/>
      </c>
      <c r="K129" s="178" t="str">
        <f>отч_график!K129</f>
        <v/>
      </c>
      <c r="L129" s="178" t="str">
        <f>отч_график!L129</f>
        <v/>
      </c>
      <c r="M129" s="181" t="str">
        <f>отч_график!M129</f>
        <v/>
      </c>
      <c r="N129" s="1"/>
      <c r="O129" s="186"/>
      <c r="P129" s="178" t="str">
        <f>отч_конкуренты!I129</f>
        <v/>
      </c>
      <c r="Q129" s="178" t="str">
        <f>отч_конкуренты!J129</f>
        <v/>
      </c>
      <c r="R129" s="178" t="str">
        <f>отч_конкуренты!K129</f>
        <v/>
      </c>
      <c r="S129" s="178" t="str">
        <f>отч_конкуренты!L129</f>
        <v/>
      </c>
      <c r="T129" s="181" t="str">
        <f>отч_конкуренты!M129</f>
        <v/>
      </c>
      <c r="U129" s="1"/>
      <c r="V129" s="1"/>
      <c r="W129" s="1"/>
      <c r="X129" s="1"/>
      <c r="Y129" s="105"/>
      <c r="Z129" s="1"/>
    </row>
    <row r="130" spans="1:26" x14ac:dyDescent="0.3">
      <c r="A130" s="1"/>
      <c r="B130" s="1"/>
      <c r="C130" s="1"/>
      <c r="D130" s="105"/>
      <c r="E130" s="1"/>
      <c r="F130" s="139"/>
      <c r="G130" s="182" t="str">
        <f>IF(G129="","",IF(G129+1&gt;условия!$K$14,"",G129+1))</f>
        <v/>
      </c>
      <c r="H130" s="140"/>
      <c r="I130" s="178" t="str">
        <f>отч_график!I130</f>
        <v/>
      </c>
      <c r="J130" s="178" t="str">
        <f>отч_график!J130</f>
        <v/>
      </c>
      <c r="K130" s="178" t="str">
        <f>отч_график!K130</f>
        <v/>
      </c>
      <c r="L130" s="178" t="str">
        <f>отч_график!L130</f>
        <v/>
      </c>
      <c r="M130" s="181" t="str">
        <f>отч_график!M130</f>
        <v/>
      </c>
      <c r="N130" s="1"/>
      <c r="O130" s="186"/>
      <c r="P130" s="178" t="str">
        <f>отч_конкуренты!I130</f>
        <v/>
      </c>
      <c r="Q130" s="178" t="str">
        <f>отч_конкуренты!J130</f>
        <v/>
      </c>
      <c r="R130" s="178" t="str">
        <f>отч_конкуренты!K130</f>
        <v/>
      </c>
      <c r="S130" s="178" t="str">
        <f>отч_конкуренты!L130</f>
        <v/>
      </c>
      <c r="T130" s="181" t="str">
        <f>отч_конкуренты!M130</f>
        <v/>
      </c>
      <c r="U130" s="1"/>
      <c r="V130" s="1"/>
      <c r="W130" s="1"/>
      <c r="X130" s="1"/>
      <c r="Y130" s="105"/>
      <c r="Z130" s="1"/>
    </row>
    <row r="131" spans="1:26" x14ac:dyDescent="0.3">
      <c r="A131" s="1"/>
      <c r="B131" s="1"/>
      <c r="C131" s="1"/>
      <c r="D131" s="105"/>
      <c r="E131" s="1"/>
      <c r="F131" s="139"/>
      <c r="G131" s="182" t="str">
        <f>IF(G130="","",IF(G130+1&gt;условия!$K$14,"",G130+1))</f>
        <v/>
      </c>
      <c r="H131" s="140"/>
      <c r="I131" s="178" t="str">
        <f>отч_график!I131</f>
        <v/>
      </c>
      <c r="J131" s="178" t="str">
        <f>отч_график!J131</f>
        <v/>
      </c>
      <c r="K131" s="178" t="str">
        <f>отч_график!K131</f>
        <v/>
      </c>
      <c r="L131" s="178" t="str">
        <f>отч_график!L131</f>
        <v/>
      </c>
      <c r="M131" s="181" t="str">
        <f>отч_график!M131</f>
        <v/>
      </c>
      <c r="N131" s="1"/>
      <c r="O131" s="186"/>
      <c r="P131" s="178" t="str">
        <f>отч_конкуренты!I131</f>
        <v/>
      </c>
      <c r="Q131" s="178" t="str">
        <f>отч_конкуренты!J131</f>
        <v/>
      </c>
      <c r="R131" s="178" t="str">
        <f>отч_конкуренты!K131</f>
        <v/>
      </c>
      <c r="S131" s="178" t="str">
        <f>отч_конкуренты!L131</f>
        <v/>
      </c>
      <c r="T131" s="181" t="str">
        <f>отч_конкуренты!M131</f>
        <v/>
      </c>
      <c r="U131" s="1"/>
      <c r="V131" s="1"/>
      <c r="W131" s="1"/>
      <c r="X131" s="1"/>
      <c r="Y131" s="105"/>
      <c r="Z131" s="1"/>
    </row>
    <row r="132" spans="1:26" x14ac:dyDescent="0.3">
      <c r="A132" s="1"/>
      <c r="B132" s="1"/>
      <c r="C132" s="1"/>
      <c r="D132" s="105"/>
      <c r="E132" s="1"/>
      <c r="F132" s="139"/>
      <c r="G132" s="182" t="str">
        <f>IF(G131="","",IF(G131+1&gt;условия!$K$14,"",G131+1))</f>
        <v/>
      </c>
      <c r="H132" s="140"/>
      <c r="I132" s="178" t="str">
        <f>отч_график!I132</f>
        <v/>
      </c>
      <c r="J132" s="178" t="str">
        <f>отч_график!J132</f>
        <v/>
      </c>
      <c r="K132" s="178" t="str">
        <f>отч_график!K132</f>
        <v/>
      </c>
      <c r="L132" s="178" t="str">
        <f>отч_график!L132</f>
        <v/>
      </c>
      <c r="M132" s="181" t="str">
        <f>отч_график!M132</f>
        <v/>
      </c>
      <c r="N132" s="1"/>
      <c r="O132" s="186"/>
      <c r="P132" s="178" t="str">
        <f>отч_конкуренты!I132</f>
        <v/>
      </c>
      <c r="Q132" s="178" t="str">
        <f>отч_конкуренты!J132</f>
        <v/>
      </c>
      <c r="R132" s="178" t="str">
        <f>отч_конкуренты!K132</f>
        <v/>
      </c>
      <c r="S132" s="178" t="str">
        <f>отч_конкуренты!L132</f>
        <v/>
      </c>
      <c r="T132" s="181" t="str">
        <f>отч_конкуренты!M132</f>
        <v/>
      </c>
      <c r="U132" s="1"/>
      <c r="V132" s="1"/>
      <c r="W132" s="1"/>
      <c r="X132" s="1"/>
      <c r="Y132" s="105"/>
      <c r="Z132" s="1"/>
    </row>
    <row r="133" spans="1:26" x14ac:dyDescent="0.3">
      <c r="A133" s="1"/>
      <c r="B133" s="1"/>
      <c r="C133" s="1"/>
      <c r="D133" s="105"/>
      <c r="E133" s="1"/>
      <c r="F133" s="139"/>
      <c r="G133" s="182" t="str">
        <f>IF(G132="","",IF(G132+1&gt;условия!$K$14,"",G132+1))</f>
        <v/>
      </c>
      <c r="H133" s="140"/>
      <c r="I133" s="178" t="str">
        <f>отч_график!I133</f>
        <v/>
      </c>
      <c r="J133" s="178" t="str">
        <f>отч_график!J133</f>
        <v/>
      </c>
      <c r="K133" s="178" t="str">
        <f>отч_график!K133</f>
        <v/>
      </c>
      <c r="L133" s="178" t="str">
        <f>отч_график!L133</f>
        <v/>
      </c>
      <c r="M133" s="181" t="str">
        <f>отч_график!M133</f>
        <v/>
      </c>
      <c r="N133" s="1"/>
      <c r="O133" s="186"/>
      <c r="P133" s="178" t="str">
        <f>отч_конкуренты!I133</f>
        <v/>
      </c>
      <c r="Q133" s="178" t="str">
        <f>отч_конкуренты!J133</f>
        <v/>
      </c>
      <c r="R133" s="178" t="str">
        <f>отч_конкуренты!K133</f>
        <v/>
      </c>
      <c r="S133" s="178" t="str">
        <f>отч_конкуренты!L133</f>
        <v/>
      </c>
      <c r="T133" s="181" t="str">
        <f>отч_конкуренты!M133</f>
        <v/>
      </c>
      <c r="U133" s="1"/>
      <c r="V133" s="1"/>
      <c r="W133" s="1"/>
      <c r="X133" s="1"/>
      <c r="Y133" s="105"/>
      <c r="Z133" s="1"/>
    </row>
    <row r="134" spans="1:26" x14ac:dyDescent="0.3">
      <c r="A134" s="1"/>
      <c r="B134" s="1"/>
      <c r="C134" s="1"/>
      <c r="D134" s="105"/>
      <c r="E134" s="1"/>
      <c r="F134" s="139"/>
      <c r="G134" s="182" t="str">
        <f>IF(G133="","",IF(G133+1&gt;условия!$K$14,"",G133+1))</f>
        <v/>
      </c>
      <c r="H134" s="140"/>
      <c r="I134" s="178" t="str">
        <f>отч_график!I134</f>
        <v/>
      </c>
      <c r="J134" s="178" t="str">
        <f>отч_график!J134</f>
        <v/>
      </c>
      <c r="K134" s="178" t="str">
        <f>отч_график!K134</f>
        <v/>
      </c>
      <c r="L134" s="178" t="str">
        <f>отч_график!L134</f>
        <v/>
      </c>
      <c r="M134" s="181" t="str">
        <f>отч_график!M134</f>
        <v/>
      </c>
      <c r="N134" s="1"/>
      <c r="O134" s="186"/>
      <c r="P134" s="178" t="str">
        <f>отч_конкуренты!I134</f>
        <v/>
      </c>
      <c r="Q134" s="178" t="str">
        <f>отч_конкуренты!J134</f>
        <v/>
      </c>
      <c r="R134" s="178" t="str">
        <f>отч_конкуренты!K134</f>
        <v/>
      </c>
      <c r="S134" s="178" t="str">
        <f>отч_конкуренты!L134</f>
        <v/>
      </c>
      <c r="T134" s="181" t="str">
        <f>отч_конкуренты!M134</f>
        <v/>
      </c>
      <c r="U134" s="1"/>
      <c r="V134" s="1"/>
      <c r="W134" s="1"/>
      <c r="X134" s="1"/>
      <c r="Y134" s="105"/>
      <c r="Z134" s="1"/>
    </row>
    <row r="135" spans="1:26" x14ac:dyDescent="0.3">
      <c r="A135" s="1"/>
      <c r="B135" s="1"/>
      <c r="C135" s="1"/>
      <c r="D135" s="105"/>
      <c r="E135" s="1"/>
      <c r="F135" s="139"/>
      <c r="G135" s="182" t="str">
        <f>IF(G134="","",IF(G134+1&gt;условия!$K$14,"",G134+1))</f>
        <v/>
      </c>
      <c r="H135" s="140"/>
      <c r="I135" s="178" t="str">
        <f>отч_график!I135</f>
        <v/>
      </c>
      <c r="J135" s="178" t="str">
        <f>отч_график!J135</f>
        <v/>
      </c>
      <c r="K135" s="178" t="str">
        <f>отч_график!K135</f>
        <v/>
      </c>
      <c r="L135" s="178" t="str">
        <f>отч_график!L135</f>
        <v/>
      </c>
      <c r="M135" s="181" t="str">
        <f>отч_график!M135</f>
        <v/>
      </c>
      <c r="N135" s="1"/>
      <c r="O135" s="186"/>
      <c r="P135" s="178" t="str">
        <f>отч_конкуренты!I135</f>
        <v/>
      </c>
      <c r="Q135" s="178" t="str">
        <f>отч_конкуренты!J135</f>
        <v/>
      </c>
      <c r="R135" s="178" t="str">
        <f>отч_конкуренты!K135</f>
        <v/>
      </c>
      <c r="S135" s="178" t="str">
        <f>отч_конкуренты!L135</f>
        <v/>
      </c>
      <c r="T135" s="181" t="str">
        <f>отч_конкуренты!M135</f>
        <v/>
      </c>
      <c r="U135" s="1"/>
      <c r="V135" s="1"/>
      <c r="W135" s="1"/>
      <c r="X135" s="1"/>
      <c r="Y135" s="105"/>
      <c r="Z135" s="1"/>
    </row>
    <row r="136" spans="1:26" x14ac:dyDescent="0.3">
      <c r="A136" s="1"/>
      <c r="B136" s="1"/>
      <c r="C136" s="1"/>
      <c r="D136" s="105"/>
      <c r="E136" s="1"/>
      <c r="F136" s="139"/>
      <c r="G136" s="182" t="str">
        <f>IF(G135="","",IF(G135+1&gt;условия!$K$14,"",G135+1))</f>
        <v/>
      </c>
      <c r="H136" s="140"/>
      <c r="I136" s="178" t="str">
        <f>отч_график!I136</f>
        <v/>
      </c>
      <c r="J136" s="178" t="str">
        <f>отч_график!J136</f>
        <v/>
      </c>
      <c r="K136" s="178" t="str">
        <f>отч_график!K136</f>
        <v/>
      </c>
      <c r="L136" s="178" t="str">
        <f>отч_график!L136</f>
        <v/>
      </c>
      <c r="M136" s="181" t="str">
        <f>отч_график!M136</f>
        <v/>
      </c>
      <c r="N136" s="1"/>
      <c r="O136" s="186"/>
      <c r="P136" s="178" t="str">
        <f>отч_конкуренты!I136</f>
        <v/>
      </c>
      <c r="Q136" s="178" t="str">
        <f>отч_конкуренты!J136</f>
        <v/>
      </c>
      <c r="R136" s="178" t="str">
        <f>отч_конкуренты!K136</f>
        <v/>
      </c>
      <c r="S136" s="178" t="str">
        <f>отч_конкуренты!L136</f>
        <v/>
      </c>
      <c r="T136" s="181" t="str">
        <f>отч_конкуренты!M136</f>
        <v/>
      </c>
      <c r="U136" s="1"/>
      <c r="V136" s="1"/>
      <c r="W136" s="1"/>
      <c r="X136" s="1"/>
      <c r="Y136" s="105"/>
      <c r="Z136" s="1"/>
    </row>
    <row r="137" spans="1:26" x14ac:dyDescent="0.3">
      <c r="A137" s="1"/>
      <c r="B137" s="1"/>
      <c r="C137" s="1"/>
      <c r="D137" s="105"/>
      <c r="E137" s="1"/>
      <c r="F137" s="139"/>
      <c r="G137" s="182" t="str">
        <f>IF(G136="","",IF(G136+1&gt;условия!$K$14,"",G136+1))</f>
        <v/>
      </c>
      <c r="H137" s="140"/>
      <c r="I137" s="178" t="str">
        <f>отч_график!I137</f>
        <v/>
      </c>
      <c r="J137" s="178" t="str">
        <f>отч_график!J137</f>
        <v/>
      </c>
      <c r="K137" s="178" t="str">
        <f>отч_график!K137</f>
        <v/>
      </c>
      <c r="L137" s="178" t="str">
        <f>отч_график!L137</f>
        <v/>
      </c>
      <c r="M137" s="181" t="str">
        <f>отч_график!M137</f>
        <v/>
      </c>
      <c r="N137" s="1"/>
      <c r="O137" s="186"/>
      <c r="P137" s="178" t="str">
        <f>отч_конкуренты!I137</f>
        <v/>
      </c>
      <c r="Q137" s="178" t="str">
        <f>отч_конкуренты!J137</f>
        <v/>
      </c>
      <c r="R137" s="178" t="str">
        <f>отч_конкуренты!K137</f>
        <v/>
      </c>
      <c r="S137" s="178" t="str">
        <f>отч_конкуренты!L137</f>
        <v/>
      </c>
      <c r="T137" s="181" t="str">
        <f>отч_конкуренты!M137</f>
        <v/>
      </c>
      <c r="U137" s="1"/>
      <c r="V137" s="1"/>
      <c r="W137" s="1"/>
      <c r="X137" s="1"/>
      <c r="Y137" s="105"/>
      <c r="Z137" s="1"/>
    </row>
    <row r="138" spans="1:26" x14ac:dyDescent="0.3">
      <c r="A138" s="1"/>
      <c r="B138" s="1"/>
      <c r="C138" s="1"/>
      <c r="D138" s="105"/>
      <c r="E138" s="1"/>
      <c r="F138" s="139"/>
      <c r="G138" s="182" t="str">
        <f>IF(G137="","",IF(G137+1&gt;условия!$K$14,"",G137+1))</f>
        <v/>
      </c>
      <c r="H138" s="140"/>
      <c r="I138" s="178" t="str">
        <f>отч_график!I138</f>
        <v/>
      </c>
      <c r="J138" s="178" t="str">
        <f>отч_график!J138</f>
        <v/>
      </c>
      <c r="K138" s="178" t="str">
        <f>отч_график!K138</f>
        <v/>
      </c>
      <c r="L138" s="178" t="str">
        <f>отч_график!L138</f>
        <v/>
      </c>
      <c r="M138" s="181" t="str">
        <f>отч_график!M138</f>
        <v/>
      </c>
      <c r="N138" s="1"/>
      <c r="O138" s="186"/>
      <c r="P138" s="178" t="str">
        <f>отч_конкуренты!I138</f>
        <v/>
      </c>
      <c r="Q138" s="178" t="str">
        <f>отч_конкуренты!J138</f>
        <v/>
      </c>
      <c r="R138" s="178" t="str">
        <f>отч_конкуренты!K138</f>
        <v/>
      </c>
      <c r="S138" s="178" t="str">
        <f>отч_конкуренты!L138</f>
        <v/>
      </c>
      <c r="T138" s="181" t="str">
        <f>отч_конкуренты!M138</f>
        <v/>
      </c>
      <c r="U138" s="1"/>
      <c r="V138" s="1"/>
      <c r="W138" s="1"/>
      <c r="X138" s="1"/>
      <c r="Y138" s="105"/>
      <c r="Z138" s="1"/>
    </row>
    <row r="139" spans="1:26" x14ac:dyDescent="0.3">
      <c r="A139" s="1"/>
      <c r="B139" s="1"/>
      <c r="C139" s="1"/>
      <c r="D139" s="105"/>
      <c r="E139" s="1"/>
      <c r="F139" s="139"/>
      <c r="G139" s="182" t="str">
        <f>IF(G138="","",IF(G138+1&gt;условия!$K$14,"",G138+1))</f>
        <v/>
      </c>
      <c r="H139" s="140"/>
      <c r="I139" s="178" t="str">
        <f>отч_график!I139</f>
        <v/>
      </c>
      <c r="J139" s="178" t="str">
        <f>отч_график!J139</f>
        <v/>
      </c>
      <c r="K139" s="178" t="str">
        <f>отч_график!K139</f>
        <v/>
      </c>
      <c r="L139" s="178" t="str">
        <f>отч_график!L139</f>
        <v/>
      </c>
      <c r="M139" s="181" t="str">
        <f>отч_график!M139</f>
        <v/>
      </c>
      <c r="N139" s="1"/>
      <c r="O139" s="186"/>
      <c r="P139" s="178" t="str">
        <f>отч_конкуренты!I139</f>
        <v/>
      </c>
      <c r="Q139" s="178" t="str">
        <f>отч_конкуренты!J139</f>
        <v/>
      </c>
      <c r="R139" s="178" t="str">
        <f>отч_конкуренты!K139</f>
        <v/>
      </c>
      <c r="S139" s="178" t="str">
        <f>отч_конкуренты!L139</f>
        <v/>
      </c>
      <c r="T139" s="181" t="str">
        <f>отч_конкуренты!M139</f>
        <v/>
      </c>
      <c r="U139" s="1"/>
      <c r="V139" s="1"/>
      <c r="W139" s="1"/>
      <c r="X139" s="1"/>
      <c r="Y139" s="105"/>
      <c r="Z139" s="1"/>
    </row>
    <row r="140" spans="1:26" x14ac:dyDescent="0.3">
      <c r="A140" s="1"/>
      <c r="B140" s="1"/>
      <c r="C140" s="1"/>
      <c r="D140" s="105"/>
      <c r="E140" s="1"/>
      <c r="F140" s="139"/>
      <c r="G140" s="182" t="str">
        <f>IF(G139="","",IF(G139+1&gt;условия!$K$14,"",G139+1))</f>
        <v/>
      </c>
      <c r="H140" s="140"/>
      <c r="I140" s="178" t="str">
        <f>отч_график!I140</f>
        <v/>
      </c>
      <c r="J140" s="178" t="str">
        <f>отч_график!J140</f>
        <v/>
      </c>
      <c r="K140" s="178" t="str">
        <f>отч_график!K140</f>
        <v/>
      </c>
      <c r="L140" s="178" t="str">
        <f>отч_график!L140</f>
        <v/>
      </c>
      <c r="M140" s="181" t="str">
        <f>отч_график!M140</f>
        <v/>
      </c>
      <c r="N140" s="1"/>
      <c r="O140" s="186"/>
      <c r="P140" s="178" t="str">
        <f>отч_конкуренты!I140</f>
        <v/>
      </c>
      <c r="Q140" s="178" t="str">
        <f>отч_конкуренты!J140</f>
        <v/>
      </c>
      <c r="R140" s="178" t="str">
        <f>отч_конкуренты!K140</f>
        <v/>
      </c>
      <c r="S140" s="178" t="str">
        <f>отч_конкуренты!L140</f>
        <v/>
      </c>
      <c r="T140" s="181" t="str">
        <f>отч_конкуренты!M140</f>
        <v/>
      </c>
      <c r="U140" s="1"/>
      <c r="V140" s="1"/>
      <c r="W140" s="1"/>
      <c r="X140" s="1"/>
      <c r="Y140" s="105"/>
      <c r="Z140" s="1"/>
    </row>
    <row r="141" spans="1:26" x14ac:dyDescent="0.3">
      <c r="A141" s="1"/>
      <c r="B141" s="1"/>
      <c r="C141" s="1"/>
      <c r="D141" s="105"/>
      <c r="E141" s="1"/>
      <c r="F141" s="139"/>
      <c r="G141" s="182" t="str">
        <f>IF(G140="","",IF(G140+1&gt;условия!$K$14,"",G140+1))</f>
        <v/>
      </c>
      <c r="H141" s="140"/>
      <c r="I141" s="178" t="str">
        <f>отч_график!I141</f>
        <v/>
      </c>
      <c r="J141" s="178" t="str">
        <f>отч_график!J141</f>
        <v/>
      </c>
      <c r="K141" s="178" t="str">
        <f>отч_график!K141</f>
        <v/>
      </c>
      <c r="L141" s="178" t="str">
        <f>отч_график!L141</f>
        <v/>
      </c>
      <c r="M141" s="181" t="str">
        <f>отч_график!M141</f>
        <v/>
      </c>
      <c r="N141" s="1"/>
      <c r="O141" s="186"/>
      <c r="P141" s="178" t="str">
        <f>отч_конкуренты!I141</f>
        <v/>
      </c>
      <c r="Q141" s="178" t="str">
        <f>отч_конкуренты!J141</f>
        <v/>
      </c>
      <c r="R141" s="178" t="str">
        <f>отч_конкуренты!K141</f>
        <v/>
      </c>
      <c r="S141" s="178" t="str">
        <f>отч_конкуренты!L141</f>
        <v/>
      </c>
      <c r="T141" s="181" t="str">
        <f>отч_конкуренты!M141</f>
        <v/>
      </c>
      <c r="U141" s="1"/>
      <c r="V141" s="1"/>
      <c r="W141" s="1"/>
      <c r="X141" s="1"/>
      <c r="Y141" s="105"/>
      <c r="Z141" s="1"/>
    </row>
    <row r="142" spans="1:26" x14ac:dyDescent="0.3">
      <c r="A142" s="1"/>
      <c r="B142" s="1"/>
      <c r="C142" s="1"/>
      <c r="D142" s="105"/>
      <c r="E142" s="1"/>
      <c r="F142" s="139"/>
      <c r="G142" s="182" t="str">
        <f>IF(G141="","",IF(G141+1&gt;условия!$K$14,"",G141+1))</f>
        <v/>
      </c>
      <c r="H142" s="140"/>
      <c r="I142" s="178" t="str">
        <f>отч_график!I142</f>
        <v/>
      </c>
      <c r="J142" s="178" t="str">
        <f>отч_график!J142</f>
        <v/>
      </c>
      <c r="K142" s="178" t="str">
        <f>отч_график!K142</f>
        <v/>
      </c>
      <c r="L142" s="178" t="str">
        <f>отч_график!L142</f>
        <v/>
      </c>
      <c r="M142" s="181" t="str">
        <f>отч_график!M142</f>
        <v/>
      </c>
      <c r="N142" s="1"/>
      <c r="O142" s="186"/>
      <c r="P142" s="178" t="str">
        <f>отч_конкуренты!I142</f>
        <v/>
      </c>
      <c r="Q142" s="178" t="str">
        <f>отч_конкуренты!J142</f>
        <v/>
      </c>
      <c r="R142" s="178" t="str">
        <f>отч_конкуренты!K142</f>
        <v/>
      </c>
      <c r="S142" s="178" t="str">
        <f>отч_конкуренты!L142</f>
        <v/>
      </c>
      <c r="T142" s="181" t="str">
        <f>отч_конкуренты!M142</f>
        <v/>
      </c>
      <c r="U142" s="1"/>
      <c r="V142" s="1"/>
      <c r="W142" s="1"/>
      <c r="X142" s="1"/>
      <c r="Y142" s="105"/>
      <c r="Z142" s="1"/>
    </row>
    <row r="143" spans="1:26" x14ac:dyDescent="0.3">
      <c r="A143" s="1"/>
      <c r="B143" s="1"/>
      <c r="C143" s="1"/>
      <c r="D143" s="105"/>
      <c r="E143" s="1"/>
      <c r="F143" s="139"/>
      <c r="G143" s="182" t="str">
        <f>IF(G142="","",IF(G142+1&gt;условия!$K$14,"",G142+1))</f>
        <v/>
      </c>
      <c r="H143" s="140"/>
      <c r="I143" s="178" t="str">
        <f>отч_график!I143</f>
        <v/>
      </c>
      <c r="J143" s="178" t="str">
        <f>отч_график!J143</f>
        <v/>
      </c>
      <c r="K143" s="178" t="str">
        <f>отч_график!K143</f>
        <v/>
      </c>
      <c r="L143" s="178" t="str">
        <f>отч_график!L143</f>
        <v/>
      </c>
      <c r="M143" s="181" t="str">
        <f>отч_график!M143</f>
        <v/>
      </c>
      <c r="N143" s="1"/>
      <c r="O143" s="186"/>
      <c r="P143" s="178" t="str">
        <f>отч_конкуренты!I143</f>
        <v/>
      </c>
      <c r="Q143" s="178" t="str">
        <f>отч_конкуренты!J143</f>
        <v/>
      </c>
      <c r="R143" s="178" t="str">
        <f>отч_конкуренты!K143</f>
        <v/>
      </c>
      <c r="S143" s="178" t="str">
        <f>отч_конкуренты!L143</f>
        <v/>
      </c>
      <c r="T143" s="181" t="str">
        <f>отч_конкуренты!M143</f>
        <v/>
      </c>
      <c r="U143" s="1"/>
      <c r="V143" s="1"/>
      <c r="W143" s="1"/>
      <c r="X143" s="1"/>
      <c r="Y143" s="105"/>
      <c r="Z143" s="1"/>
    </row>
    <row r="144" spans="1:26" x14ac:dyDescent="0.3">
      <c r="A144" s="1"/>
      <c r="B144" s="1"/>
      <c r="C144" s="1"/>
      <c r="D144" s="105"/>
      <c r="E144" s="1"/>
      <c r="F144" s="139"/>
      <c r="G144" s="182" t="str">
        <f>IF(G143="","",IF(G143+1&gt;условия!$K$14,"",G143+1))</f>
        <v/>
      </c>
      <c r="H144" s="140"/>
      <c r="I144" s="178" t="str">
        <f>отч_график!I144</f>
        <v/>
      </c>
      <c r="J144" s="178" t="str">
        <f>отч_график!J144</f>
        <v/>
      </c>
      <c r="K144" s="178" t="str">
        <f>отч_график!K144</f>
        <v/>
      </c>
      <c r="L144" s="178" t="str">
        <f>отч_график!L144</f>
        <v/>
      </c>
      <c r="M144" s="181" t="str">
        <f>отч_график!M144</f>
        <v/>
      </c>
      <c r="N144" s="1"/>
      <c r="O144" s="186"/>
      <c r="P144" s="178" t="str">
        <f>отч_конкуренты!I144</f>
        <v/>
      </c>
      <c r="Q144" s="178" t="str">
        <f>отч_конкуренты!J144</f>
        <v/>
      </c>
      <c r="R144" s="178" t="str">
        <f>отч_конкуренты!K144</f>
        <v/>
      </c>
      <c r="S144" s="178" t="str">
        <f>отч_конкуренты!L144</f>
        <v/>
      </c>
      <c r="T144" s="181" t="str">
        <f>отч_конкуренты!M144</f>
        <v/>
      </c>
      <c r="U144" s="1"/>
      <c r="V144" s="1"/>
      <c r="W144" s="1"/>
      <c r="X144" s="1"/>
      <c r="Y144" s="105"/>
      <c r="Z144" s="1"/>
    </row>
    <row r="145" spans="1:26" x14ac:dyDescent="0.3">
      <c r="A145" s="1"/>
      <c r="B145" s="1"/>
      <c r="C145" s="1"/>
      <c r="D145" s="105"/>
      <c r="E145" s="1"/>
      <c r="F145" s="139"/>
      <c r="G145" s="182" t="str">
        <f>IF(G144="","",IF(G144+1&gt;условия!$K$14,"",G144+1))</f>
        <v/>
      </c>
      <c r="H145" s="140"/>
      <c r="I145" s="178" t="str">
        <f>отч_график!I145</f>
        <v/>
      </c>
      <c r="J145" s="178" t="str">
        <f>отч_график!J145</f>
        <v/>
      </c>
      <c r="K145" s="178" t="str">
        <f>отч_график!K145</f>
        <v/>
      </c>
      <c r="L145" s="178" t="str">
        <f>отч_график!L145</f>
        <v/>
      </c>
      <c r="M145" s="181" t="str">
        <f>отч_график!M145</f>
        <v/>
      </c>
      <c r="N145" s="1"/>
      <c r="O145" s="186"/>
      <c r="P145" s="178" t="str">
        <f>отч_конкуренты!I145</f>
        <v/>
      </c>
      <c r="Q145" s="178" t="str">
        <f>отч_конкуренты!J145</f>
        <v/>
      </c>
      <c r="R145" s="178" t="str">
        <f>отч_конкуренты!K145</f>
        <v/>
      </c>
      <c r="S145" s="178" t="str">
        <f>отч_конкуренты!L145</f>
        <v/>
      </c>
      <c r="T145" s="181" t="str">
        <f>отч_конкуренты!M145</f>
        <v/>
      </c>
      <c r="U145" s="1"/>
      <c r="V145" s="1"/>
      <c r="W145" s="1"/>
      <c r="X145" s="1"/>
      <c r="Y145" s="105"/>
      <c r="Z145" s="1"/>
    </row>
    <row r="146" spans="1:26" x14ac:dyDescent="0.3">
      <c r="A146" s="1"/>
      <c r="B146" s="1"/>
      <c r="C146" s="1"/>
      <c r="D146" s="105"/>
      <c r="E146" s="1"/>
      <c r="F146" s="139"/>
      <c r="G146" s="182" t="str">
        <f>IF(G145="","",IF(G145+1&gt;условия!$K$14,"",G145+1))</f>
        <v/>
      </c>
      <c r="H146" s="140"/>
      <c r="I146" s="178" t="str">
        <f>отч_график!I146</f>
        <v/>
      </c>
      <c r="J146" s="178" t="str">
        <f>отч_график!J146</f>
        <v/>
      </c>
      <c r="K146" s="178" t="str">
        <f>отч_график!K146</f>
        <v/>
      </c>
      <c r="L146" s="178" t="str">
        <f>отч_график!L146</f>
        <v/>
      </c>
      <c r="M146" s="181" t="str">
        <f>отч_график!M146</f>
        <v/>
      </c>
      <c r="N146" s="1"/>
      <c r="O146" s="186"/>
      <c r="P146" s="178" t="str">
        <f>отч_конкуренты!I146</f>
        <v/>
      </c>
      <c r="Q146" s="178" t="str">
        <f>отч_конкуренты!J146</f>
        <v/>
      </c>
      <c r="R146" s="178" t="str">
        <f>отч_конкуренты!K146</f>
        <v/>
      </c>
      <c r="S146" s="178" t="str">
        <f>отч_конкуренты!L146</f>
        <v/>
      </c>
      <c r="T146" s="181" t="str">
        <f>отч_конкуренты!M146</f>
        <v/>
      </c>
      <c r="U146" s="1"/>
      <c r="V146" s="1"/>
      <c r="W146" s="1"/>
      <c r="X146" s="1"/>
      <c r="Y146" s="105"/>
      <c r="Z146" s="1"/>
    </row>
    <row r="147" spans="1:26" x14ac:dyDescent="0.3">
      <c r="A147" s="1"/>
      <c r="B147" s="1"/>
      <c r="C147" s="1"/>
      <c r="D147" s="105"/>
      <c r="E147" s="1"/>
      <c r="F147" s="139"/>
      <c r="G147" s="182" t="str">
        <f>IF(G146="","",IF(G146+1&gt;условия!$K$14,"",G146+1))</f>
        <v/>
      </c>
      <c r="H147" s="140"/>
      <c r="I147" s="178" t="str">
        <f>отч_график!I147</f>
        <v/>
      </c>
      <c r="J147" s="178" t="str">
        <f>отч_график!J147</f>
        <v/>
      </c>
      <c r="K147" s="178" t="str">
        <f>отч_график!K147</f>
        <v/>
      </c>
      <c r="L147" s="178" t="str">
        <f>отч_график!L147</f>
        <v/>
      </c>
      <c r="M147" s="181" t="str">
        <f>отч_график!M147</f>
        <v/>
      </c>
      <c r="N147" s="1"/>
      <c r="O147" s="186"/>
      <c r="P147" s="178" t="str">
        <f>отч_конкуренты!I147</f>
        <v/>
      </c>
      <c r="Q147" s="178" t="str">
        <f>отч_конкуренты!J147</f>
        <v/>
      </c>
      <c r="R147" s="178" t="str">
        <f>отч_конкуренты!K147</f>
        <v/>
      </c>
      <c r="S147" s="178" t="str">
        <f>отч_конкуренты!L147</f>
        <v/>
      </c>
      <c r="T147" s="181" t="str">
        <f>отч_конкуренты!M147</f>
        <v/>
      </c>
      <c r="U147" s="1"/>
      <c r="V147" s="1"/>
      <c r="W147" s="1"/>
      <c r="X147" s="1"/>
      <c r="Y147" s="105"/>
      <c r="Z147" s="1"/>
    </row>
    <row r="148" spans="1:26" x14ac:dyDescent="0.3">
      <c r="A148" s="1"/>
      <c r="B148" s="1"/>
      <c r="C148" s="1"/>
      <c r="D148" s="105"/>
      <c r="E148" s="1"/>
      <c r="F148" s="139"/>
      <c r="G148" s="182" t="str">
        <f>IF(G147="","",IF(G147+1&gt;условия!$K$14,"",G147+1))</f>
        <v/>
      </c>
      <c r="H148" s="140"/>
      <c r="I148" s="178" t="str">
        <f>отч_график!I148</f>
        <v/>
      </c>
      <c r="J148" s="178" t="str">
        <f>отч_график!J148</f>
        <v/>
      </c>
      <c r="K148" s="178" t="str">
        <f>отч_график!K148</f>
        <v/>
      </c>
      <c r="L148" s="178" t="str">
        <f>отч_график!L148</f>
        <v/>
      </c>
      <c r="M148" s="181" t="str">
        <f>отч_график!M148</f>
        <v/>
      </c>
      <c r="N148" s="1"/>
      <c r="O148" s="186"/>
      <c r="P148" s="178" t="str">
        <f>отч_конкуренты!I148</f>
        <v/>
      </c>
      <c r="Q148" s="178" t="str">
        <f>отч_конкуренты!J148</f>
        <v/>
      </c>
      <c r="R148" s="178" t="str">
        <f>отч_конкуренты!K148</f>
        <v/>
      </c>
      <c r="S148" s="178" t="str">
        <f>отч_конкуренты!L148</f>
        <v/>
      </c>
      <c r="T148" s="181" t="str">
        <f>отч_конкуренты!M148</f>
        <v/>
      </c>
      <c r="U148" s="1"/>
      <c r="V148" s="1"/>
      <c r="W148" s="1"/>
      <c r="X148" s="1"/>
      <c r="Y148" s="105"/>
      <c r="Z148" s="1"/>
    </row>
    <row r="149" spans="1:26" x14ac:dyDescent="0.3">
      <c r="A149" s="1"/>
      <c r="B149" s="1"/>
      <c r="C149" s="1"/>
      <c r="D149" s="105"/>
      <c r="E149" s="1"/>
      <c r="F149" s="139"/>
      <c r="G149" s="182" t="str">
        <f>IF(G148="","",IF(G148+1&gt;условия!$K$14,"",G148+1))</f>
        <v/>
      </c>
      <c r="H149" s="140"/>
      <c r="I149" s="178" t="str">
        <f>отч_график!I149</f>
        <v/>
      </c>
      <c r="J149" s="178" t="str">
        <f>отч_график!J149</f>
        <v/>
      </c>
      <c r="K149" s="178" t="str">
        <f>отч_график!K149</f>
        <v/>
      </c>
      <c r="L149" s="178" t="str">
        <f>отч_график!L149</f>
        <v/>
      </c>
      <c r="M149" s="181" t="str">
        <f>отч_график!M149</f>
        <v/>
      </c>
      <c r="N149" s="1"/>
      <c r="O149" s="186"/>
      <c r="P149" s="178" t="str">
        <f>отч_конкуренты!I149</f>
        <v/>
      </c>
      <c r="Q149" s="178" t="str">
        <f>отч_конкуренты!J149</f>
        <v/>
      </c>
      <c r="R149" s="178" t="str">
        <f>отч_конкуренты!K149</f>
        <v/>
      </c>
      <c r="S149" s="178" t="str">
        <f>отч_конкуренты!L149</f>
        <v/>
      </c>
      <c r="T149" s="181" t="str">
        <f>отч_конкуренты!M149</f>
        <v/>
      </c>
      <c r="U149" s="1"/>
      <c r="V149" s="1"/>
      <c r="W149" s="1"/>
      <c r="X149" s="1"/>
      <c r="Y149" s="105"/>
      <c r="Z149" s="1"/>
    </row>
    <row r="150" spans="1:26" x14ac:dyDescent="0.3">
      <c r="A150" s="1"/>
      <c r="B150" s="1"/>
      <c r="C150" s="1"/>
      <c r="D150" s="105"/>
      <c r="E150" s="1"/>
      <c r="F150" s="139"/>
      <c r="G150" s="182" t="str">
        <f>IF(G149="","",IF(G149+1&gt;условия!$K$14,"",G149+1))</f>
        <v/>
      </c>
      <c r="H150" s="140"/>
      <c r="I150" s="178" t="str">
        <f>отч_график!I150</f>
        <v/>
      </c>
      <c r="J150" s="178" t="str">
        <f>отч_график!J150</f>
        <v/>
      </c>
      <c r="K150" s="178" t="str">
        <f>отч_график!K150</f>
        <v/>
      </c>
      <c r="L150" s="178" t="str">
        <f>отч_график!L150</f>
        <v/>
      </c>
      <c r="M150" s="181" t="str">
        <f>отч_график!M150</f>
        <v/>
      </c>
      <c r="N150" s="1"/>
      <c r="O150" s="186"/>
      <c r="P150" s="178" t="str">
        <f>отч_конкуренты!I150</f>
        <v/>
      </c>
      <c r="Q150" s="178" t="str">
        <f>отч_конкуренты!J150</f>
        <v/>
      </c>
      <c r="R150" s="178" t="str">
        <f>отч_конкуренты!K150</f>
        <v/>
      </c>
      <c r="S150" s="178" t="str">
        <f>отч_конкуренты!L150</f>
        <v/>
      </c>
      <c r="T150" s="181" t="str">
        <f>отч_конкуренты!M150</f>
        <v/>
      </c>
      <c r="U150" s="1"/>
      <c r="V150" s="1"/>
      <c r="W150" s="1"/>
      <c r="X150" s="1"/>
      <c r="Y150" s="105"/>
      <c r="Z150" s="1"/>
    </row>
    <row r="151" spans="1:26" x14ac:dyDescent="0.3">
      <c r="A151" s="1"/>
      <c r="B151" s="1"/>
      <c r="C151" s="1"/>
      <c r="D151" s="105"/>
      <c r="E151" s="1"/>
      <c r="F151" s="139"/>
      <c r="G151" s="182" t="str">
        <f>IF(G150="","",IF(G150+1&gt;условия!$K$14,"",G150+1))</f>
        <v/>
      </c>
      <c r="H151" s="140"/>
      <c r="I151" s="178" t="str">
        <f>отч_график!I151</f>
        <v/>
      </c>
      <c r="J151" s="178" t="str">
        <f>отч_график!J151</f>
        <v/>
      </c>
      <c r="K151" s="178" t="str">
        <f>отч_график!K151</f>
        <v/>
      </c>
      <c r="L151" s="178" t="str">
        <f>отч_график!L151</f>
        <v/>
      </c>
      <c r="M151" s="181" t="str">
        <f>отч_график!M151</f>
        <v/>
      </c>
      <c r="N151" s="1"/>
      <c r="O151" s="186"/>
      <c r="P151" s="178" t="str">
        <f>отч_конкуренты!I151</f>
        <v/>
      </c>
      <c r="Q151" s="178" t="str">
        <f>отч_конкуренты!J151</f>
        <v/>
      </c>
      <c r="R151" s="178" t="str">
        <f>отч_конкуренты!K151</f>
        <v/>
      </c>
      <c r="S151" s="178" t="str">
        <f>отч_конкуренты!L151</f>
        <v/>
      </c>
      <c r="T151" s="181" t="str">
        <f>отч_конкуренты!M151</f>
        <v/>
      </c>
      <c r="U151" s="1"/>
      <c r="V151" s="1"/>
      <c r="W151" s="1"/>
      <c r="X151" s="1"/>
      <c r="Y151" s="105"/>
      <c r="Z151" s="1"/>
    </row>
    <row r="152" spans="1:26" x14ac:dyDescent="0.3">
      <c r="A152" s="1"/>
      <c r="B152" s="1"/>
      <c r="C152" s="1"/>
      <c r="D152" s="105"/>
      <c r="E152" s="1"/>
      <c r="F152" s="139"/>
      <c r="G152" s="182" t="str">
        <f>IF(G151="","",IF(G151+1&gt;условия!$K$14,"",G151+1))</f>
        <v/>
      </c>
      <c r="H152" s="140"/>
      <c r="I152" s="178" t="str">
        <f>отч_график!I152</f>
        <v/>
      </c>
      <c r="J152" s="178" t="str">
        <f>отч_график!J152</f>
        <v/>
      </c>
      <c r="K152" s="178" t="str">
        <f>отч_график!K152</f>
        <v/>
      </c>
      <c r="L152" s="178" t="str">
        <f>отч_график!L152</f>
        <v/>
      </c>
      <c r="M152" s="181" t="str">
        <f>отч_график!M152</f>
        <v/>
      </c>
      <c r="N152" s="1"/>
      <c r="O152" s="186"/>
      <c r="P152" s="178" t="str">
        <f>отч_конкуренты!I152</f>
        <v/>
      </c>
      <c r="Q152" s="178" t="str">
        <f>отч_конкуренты!J152</f>
        <v/>
      </c>
      <c r="R152" s="178" t="str">
        <f>отч_конкуренты!K152</f>
        <v/>
      </c>
      <c r="S152" s="178" t="str">
        <f>отч_конкуренты!L152</f>
        <v/>
      </c>
      <c r="T152" s="181" t="str">
        <f>отч_конкуренты!M152</f>
        <v/>
      </c>
      <c r="U152" s="1"/>
      <c r="V152" s="1"/>
      <c r="W152" s="1"/>
      <c r="X152" s="1"/>
      <c r="Y152" s="105"/>
      <c r="Z152" s="1"/>
    </row>
    <row r="153" spans="1:26" x14ac:dyDescent="0.3">
      <c r="A153" s="1"/>
      <c r="B153" s="1"/>
      <c r="C153" s="1"/>
      <c r="D153" s="105"/>
      <c r="E153" s="1"/>
      <c r="F153" s="139"/>
      <c r="G153" s="182" t="str">
        <f>IF(G152="","",IF(G152+1&gt;условия!$K$14,"",G152+1))</f>
        <v/>
      </c>
      <c r="H153" s="140"/>
      <c r="I153" s="178" t="str">
        <f>отч_график!I153</f>
        <v/>
      </c>
      <c r="J153" s="178" t="str">
        <f>отч_график!J153</f>
        <v/>
      </c>
      <c r="K153" s="178" t="str">
        <f>отч_график!K153</f>
        <v/>
      </c>
      <c r="L153" s="178" t="str">
        <f>отч_график!L153</f>
        <v/>
      </c>
      <c r="M153" s="181" t="str">
        <f>отч_график!M153</f>
        <v/>
      </c>
      <c r="N153" s="1"/>
      <c r="O153" s="186"/>
      <c r="P153" s="178" t="str">
        <f>отч_конкуренты!I153</f>
        <v/>
      </c>
      <c r="Q153" s="178" t="str">
        <f>отч_конкуренты!J153</f>
        <v/>
      </c>
      <c r="R153" s="178" t="str">
        <f>отч_конкуренты!K153</f>
        <v/>
      </c>
      <c r="S153" s="178" t="str">
        <f>отч_конкуренты!L153</f>
        <v/>
      </c>
      <c r="T153" s="181" t="str">
        <f>отч_конкуренты!M153</f>
        <v/>
      </c>
      <c r="U153" s="1"/>
      <c r="V153" s="1"/>
      <c r="W153" s="1"/>
      <c r="X153" s="1"/>
      <c r="Y153" s="105"/>
      <c r="Z153" s="1"/>
    </row>
    <row r="154" spans="1:26" x14ac:dyDescent="0.3">
      <c r="A154" s="1"/>
      <c r="B154" s="1"/>
      <c r="C154" s="1"/>
      <c r="D154" s="105"/>
      <c r="E154" s="1"/>
      <c r="F154" s="139"/>
      <c r="G154" s="182" t="str">
        <f>IF(G153="","",IF(G153+1&gt;условия!$K$14,"",G153+1))</f>
        <v/>
      </c>
      <c r="H154" s="140"/>
      <c r="I154" s="178" t="str">
        <f>отч_график!I154</f>
        <v/>
      </c>
      <c r="J154" s="178" t="str">
        <f>отч_график!J154</f>
        <v/>
      </c>
      <c r="K154" s="178" t="str">
        <f>отч_график!K154</f>
        <v/>
      </c>
      <c r="L154" s="178" t="str">
        <f>отч_график!L154</f>
        <v/>
      </c>
      <c r="M154" s="181" t="str">
        <f>отч_график!M154</f>
        <v/>
      </c>
      <c r="N154" s="1"/>
      <c r="O154" s="186"/>
      <c r="P154" s="178" t="str">
        <f>отч_конкуренты!I154</f>
        <v/>
      </c>
      <c r="Q154" s="178" t="str">
        <f>отч_конкуренты!J154</f>
        <v/>
      </c>
      <c r="R154" s="178" t="str">
        <f>отч_конкуренты!K154</f>
        <v/>
      </c>
      <c r="S154" s="178" t="str">
        <f>отч_конкуренты!L154</f>
        <v/>
      </c>
      <c r="T154" s="181" t="str">
        <f>отч_конкуренты!M154</f>
        <v/>
      </c>
      <c r="U154" s="1"/>
      <c r="V154" s="1"/>
      <c r="W154" s="1"/>
      <c r="X154" s="1"/>
      <c r="Y154" s="105"/>
      <c r="Z154" s="1"/>
    </row>
    <row r="155" spans="1:26" x14ac:dyDescent="0.3">
      <c r="A155" s="1"/>
      <c r="B155" s="1"/>
      <c r="C155" s="1"/>
      <c r="D155" s="105"/>
      <c r="E155" s="1"/>
      <c r="F155" s="139"/>
      <c r="G155" s="182" t="str">
        <f>IF(G154="","",IF(G154+1&gt;условия!$K$14,"",G154+1))</f>
        <v/>
      </c>
      <c r="H155" s="140"/>
      <c r="I155" s="178" t="str">
        <f>отч_график!I155</f>
        <v/>
      </c>
      <c r="J155" s="178" t="str">
        <f>отч_график!J155</f>
        <v/>
      </c>
      <c r="K155" s="178" t="str">
        <f>отч_график!K155</f>
        <v/>
      </c>
      <c r="L155" s="178" t="str">
        <f>отч_график!L155</f>
        <v/>
      </c>
      <c r="M155" s="181" t="str">
        <f>отч_график!M155</f>
        <v/>
      </c>
      <c r="N155" s="1"/>
      <c r="O155" s="186"/>
      <c r="P155" s="178" t="str">
        <f>отч_конкуренты!I155</f>
        <v/>
      </c>
      <c r="Q155" s="178" t="str">
        <f>отч_конкуренты!J155</f>
        <v/>
      </c>
      <c r="R155" s="178" t="str">
        <f>отч_конкуренты!K155</f>
        <v/>
      </c>
      <c r="S155" s="178" t="str">
        <f>отч_конкуренты!L155</f>
        <v/>
      </c>
      <c r="T155" s="181" t="str">
        <f>отч_конкуренты!M155</f>
        <v/>
      </c>
      <c r="U155" s="1"/>
      <c r="V155" s="1"/>
      <c r="W155" s="1"/>
      <c r="X155" s="1"/>
      <c r="Y155" s="105"/>
      <c r="Z155" s="1"/>
    </row>
    <row r="156" spans="1:26" x14ac:dyDescent="0.3">
      <c r="A156" s="1"/>
      <c r="B156" s="1"/>
      <c r="C156" s="1"/>
      <c r="D156" s="105"/>
      <c r="E156" s="1"/>
      <c r="F156" s="139"/>
      <c r="G156" s="182" t="str">
        <f>IF(G155="","",IF(G155+1&gt;условия!$K$14,"",G155+1))</f>
        <v/>
      </c>
      <c r="H156" s="140"/>
      <c r="I156" s="178" t="str">
        <f>отч_график!I156</f>
        <v/>
      </c>
      <c r="J156" s="178" t="str">
        <f>отч_график!J156</f>
        <v/>
      </c>
      <c r="K156" s="178" t="str">
        <f>отч_график!K156</f>
        <v/>
      </c>
      <c r="L156" s="178" t="str">
        <f>отч_график!L156</f>
        <v/>
      </c>
      <c r="M156" s="181" t="str">
        <f>отч_график!M156</f>
        <v/>
      </c>
      <c r="N156" s="1"/>
      <c r="O156" s="186"/>
      <c r="P156" s="178" t="str">
        <f>отч_конкуренты!I156</f>
        <v/>
      </c>
      <c r="Q156" s="178" t="str">
        <f>отч_конкуренты!J156</f>
        <v/>
      </c>
      <c r="R156" s="178" t="str">
        <f>отч_конкуренты!K156</f>
        <v/>
      </c>
      <c r="S156" s="178" t="str">
        <f>отч_конкуренты!L156</f>
        <v/>
      </c>
      <c r="T156" s="181" t="str">
        <f>отч_конкуренты!M156</f>
        <v/>
      </c>
      <c r="U156" s="1"/>
      <c r="V156" s="1"/>
      <c r="W156" s="1"/>
      <c r="X156" s="1"/>
      <c r="Y156" s="105"/>
      <c r="Z156" s="1"/>
    </row>
    <row r="157" spans="1:26" x14ac:dyDescent="0.3">
      <c r="A157" s="1"/>
      <c r="B157" s="1"/>
      <c r="C157" s="1"/>
      <c r="D157" s="105"/>
      <c r="E157" s="1"/>
      <c r="F157" s="139"/>
      <c r="G157" s="182" t="str">
        <f>IF(G156="","",IF(G156+1&gt;условия!$K$14,"",G156+1))</f>
        <v/>
      </c>
      <c r="H157" s="140"/>
      <c r="I157" s="178" t="str">
        <f>отч_график!I157</f>
        <v/>
      </c>
      <c r="J157" s="178" t="str">
        <f>отч_график!J157</f>
        <v/>
      </c>
      <c r="K157" s="178" t="str">
        <f>отч_график!K157</f>
        <v/>
      </c>
      <c r="L157" s="178" t="str">
        <f>отч_график!L157</f>
        <v/>
      </c>
      <c r="M157" s="181" t="str">
        <f>отч_график!M157</f>
        <v/>
      </c>
      <c r="N157" s="1"/>
      <c r="O157" s="186"/>
      <c r="P157" s="178" t="str">
        <f>отч_конкуренты!I157</f>
        <v/>
      </c>
      <c r="Q157" s="178" t="str">
        <f>отч_конкуренты!J157</f>
        <v/>
      </c>
      <c r="R157" s="178" t="str">
        <f>отч_конкуренты!K157</f>
        <v/>
      </c>
      <c r="S157" s="178" t="str">
        <f>отч_конкуренты!L157</f>
        <v/>
      </c>
      <c r="T157" s="181" t="str">
        <f>отч_конкуренты!M157</f>
        <v/>
      </c>
      <c r="U157" s="1"/>
      <c r="V157" s="1"/>
      <c r="W157" s="1"/>
      <c r="X157" s="1"/>
      <c r="Y157" s="105"/>
      <c r="Z157" s="1"/>
    </row>
    <row r="158" spans="1:26" x14ac:dyDescent="0.3">
      <c r="A158" s="1"/>
      <c r="B158" s="1"/>
      <c r="C158" s="1"/>
      <c r="D158" s="105"/>
      <c r="E158" s="1"/>
      <c r="F158" s="139"/>
      <c r="G158" s="182" t="str">
        <f>IF(G157="","",IF(G157+1&gt;условия!$K$14,"",G157+1))</f>
        <v/>
      </c>
      <c r="H158" s="140"/>
      <c r="I158" s="178" t="str">
        <f>отч_график!I158</f>
        <v/>
      </c>
      <c r="J158" s="178" t="str">
        <f>отч_график!J158</f>
        <v/>
      </c>
      <c r="K158" s="178" t="str">
        <f>отч_график!K158</f>
        <v/>
      </c>
      <c r="L158" s="178" t="str">
        <f>отч_график!L158</f>
        <v/>
      </c>
      <c r="M158" s="181" t="str">
        <f>отч_график!M158</f>
        <v/>
      </c>
      <c r="N158" s="1"/>
      <c r="O158" s="186"/>
      <c r="P158" s="178" t="str">
        <f>отч_конкуренты!I158</f>
        <v/>
      </c>
      <c r="Q158" s="178" t="str">
        <f>отч_конкуренты!J158</f>
        <v/>
      </c>
      <c r="R158" s="178" t="str">
        <f>отч_конкуренты!K158</f>
        <v/>
      </c>
      <c r="S158" s="178" t="str">
        <f>отч_конкуренты!L158</f>
        <v/>
      </c>
      <c r="T158" s="181" t="str">
        <f>отч_конкуренты!M158</f>
        <v/>
      </c>
      <c r="U158" s="1"/>
      <c r="V158" s="1"/>
      <c r="W158" s="1"/>
      <c r="X158" s="1"/>
      <c r="Y158" s="105"/>
      <c r="Z158" s="1"/>
    </row>
    <row r="159" spans="1:26" x14ac:dyDescent="0.3">
      <c r="A159" s="1"/>
      <c r="B159" s="1"/>
      <c r="C159" s="1"/>
      <c r="D159" s="105"/>
      <c r="E159" s="1"/>
      <c r="F159" s="139"/>
      <c r="G159" s="182" t="str">
        <f>IF(G158="","",IF(G158+1&gt;условия!$K$14,"",G158+1))</f>
        <v/>
      </c>
      <c r="H159" s="140"/>
      <c r="I159" s="178" t="str">
        <f>отч_график!I159</f>
        <v/>
      </c>
      <c r="J159" s="178" t="str">
        <f>отч_график!J159</f>
        <v/>
      </c>
      <c r="K159" s="178" t="str">
        <f>отч_график!K159</f>
        <v/>
      </c>
      <c r="L159" s="178" t="str">
        <f>отч_график!L159</f>
        <v/>
      </c>
      <c r="M159" s="181" t="str">
        <f>отч_график!M159</f>
        <v/>
      </c>
      <c r="N159" s="1"/>
      <c r="O159" s="186"/>
      <c r="P159" s="178" t="str">
        <f>отч_конкуренты!I159</f>
        <v/>
      </c>
      <c r="Q159" s="178" t="str">
        <f>отч_конкуренты!J159</f>
        <v/>
      </c>
      <c r="R159" s="178" t="str">
        <f>отч_конкуренты!K159</f>
        <v/>
      </c>
      <c r="S159" s="178" t="str">
        <f>отч_конкуренты!L159</f>
        <v/>
      </c>
      <c r="T159" s="181" t="str">
        <f>отч_конкуренты!M159</f>
        <v/>
      </c>
      <c r="U159" s="1"/>
      <c r="V159" s="1"/>
      <c r="W159" s="1"/>
      <c r="X159" s="1"/>
      <c r="Y159" s="105"/>
      <c r="Z159" s="1"/>
    </row>
    <row r="160" spans="1:26" x14ac:dyDescent="0.3">
      <c r="A160" s="1"/>
      <c r="B160" s="1"/>
      <c r="C160" s="1"/>
      <c r="D160" s="105"/>
      <c r="E160" s="1"/>
      <c r="F160" s="139"/>
      <c r="G160" s="182" t="str">
        <f>IF(G159="","",IF(G159+1&gt;условия!$K$14,"",G159+1))</f>
        <v/>
      </c>
      <c r="H160" s="140"/>
      <c r="I160" s="178" t="str">
        <f>отч_график!I160</f>
        <v/>
      </c>
      <c r="J160" s="178" t="str">
        <f>отч_график!J160</f>
        <v/>
      </c>
      <c r="K160" s="178" t="str">
        <f>отч_график!K160</f>
        <v/>
      </c>
      <c r="L160" s="178" t="str">
        <f>отч_график!L160</f>
        <v/>
      </c>
      <c r="M160" s="181" t="str">
        <f>отч_график!M160</f>
        <v/>
      </c>
      <c r="N160" s="1"/>
      <c r="O160" s="186"/>
      <c r="P160" s="178" t="str">
        <f>отч_конкуренты!I160</f>
        <v/>
      </c>
      <c r="Q160" s="178" t="str">
        <f>отч_конкуренты!J160</f>
        <v/>
      </c>
      <c r="R160" s="178" t="str">
        <f>отч_конкуренты!K160</f>
        <v/>
      </c>
      <c r="S160" s="178" t="str">
        <f>отч_конкуренты!L160</f>
        <v/>
      </c>
      <c r="T160" s="181" t="str">
        <f>отч_конкуренты!M160</f>
        <v/>
      </c>
      <c r="U160" s="1"/>
      <c r="V160" s="1"/>
      <c r="W160" s="1"/>
      <c r="X160" s="1"/>
      <c r="Y160" s="105"/>
      <c r="Z160" s="1"/>
    </row>
    <row r="161" spans="1:26" x14ac:dyDescent="0.3">
      <c r="A161" s="1"/>
      <c r="B161" s="1"/>
      <c r="C161" s="1"/>
      <c r="D161" s="105"/>
      <c r="E161" s="1"/>
      <c r="F161" s="139"/>
      <c r="G161" s="182" t="str">
        <f>IF(G160="","",IF(G160+1&gt;условия!$K$14,"",G160+1))</f>
        <v/>
      </c>
      <c r="H161" s="140"/>
      <c r="I161" s="178" t="str">
        <f>отч_график!I161</f>
        <v/>
      </c>
      <c r="J161" s="178" t="str">
        <f>отч_график!J161</f>
        <v/>
      </c>
      <c r="K161" s="178" t="str">
        <f>отч_график!K161</f>
        <v/>
      </c>
      <c r="L161" s="178" t="str">
        <f>отч_график!L161</f>
        <v/>
      </c>
      <c r="M161" s="181" t="str">
        <f>отч_график!M161</f>
        <v/>
      </c>
      <c r="N161" s="1"/>
      <c r="O161" s="186"/>
      <c r="P161" s="178" t="str">
        <f>отч_конкуренты!I161</f>
        <v/>
      </c>
      <c r="Q161" s="178" t="str">
        <f>отч_конкуренты!J161</f>
        <v/>
      </c>
      <c r="R161" s="178" t="str">
        <f>отч_конкуренты!K161</f>
        <v/>
      </c>
      <c r="S161" s="178" t="str">
        <f>отч_конкуренты!L161</f>
        <v/>
      </c>
      <c r="T161" s="181" t="str">
        <f>отч_конкуренты!M161</f>
        <v/>
      </c>
      <c r="U161" s="1"/>
      <c r="V161" s="1"/>
      <c r="W161" s="1"/>
      <c r="X161" s="1"/>
      <c r="Y161" s="105"/>
      <c r="Z161" s="1"/>
    </row>
    <row r="162" spans="1:26" x14ac:dyDescent="0.3">
      <c r="A162" s="1"/>
      <c r="B162" s="1"/>
      <c r="C162" s="1"/>
      <c r="D162" s="105"/>
      <c r="E162" s="1"/>
      <c r="F162" s="139"/>
      <c r="G162" s="182" t="str">
        <f>IF(G161="","",IF(G161+1&gt;условия!$K$14,"",G161+1))</f>
        <v/>
      </c>
      <c r="H162" s="140"/>
      <c r="I162" s="178" t="str">
        <f>отч_график!I162</f>
        <v/>
      </c>
      <c r="J162" s="178" t="str">
        <f>отч_график!J162</f>
        <v/>
      </c>
      <c r="K162" s="178" t="str">
        <f>отч_график!K162</f>
        <v/>
      </c>
      <c r="L162" s="178" t="str">
        <f>отч_график!L162</f>
        <v/>
      </c>
      <c r="M162" s="181" t="str">
        <f>отч_график!M162</f>
        <v/>
      </c>
      <c r="N162" s="1"/>
      <c r="O162" s="186"/>
      <c r="P162" s="178" t="str">
        <f>отч_конкуренты!I162</f>
        <v/>
      </c>
      <c r="Q162" s="178" t="str">
        <f>отч_конкуренты!J162</f>
        <v/>
      </c>
      <c r="R162" s="178" t="str">
        <f>отч_конкуренты!K162</f>
        <v/>
      </c>
      <c r="S162" s="178" t="str">
        <f>отч_конкуренты!L162</f>
        <v/>
      </c>
      <c r="T162" s="181" t="str">
        <f>отч_конкуренты!M162</f>
        <v/>
      </c>
      <c r="U162" s="1"/>
      <c r="V162" s="1"/>
      <c r="W162" s="1"/>
      <c r="X162" s="1"/>
      <c r="Y162" s="105"/>
      <c r="Z162" s="1"/>
    </row>
    <row r="163" spans="1:26" x14ac:dyDescent="0.3">
      <c r="A163" s="1"/>
      <c r="B163" s="1"/>
      <c r="C163" s="1"/>
      <c r="D163" s="105"/>
      <c r="E163" s="1"/>
      <c r="F163" s="139"/>
      <c r="G163" s="182" t="str">
        <f>IF(G162="","",IF(G162+1&gt;условия!$K$14,"",G162+1))</f>
        <v/>
      </c>
      <c r="H163" s="140"/>
      <c r="I163" s="178" t="str">
        <f>отч_график!I163</f>
        <v/>
      </c>
      <c r="J163" s="178" t="str">
        <f>отч_график!J163</f>
        <v/>
      </c>
      <c r="K163" s="178" t="str">
        <f>отч_график!K163</f>
        <v/>
      </c>
      <c r="L163" s="178" t="str">
        <f>отч_график!L163</f>
        <v/>
      </c>
      <c r="M163" s="181" t="str">
        <f>отч_график!M163</f>
        <v/>
      </c>
      <c r="N163" s="1"/>
      <c r="O163" s="186"/>
      <c r="P163" s="178" t="str">
        <f>отч_конкуренты!I163</f>
        <v/>
      </c>
      <c r="Q163" s="178" t="str">
        <f>отч_конкуренты!J163</f>
        <v/>
      </c>
      <c r="R163" s="178" t="str">
        <f>отч_конкуренты!K163</f>
        <v/>
      </c>
      <c r="S163" s="178" t="str">
        <f>отч_конкуренты!L163</f>
        <v/>
      </c>
      <c r="T163" s="181" t="str">
        <f>отч_конкуренты!M163</f>
        <v/>
      </c>
      <c r="U163" s="1"/>
      <c r="V163" s="1"/>
      <c r="W163" s="1"/>
      <c r="X163" s="1"/>
      <c r="Y163" s="105"/>
      <c r="Z163" s="1"/>
    </row>
    <row r="164" spans="1:26" x14ac:dyDescent="0.3">
      <c r="A164" s="1"/>
      <c r="B164" s="1"/>
      <c r="C164" s="1"/>
      <c r="D164" s="105"/>
      <c r="E164" s="1"/>
      <c r="F164" s="139"/>
      <c r="G164" s="182" t="str">
        <f>IF(G163="","",IF(G163+1&gt;условия!$K$14,"",G163+1))</f>
        <v/>
      </c>
      <c r="H164" s="140"/>
      <c r="I164" s="178" t="str">
        <f>отч_график!I164</f>
        <v/>
      </c>
      <c r="J164" s="178" t="str">
        <f>отч_график!J164</f>
        <v/>
      </c>
      <c r="K164" s="178" t="str">
        <f>отч_график!K164</f>
        <v/>
      </c>
      <c r="L164" s="178" t="str">
        <f>отч_график!L164</f>
        <v/>
      </c>
      <c r="M164" s="181" t="str">
        <f>отч_график!M164</f>
        <v/>
      </c>
      <c r="N164" s="1"/>
      <c r="O164" s="186"/>
      <c r="P164" s="178" t="str">
        <f>отч_конкуренты!I164</f>
        <v/>
      </c>
      <c r="Q164" s="178" t="str">
        <f>отч_конкуренты!J164</f>
        <v/>
      </c>
      <c r="R164" s="178" t="str">
        <f>отч_конкуренты!K164</f>
        <v/>
      </c>
      <c r="S164" s="178" t="str">
        <f>отч_конкуренты!L164</f>
        <v/>
      </c>
      <c r="T164" s="181" t="str">
        <f>отч_конкуренты!M164</f>
        <v/>
      </c>
      <c r="U164" s="1"/>
      <c r="V164" s="1"/>
      <c r="W164" s="1"/>
      <c r="X164" s="1"/>
      <c r="Y164" s="105"/>
      <c r="Z164" s="1"/>
    </row>
    <row r="165" spans="1:26" x14ac:dyDescent="0.3">
      <c r="A165" s="1"/>
      <c r="B165" s="1"/>
      <c r="C165" s="1"/>
      <c r="D165" s="105"/>
      <c r="E165" s="1"/>
      <c r="F165" s="139"/>
      <c r="G165" s="182" t="str">
        <f>IF(G164="","",IF(G164+1&gt;условия!$K$14,"",G164+1))</f>
        <v/>
      </c>
      <c r="H165" s="140"/>
      <c r="I165" s="178" t="str">
        <f>отч_график!I165</f>
        <v/>
      </c>
      <c r="J165" s="178" t="str">
        <f>отч_график!J165</f>
        <v/>
      </c>
      <c r="K165" s="178" t="str">
        <f>отч_график!K165</f>
        <v/>
      </c>
      <c r="L165" s="178" t="str">
        <f>отч_график!L165</f>
        <v/>
      </c>
      <c r="M165" s="181" t="str">
        <f>отч_график!M165</f>
        <v/>
      </c>
      <c r="N165" s="1"/>
      <c r="O165" s="186"/>
      <c r="P165" s="178" t="str">
        <f>отч_конкуренты!I165</f>
        <v/>
      </c>
      <c r="Q165" s="178" t="str">
        <f>отч_конкуренты!J165</f>
        <v/>
      </c>
      <c r="R165" s="178" t="str">
        <f>отч_конкуренты!K165</f>
        <v/>
      </c>
      <c r="S165" s="178" t="str">
        <f>отч_конкуренты!L165</f>
        <v/>
      </c>
      <c r="T165" s="181" t="str">
        <f>отч_конкуренты!M165</f>
        <v/>
      </c>
      <c r="U165" s="1"/>
      <c r="V165" s="1"/>
      <c r="W165" s="1"/>
      <c r="X165" s="1"/>
      <c r="Y165" s="105"/>
      <c r="Z165" s="1"/>
    </row>
    <row r="166" spans="1:26" x14ac:dyDescent="0.3">
      <c r="A166" s="1"/>
      <c r="B166" s="1"/>
      <c r="C166" s="1"/>
      <c r="D166" s="105"/>
      <c r="E166" s="1"/>
      <c r="F166" s="139"/>
      <c r="G166" s="182" t="str">
        <f>IF(G165="","",IF(G165+1&gt;условия!$K$14,"",G165+1))</f>
        <v/>
      </c>
      <c r="H166" s="140"/>
      <c r="I166" s="178" t="str">
        <f>отч_график!I166</f>
        <v/>
      </c>
      <c r="J166" s="178" t="str">
        <f>отч_график!J166</f>
        <v/>
      </c>
      <c r="K166" s="178" t="str">
        <f>отч_график!K166</f>
        <v/>
      </c>
      <c r="L166" s="178" t="str">
        <f>отч_график!L166</f>
        <v/>
      </c>
      <c r="M166" s="181" t="str">
        <f>отч_график!M166</f>
        <v/>
      </c>
      <c r="N166" s="1"/>
      <c r="O166" s="186"/>
      <c r="P166" s="178" t="str">
        <f>отч_конкуренты!I166</f>
        <v/>
      </c>
      <c r="Q166" s="178" t="str">
        <f>отч_конкуренты!J166</f>
        <v/>
      </c>
      <c r="R166" s="178" t="str">
        <f>отч_конкуренты!K166</f>
        <v/>
      </c>
      <c r="S166" s="178" t="str">
        <f>отч_конкуренты!L166</f>
        <v/>
      </c>
      <c r="T166" s="181" t="str">
        <f>отч_конкуренты!M166</f>
        <v/>
      </c>
      <c r="U166" s="1"/>
      <c r="V166" s="1"/>
      <c r="W166" s="1"/>
      <c r="X166" s="1"/>
      <c r="Y166" s="105"/>
      <c r="Z166" s="1"/>
    </row>
    <row r="167" spans="1:26" x14ac:dyDescent="0.3">
      <c r="A167" s="1"/>
      <c r="B167" s="1"/>
      <c r="C167" s="1"/>
      <c r="D167" s="105"/>
      <c r="E167" s="1"/>
      <c r="F167" s="139"/>
      <c r="G167" s="182" t="str">
        <f>IF(G166="","",IF(G166+1&gt;условия!$K$14,"",G166+1))</f>
        <v/>
      </c>
      <c r="H167" s="140"/>
      <c r="I167" s="178" t="str">
        <f>отч_график!I167</f>
        <v/>
      </c>
      <c r="J167" s="178" t="str">
        <f>отч_график!J167</f>
        <v/>
      </c>
      <c r="K167" s="178" t="str">
        <f>отч_график!K167</f>
        <v/>
      </c>
      <c r="L167" s="178" t="str">
        <f>отч_график!L167</f>
        <v/>
      </c>
      <c r="M167" s="181" t="str">
        <f>отч_график!M167</f>
        <v/>
      </c>
      <c r="N167" s="1"/>
      <c r="O167" s="186"/>
      <c r="P167" s="178" t="str">
        <f>отч_конкуренты!I167</f>
        <v/>
      </c>
      <c r="Q167" s="178" t="str">
        <f>отч_конкуренты!J167</f>
        <v/>
      </c>
      <c r="R167" s="178" t="str">
        <f>отч_конкуренты!K167</f>
        <v/>
      </c>
      <c r="S167" s="178" t="str">
        <f>отч_конкуренты!L167</f>
        <v/>
      </c>
      <c r="T167" s="181" t="str">
        <f>отч_конкуренты!M167</f>
        <v/>
      </c>
      <c r="U167" s="1"/>
      <c r="V167" s="1"/>
      <c r="W167" s="1"/>
      <c r="X167" s="1"/>
      <c r="Y167" s="105"/>
      <c r="Z167" s="1"/>
    </row>
    <row r="168" spans="1:26" x14ac:dyDescent="0.3">
      <c r="A168" s="1"/>
      <c r="B168" s="1"/>
      <c r="C168" s="1"/>
      <c r="D168" s="105"/>
      <c r="E168" s="1"/>
      <c r="F168" s="139"/>
      <c r="G168" s="182" t="str">
        <f>IF(G167="","",IF(G167+1&gt;условия!$K$14,"",G167+1))</f>
        <v/>
      </c>
      <c r="H168" s="140"/>
      <c r="I168" s="178" t="str">
        <f>отч_график!I168</f>
        <v/>
      </c>
      <c r="J168" s="178" t="str">
        <f>отч_график!J168</f>
        <v/>
      </c>
      <c r="K168" s="178" t="str">
        <f>отч_график!K168</f>
        <v/>
      </c>
      <c r="L168" s="178" t="str">
        <f>отч_график!L168</f>
        <v/>
      </c>
      <c r="M168" s="181" t="str">
        <f>отч_график!M168</f>
        <v/>
      </c>
      <c r="N168" s="1"/>
      <c r="O168" s="186"/>
      <c r="P168" s="178" t="str">
        <f>отч_конкуренты!I168</f>
        <v/>
      </c>
      <c r="Q168" s="178" t="str">
        <f>отч_конкуренты!J168</f>
        <v/>
      </c>
      <c r="R168" s="178" t="str">
        <f>отч_конкуренты!K168</f>
        <v/>
      </c>
      <c r="S168" s="178" t="str">
        <f>отч_конкуренты!L168</f>
        <v/>
      </c>
      <c r="T168" s="181" t="str">
        <f>отч_конкуренты!M168</f>
        <v/>
      </c>
      <c r="U168" s="1"/>
      <c r="V168" s="1"/>
      <c r="W168" s="1"/>
      <c r="X168" s="1"/>
      <c r="Y168" s="105"/>
      <c r="Z168" s="1"/>
    </row>
    <row r="169" spans="1:26" x14ac:dyDescent="0.3">
      <c r="A169" s="1"/>
      <c r="B169" s="1"/>
      <c r="C169" s="1"/>
      <c r="D169" s="105"/>
      <c r="E169" s="1"/>
      <c r="F169" s="139"/>
      <c r="G169" s="182" t="str">
        <f>IF(G168="","",IF(G168+1&gt;условия!$K$14,"",G168+1))</f>
        <v/>
      </c>
      <c r="H169" s="140"/>
      <c r="I169" s="178" t="str">
        <f>отч_график!I169</f>
        <v/>
      </c>
      <c r="J169" s="178" t="str">
        <f>отч_график!J169</f>
        <v/>
      </c>
      <c r="K169" s="178" t="str">
        <f>отч_график!K169</f>
        <v/>
      </c>
      <c r="L169" s="178" t="str">
        <f>отч_график!L169</f>
        <v/>
      </c>
      <c r="M169" s="181" t="str">
        <f>отч_график!M169</f>
        <v/>
      </c>
      <c r="N169" s="1"/>
      <c r="O169" s="186"/>
      <c r="P169" s="178" t="str">
        <f>отч_конкуренты!I169</f>
        <v/>
      </c>
      <c r="Q169" s="178" t="str">
        <f>отч_конкуренты!J169</f>
        <v/>
      </c>
      <c r="R169" s="178" t="str">
        <f>отч_конкуренты!K169</f>
        <v/>
      </c>
      <c r="S169" s="178" t="str">
        <f>отч_конкуренты!L169</f>
        <v/>
      </c>
      <c r="T169" s="181" t="str">
        <f>отч_конкуренты!M169</f>
        <v/>
      </c>
      <c r="U169" s="1"/>
      <c r="V169" s="1"/>
      <c r="W169" s="1"/>
      <c r="X169" s="1"/>
      <c r="Y169" s="105"/>
      <c r="Z169" s="1"/>
    </row>
    <row r="170" spans="1:26" x14ac:dyDescent="0.3">
      <c r="A170" s="1"/>
      <c r="B170" s="1"/>
      <c r="C170" s="1"/>
      <c r="D170" s="105"/>
      <c r="E170" s="1"/>
      <c r="F170" s="139"/>
      <c r="G170" s="182" t="str">
        <f>IF(G169="","",IF(G169+1&gt;условия!$K$14,"",G169+1))</f>
        <v/>
      </c>
      <c r="H170" s="140"/>
      <c r="I170" s="178" t="str">
        <f>отч_график!I170</f>
        <v/>
      </c>
      <c r="J170" s="178" t="str">
        <f>отч_график!J170</f>
        <v/>
      </c>
      <c r="K170" s="178" t="str">
        <f>отч_график!K170</f>
        <v/>
      </c>
      <c r="L170" s="178" t="str">
        <f>отч_график!L170</f>
        <v/>
      </c>
      <c r="M170" s="181" t="str">
        <f>отч_график!M170</f>
        <v/>
      </c>
      <c r="N170" s="1"/>
      <c r="O170" s="186"/>
      <c r="P170" s="178" t="str">
        <f>отч_конкуренты!I170</f>
        <v/>
      </c>
      <c r="Q170" s="178" t="str">
        <f>отч_конкуренты!J170</f>
        <v/>
      </c>
      <c r="R170" s="178" t="str">
        <f>отч_конкуренты!K170</f>
        <v/>
      </c>
      <c r="S170" s="178" t="str">
        <f>отч_конкуренты!L170</f>
        <v/>
      </c>
      <c r="T170" s="181" t="str">
        <f>отч_конкуренты!M170</f>
        <v/>
      </c>
      <c r="U170" s="1"/>
      <c r="V170" s="1"/>
      <c r="W170" s="1"/>
      <c r="X170" s="1"/>
      <c r="Y170" s="105"/>
      <c r="Z170" s="1"/>
    </row>
    <row r="171" spans="1:26" x14ac:dyDescent="0.3">
      <c r="A171" s="1"/>
      <c r="B171" s="1"/>
      <c r="C171" s="1"/>
      <c r="D171" s="105"/>
      <c r="E171" s="1"/>
      <c r="F171" s="139"/>
      <c r="G171" s="182" t="str">
        <f>IF(G170="","",IF(G170+1&gt;условия!$K$14,"",G170+1))</f>
        <v/>
      </c>
      <c r="H171" s="140"/>
      <c r="I171" s="178" t="str">
        <f>отч_график!I171</f>
        <v/>
      </c>
      <c r="J171" s="178" t="str">
        <f>отч_график!J171</f>
        <v/>
      </c>
      <c r="K171" s="178" t="str">
        <f>отч_график!K171</f>
        <v/>
      </c>
      <c r="L171" s="178" t="str">
        <f>отч_график!L171</f>
        <v/>
      </c>
      <c r="M171" s="181" t="str">
        <f>отч_график!M171</f>
        <v/>
      </c>
      <c r="N171" s="1"/>
      <c r="O171" s="186"/>
      <c r="P171" s="178" t="str">
        <f>отч_конкуренты!I171</f>
        <v/>
      </c>
      <c r="Q171" s="178" t="str">
        <f>отч_конкуренты!J171</f>
        <v/>
      </c>
      <c r="R171" s="178" t="str">
        <f>отч_конкуренты!K171</f>
        <v/>
      </c>
      <c r="S171" s="178" t="str">
        <f>отч_конкуренты!L171</f>
        <v/>
      </c>
      <c r="T171" s="181" t="str">
        <f>отч_конкуренты!M171</f>
        <v/>
      </c>
      <c r="U171" s="1"/>
      <c r="V171" s="1"/>
      <c r="W171" s="1"/>
      <c r="X171" s="1"/>
      <c r="Y171" s="105"/>
      <c r="Z171" s="1"/>
    </row>
    <row r="172" spans="1:26" x14ac:dyDescent="0.3">
      <c r="A172" s="1"/>
      <c r="B172" s="1"/>
      <c r="C172" s="1"/>
      <c r="D172" s="105"/>
      <c r="E172" s="1"/>
      <c r="F172" s="139"/>
      <c r="G172" s="182" t="str">
        <f>IF(G171="","",IF(G171+1&gt;условия!$K$14,"",G171+1))</f>
        <v/>
      </c>
      <c r="H172" s="140"/>
      <c r="I172" s="178" t="str">
        <f>отч_график!I172</f>
        <v/>
      </c>
      <c r="J172" s="178" t="str">
        <f>отч_график!J172</f>
        <v/>
      </c>
      <c r="K172" s="178" t="str">
        <f>отч_график!K172</f>
        <v/>
      </c>
      <c r="L172" s="178" t="str">
        <f>отч_график!L172</f>
        <v/>
      </c>
      <c r="M172" s="181" t="str">
        <f>отч_график!M172</f>
        <v/>
      </c>
      <c r="N172" s="1"/>
      <c r="O172" s="186"/>
      <c r="P172" s="178" t="str">
        <f>отч_конкуренты!I172</f>
        <v/>
      </c>
      <c r="Q172" s="178" t="str">
        <f>отч_конкуренты!J172</f>
        <v/>
      </c>
      <c r="R172" s="178" t="str">
        <f>отч_конкуренты!K172</f>
        <v/>
      </c>
      <c r="S172" s="178" t="str">
        <f>отч_конкуренты!L172</f>
        <v/>
      </c>
      <c r="T172" s="181" t="str">
        <f>отч_конкуренты!M172</f>
        <v/>
      </c>
      <c r="U172" s="1"/>
      <c r="V172" s="1"/>
      <c r="W172" s="1"/>
      <c r="X172" s="1"/>
      <c r="Y172" s="105"/>
      <c r="Z172" s="1"/>
    </row>
    <row r="173" spans="1:26" x14ac:dyDescent="0.3">
      <c r="A173" s="1"/>
      <c r="B173" s="1"/>
      <c r="C173" s="1"/>
      <c r="D173" s="105"/>
      <c r="E173" s="1"/>
      <c r="F173" s="139"/>
      <c r="G173" s="182" t="str">
        <f>IF(G172="","",IF(G172+1&gt;условия!$K$14,"",G172+1))</f>
        <v/>
      </c>
      <c r="H173" s="140"/>
      <c r="I173" s="178" t="str">
        <f>отч_график!I173</f>
        <v/>
      </c>
      <c r="J173" s="178" t="str">
        <f>отч_график!J173</f>
        <v/>
      </c>
      <c r="K173" s="178" t="str">
        <f>отч_график!K173</f>
        <v/>
      </c>
      <c r="L173" s="178" t="str">
        <f>отч_график!L173</f>
        <v/>
      </c>
      <c r="M173" s="181" t="str">
        <f>отч_график!M173</f>
        <v/>
      </c>
      <c r="N173" s="1"/>
      <c r="O173" s="186"/>
      <c r="P173" s="178" t="str">
        <f>отч_конкуренты!I173</f>
        <v/>
      </c>
      <c r="Q173" s="178" t="str">
        <f>отч_конкуренты!J173</f>
        <v/>
      </c>
      <c r="R173" s="178" t="str">
        <f>отч_конкуренты!K173</f>
        <v/>
      </c>
      <c r="S173" s="178" t="str">
        <f>отч_конкуренты!L173</f>
        <v/>
      </c>
      <c r="T173" s="181" t="str">
        <f>отч_конкуренты!M173</f>
        <v/>
      </c>
      <c r="U173" s="1"/>
      <c r="V173" s="1"/>
      <c r="W173" s="1"/>
      <c r="X173" s="1"/>
      <c r="Y173" s="105"/>
      <c r="Z173" s="1"/>
    </row>
    <row r="174" spans="1:26" x14ac:dyDescent="0.3">
      <c r="A174" s="1"/>
      <c r="B174" s="1"/>
      <c r="C174" s="1"/>
      <c r="D174" s="105"/>
      <c r="E174" s="1"/>
      <c r="F174" s="139"/>
      <c r="G174" s="182" t="str">
        <f>IF(G173="","",IF(G173+1&gt;условия!$K$14,"",G173+1))</f>
        <v/>
      </c>
      <c r="H174" s="140"/>
      <c r="I174" s="178" t="str">
        <f>отч_график!I174</f>
        <v/>
      </c>
      <c r="J174" s="178" t="str">
        <f>отч_график!J174</f>
        <v/>
      </c>
      <c r="K174" s="178" t="str">
        <f>отч_график!K174</f>
        <v/>
      </c>
      <c r="L174" s="178" t="str">
        <f>отч_график!L174</f>
        <v/>
      </c>
      <c r="M174" s="181" t="str">
        <f>отч_график!M174</f>
        <v/>
      </c>
      <c r="N174" s="1"/>
      <c r="O174" s="186"/>
      <c r="P174" s="178" t="str">
        <f>отч_конкуренты!I174</f>
        <v/>
      </c>
      <c r="Q174" s="178" t="str">
        <f>отч_конкуренты!J174</f>
        <v/>
      </c>
      <c r="R174" s="178" t="str">
        <f>отч_конкуренты!K174</f>
        <v/>
      </c>
      <c r="S174" s="178" t="str">
        <f>отч_конкуренты!L174</f>
        <v/>
      </c>
      <c r="T174" s="181" t="str">
        <f>отч_конкуренты!M174</f>
        <v/>
      </c>
      <c r="U174" s="1"/>
      <c r="V174" s="1"/>
      <c r="W174" s="1"/>
      <c r="X174" s="1"/>
      <c r="Y174" s="105"/>
      <c r="Z174" s="1"/>
    </row>
    <row r="175" spans="1:26" x14ac:dyDescent="0.3">
      <c r="A175" s="1"/>
      <c r="B175" s="1"/>
      <c r="C175" s="1"/>
      <c r="D175" s="105"/>
      <c r="E175" s="1"/>
      <c r="F175" s="139"/>
      <c r="G175" s="182" t="str">
        <f>IF(G174="","",IF(G174+1&gt;условия!$K$14,"",G174+1))</f>
        <v/>
      </c>
      <c r="H175" s="140"/>
      <c r="I175" s="178" t="str">
        <f>отч_график!I175</f>
        <v/>
      </c>
      <c r="J175" s="178" t="str">
        <f>отч_график!J175</f>
        <v/>
      </c>
      <c r="K175" s="178" t="str">
        <f>отч_график!K175</f>
        <v/>
      </c>
      <c r="L175" s="178" t="str">
        <f>отч_график!L175</f>
        <v/>
      </c>
      <c r="M175" s="181" t="str">
        <f>отч_график!M175</f>
        <v/>
      </c>
      <c r="N175" s="1"/>
      <c r="O175" s="186"/>
      <c r="P175" s="178" t="str">
        <f>отч_конкуренты!I175</f>
        <v/>
      </c>
      <c r="Q175" s="178" t="str">
        <f>отч_конкуренты!J175</f>
        <v/>
      </c>
      <c r="R175" s="178" t="str">
        <f>отч_конкуренты!K175</f>
        <v/>
      </c>
      <c r="S175" s="178" t="str">
        <f>отч_конкуренты!L175</f>
        <v/>
      </c>
      <c r="T175" s="181" t="str">
        <f>отч_конкуренты!M175</f>
        <v/>
      </c>
      <c r="U175" s="1"/>
      <c r="V175" s="1"/>
      <c r="W175" s="1"/>
      <c r="X175" s="1"/>
      <c r="Y175" s="105"/>
      <c r="Z175" s="1"/>
    </row>
    <row r="176" spans="1:26" x14ac:dyDescent="0.3">
      <c r="A176" s="1"/>
      <c r="B176" s="1"/>
      <c r="C176" s="1"/>
      <c r="D176" s="105"/>
      <c r="E176" s="1"/>
      <c r="F176" s="139"/>
      <c r="G176" s="182" t="str">
        <f>IF(G175="","",IF(G175+1&gt;условия!$K$14,"",G175+1))</f>
        <v/>
      </c>
      <c r="H176" s="140"/>
      <c r="I176" s="178" t="str">
        <f>отч_график!I176</f>
        <v/>
      </c>
      <c r="J176" s="178" t="str">
        <f>отч_график!J176</f>
        <v/>
      </c>
      <c r="K176" s="178" t="str">
        <f>отч_график!K176</f>
        <v/>
      </c>
      <c r="L176" s="178" t="str">
        <f>отч_график!L176</f>
        <v/>
      </c>
      <c r="M176" s="181" t="str">
        <f>отч_график!M176</f>
        <v/>
      </c>
      <c r="N176" s="1"/>
      <c r="O176" s="186"/>
      <c r="P176" s="178" t="str">
        <f>отч_конкуренты!I176</f>
        <v/>
      </c>
      <c r="Q176" s="178" t="str">
        <f>отч_конкуренты!J176</f>
        <v/>
      </c>
      <c r="R176" s="178" t="str">
        <f>отч_конкуренты!K176</f>
        <v/>
      </c>
      <c r="S176" s="178" t="str">
        <f>отч_конкуренты!L176</f>
        <v/>
      </c>
      <c r="T176" s="181" t="str">
        <f>отч_конкуренты!M176</f>
        <v/>
      </c>
      <c r="U176" s="1"/>
      <c r="V176" s="1"/>
      <c r="W176" s="1"/>
      <c r="X176" s="1"/>
      <c r="Y176" s="105"/>
      <c r="Z176" s="1"/>
    </row>
    <row r="177" spans="1:26" x14ac:dyDescent="0.3">
      <c r="A177" s="1"/>
      <c r="B177" s="1"/>
      <c r="C177" s="1"/>
      <c r="D177" s="105"/>
      <c r="E177" s="1"/>
      <c r="F177" s="139"/>
      <c r="G177" s="182" t="str">
        <f>IF(G176="","",IF(G176+1&gt;условия!$K$14,"",G176+1))</f>
        <v/>
      </c>
      <c r="H177" s="140"/>
      <c r="I177" s="178" t="str">
        <f>отч_график!I177</f>
        <v/>
      </c>
      <c r="J177" s="178" t="str">
        <f>отч_график!J177</f>
        <v/>
      </c>
      <c r="K177" s="178" t="str">
        <f>отч_график!K177</f>
        <v/>
      </c>
      <c r="L177" s="178" t="str">
        <f>отч_график!L177</f>
        <v/>
      </c>
      <c r="M177" s="181" t="str">
        <f>отч_график!M177</f>
        <v/>
      </c>
      <c r="N177" s="1"/>
      <c r="O177" s="186"/>
      <c r="P177" s="178" t="str">
        <f>отч_конкуренты!I177</f>
        <v/>
      </c>
      <c r="Q177" s="178" t="str">
        <f>отч_конкуренты!J177</f>
        <v/>
      </c>
      <c r="R177" s="178" t="str">
        <f>отч_конкуренты!K177</f>
        <v/>
      </c>
      <c r="S177" s="178" t="str">
        <f>отч_конкуренты!L177</f>
        <v/>
      </c>
      <c r="T177" s="181" t="str">
        <f>отч_конкуренты!M177</f>
        <v/>
      </c>
      <c r="U177" s="1"/>
      <c r="V177" s="1"/>
      <c r="W177" s="1"/>
      <c r="X177" s="1"/>
      <c r="Y177" s="105"/>
      <c r="Z177" s="1"/>
    </row>
    <row r="178" spans="1:26" x14ac:dyDescent="0.3">
      <c r="A178" s="1"/>
      <c r="B178" s="1"/>
      <c r="C178" s="1"/>
      <c r="D178" s="105"/>
      <c r="E178" s="1"/>
      <c r="F178" s="139"/>
      <c r="G178" s="182" t="str">
        <f>IF(G177="","",IF(G177+1&gt;условия!$K$14,"",G177+1))</f>
        <v/>
      </c>
      <c r="H178" s="140"/>
      <c r="I178" s="178" t="str">
        <f>отч_график!I178</f>
        <v/>
      </c>
      <c r="J178" s="178" t="str">
        <f>отч_график!J178</f>
        <v/>
      </c>
      <c r="K178" s="178" t="str">
        <f>отч_график!K178</f>
        <v/>
      </c>
      <c r="L178" s="178" t="str">
        <f>отч_график!L178</f>
        <v/>
      </c>
      <c r="M178" s="181" t="str">
        <f>отч_график!M178</f>
        <v/>
      </c>
      <c r="N178" s="1"/>
      <c r="O178" s="186"/>
      <c r="P178" s="178" t="str">
        <f>отч_конкуренты!I178</f>
        <v/>
      </c>
      <c r="Q178" s="178" t="str">
        <f>отч_конкуренты!J178</f>
        <v/>
      </c>
      <c r="R178" s="178" t="str">
        <f>отч_конкуренты!K178</f>
        <v/>
      </c>
      <c r="S178" s="178" t="str">
        <f>отч_конкуренты!L178</f>
        <v/>
      </c>
      <c r="T178" s="181" t="str">
        <f>отч_конкуренты!M178</f>
        <v/>
      </c>
      <c r="U178" s="1"/>
      <c r="V178" s="1"/>
      <c r="W178" s="1"/>
      <c r="X178" s="1"/>
      <c r="Y178" s="105"/>
      <c r="Z178" s="1"/>
    </row>
    <row r="179" spans="1:26" x14ac:dyDescent="0.3">
      <c r="A179" s="1"/>
      <c r="B179" s="1"/>
      <c r="C179" s="1"/>
      <c r="D179" s="105"/>
      <c r="E179" s="1"/>
      <c r="F179" s="139"/>
      <c r="G179" s="182" t="str">
        <f>IF(G178="","",IF(G178+1&gt;условия!$K$14,"",G178+1))</f>
        <v/>
      </c>
      <c r="H179" s="140"/>
      <c r="I179" s="178" t="str">
        <f>отч_график!I179</f>
        <v/>
      </c>
      <c r="J179" s="178" t="str">
        <f>отч_график!J179</f>
        <v/>
      </c>
      <c r="K179" s="178" t="str">
        <f>отч_график!K179</f>
        <v/>
      </c>
      <c r="L179" s="178" t="str">
        <f>отч_график!L179</f>
        <v/>
      </c>
      <c r="M179" s="181" t="str">
        <f>отч_график!M179</f>
        <v/>
      </c>
      <c r="N179" s="1"/>
      <c r="O179" s="186"/>
      <c r="P179" s="178" t="str">
        <f>отч_конкуренты!I179</f>
        <v/>
      </c>
      <c r="Q179" s="178" t="str">
        <f>отч_конкуренты!J179</f>
        <v/>
      </c>
      <c r="R179" s="178" t="str">
        <f>отч_конкуренты!K179</f>
        <v/>
      </c>
      <c r="S179" s="178" t="str">
        <f>отч_конкуренты!L179</f>
        <v/>
      </c>
      <c r="T179" s="181" t="str">
        <f>отч_конкуренты!M179</f>
        <v/>
      </c>
      <c r="U179" s="1"/>
      <c r="V179" s="1"/>
      <c r="W179" s="1"/>
      <c r="X179" s="1"/>
      <c r="Y179" s="105"/>
      <c r="Z179" s="1"/>
    </row>
    <row r="180" spans="1:26" x14ac:dyDescent="0.3">
      <c r="A180" s="1"/>
      <c r="B180" s="1"/>
      <c r="C180" s="1"/>
      <c r="D180" s="105"/>
      <c r="E180" s="1"/>
      <c r="F180" s="139"/>
      <c r="G180" s="182" t="str">
        <f>IF(G179="","",IF(G179+1&gt;условия!$K$14,"",G179+1))</f>
        <v/>
      </c>
      <c r="H180" s="140"/>
      <c r="I180" s="178" t="str">
        <f>отч_график!I180</f>
        <v/>
      </c>
      <c r="J180" s="178" t="str">
        <f>отч_график!J180</f>
        <v/>
      </c>
      <c r="K180" s="178" t="str">
        <f>отч_график!K180</f>
        <v/>
      </c>
      <c r="L180" s="178" t="str">
        <f>отч_график!L180</f>
        <v/>
      </c>
      <c r="M180" s="181" t="str">
        <f>отч_график!M180</f>
        <v/>
      </c>
      <c r="N180" s="1"/>
      <c r="O180" s="186"/>
      <c r="P180" s="178" t="str">
        <f>отч_конкуренты!I180</f>
        <v/>
      </c>
      <c r="Q180" s="178" t="str">
        <f>отч_конкуренты!J180</f>
        <v/>
      </c>
      <c r="R180" s="178" t="str">
        <f>отч_конкуренты!K180</f>
        <v/>
      </c>
      <c r="S180" s="178" t="str">
        <f>отч_конкуренты!L180</f>
        <v/>
      </c>
      <c r="T180" s="181" t="str">
        <f>отч_конкуренты!M180</f>
        <v/>
      </c>
      <c r="U180" s="1"/>
      <c r="V180" s="1"/>
      <c r="W180" s="1"/>
      <c r="X180" s="1"/>
      <c r="Y180" s="105"/>
      <c r="Z180" s="1"/>
    </row>
    <row r="181" spans="1:26" x14ac:dyDescent="0.3">
      <c r="A181" s="1"/>
      <c r="B181" s="1"/>
      <c r="C181" s="1"/>
      <c r="D181" s="105"/>
      <c r="E181" s="1"/>
      <c r="F181" s="139"/>
      <c r="G181" s="182" t="str">
        <f>IF(G180="","",IF(G180+1&gt;условия!$K$14,"",G180+1))</f>
        <v/>
      </c>
      <c r="H181" s="140"/>
      <c r="I181" s="178" t="str">
        <f>отч_график!I181</f>
        <v/>
      </c>
      <c r="J181" s="178" t="str">
        <f>отч_график!J181</f>
        <v/>
      </c>
      <c r="K181" s="178" t="str">
        <f>отч_график!K181</f>
        <v/>
      </c>
      <c r="L181" s="178" t="str">
        <f>отч_график!L181</f>
        <v/>
      </c>
      <c r="M181" s="181" t="str">
        <f>отч_график!M181</f>
        <v/>
      </c>
      <c r="N181" s="1"/>
      <c r="O181" s="186"/>
      <c r="P181" s="178" t="str">
        <f>отч_конкуренты!I181</f>
        <v/>
      </c>
      <c r="Q181" s="178" t="str">
        <f>отч_конкуренты!J181</f>
        <v/>
      </c>
      <c r="R181" s="178" t="str">
        <f>отч_конкуренты!K181</f>
        <v/>
      </c>
      <c r="S181" s="178" t="str">
        <f>отч_конкуренты!L181</f>
        <v/>
      </c>
      <c r="T181" s="181" t="str">
        <f>отч_конкуренты!M181</f>
        <v/>
      </c>
      <c r="U181" s="1"/>
      <c r="V181" s="1"/>
      <c r="W181" s="1"/>
      <c r="X181" s="1"/>
      <c r="Y181" s="105"/>
      <c r="Z181" s="1"/>
    </row>
    <row r="182" spans="1:26" x14ac:dyDescent="0.3">
      <c r="A182" s="1"/>
      <c r="B182" s="1"/>
      <c r="C182" s="1"/>
      <c r="D182" s="105"/>
      <c r="E182" s="1"/>
      <c r="F182" s="139"/>
      <c r="G182" s="182" t="str">
        <f>IF(G181="","",IF(G181+1&gt;условия!$K$14,"",G181+1))</f>
        <v/>
      </c>
      <c r="H182" s="140"/>
      <c r="I182" s="178" t="str">
        <f>отч_график!I182</f>
        <v/>
      </c>
      <c r="J182" s="178" t="str">
        <f>отч_график!J182</f>
        <v/>
      </c>
      <c r="K182" s="178" t="str">
        <f>отч_график!K182</f>
        <v/>
      </c>
      <c r="L182" s="178" t="str">
        <f>отч_график!L182</f>
        <v/>
      </c>
      <c r="M182" s="181" t="str">
        <f>отч_график!M182</f>
        <v/>
      </c>
      <c r="N182" s="1"/>
      <c r="O182" s="186"/>
      <c r="P182" s="178" t="str">
        <f>отч_конкуренты!I182</f>
        <v/>
      </c>
      <c r="Q182" s="178" t="str">
        <f>отч_конкуренты!J182</f>
        <v/>
      </c>
      <c r="R182" s="178" t="str">
        <f>отч_конкуренты!K182</f>
        <v/>
      </c>
      <c r="S182" s="178" t="str">
        <f>отч_конкуренты!L182</f>
        <v/>
      </c>
      <c r="T182" s="181" t="str">
        <f>отч_конкуренты!M182</f>
        <v/>
      </c>
      <c r="U182" s="1"/>
      <c r="V182" s="1"/>
      <c r="W182" s="1"/>
      <c r="X182" s="1"/>
      <c r="Y182" s="105"/>
      <c r="Z182" s="1"/>
    </row>
    <row r="183" spans="1:26" x14ac:dyDescent="0.3">
      <c r="A183" s="1"/>
      <c r="B183" s="1"/>
      <c r="C183" s="1"/>
      <c r="D183" s="105"/>
      <c r="E183" s="1"/>
      <c r="F183" s="139"/>
      <c r="G183" s="182" t="str">
        <f>IF(G182="","",IF(G182+1&gt;условия!$K$14,"",G182+1))</f>
        <v/>
      </c>
      <c r="H183" s="140"/>
      <c r="I183" s="178" t="str">
        <f>отч_график!I183</f>
        <v/>
      </c>
      <c r="J183" s="178" t="str">
        <f>отч_график!J183</f>
        <v/>
      </c>
      <c r="K183" s="178" t="str">
        <f>отч_график!K183</f>
        <v/>
      </c>
      <c r="L183" s="178" t="str">
        <f>отч_график!L183</f>
        <v/>
      </c>
      <c r="M183" s="181" t="str">
        <f>отч_график!M183</f>
        <v/>
      </c>
      <c r="N183" s="1"/>
      <c r="O183" s="186"/>
      <c r="P183" s="178" t="str">
        <f>отч_конкуренты!I183</f>
        <v/>
      </c>
      <c r="Q183" s="178" t="str">
        <f>отч_конкуренты!J183</f>
        <v/>
      </c>
      <c r="R183" s="178" t="str">
        <f>отч_конкуренты!K183</f>
        <v/>
      </c>
      <c r="S183" s="178" t="str">
        <f>отч_конкуренты!L183</f>
        <v/>
      </c>
      <c r="T183" s="181" t="str">
        <f>отч_конкуренты!M183</f>
        <v/>
      </c>
      <c r="U183" s="1"/>
      <c r="V183" s="1"/>
      <c r="W183" s="1"/>
      <c r="X183" s="1"/>
      <c r="Y183" s="105"/>
      <c r="Z183" s="1"/>
    </row>
    <row r="184" spans="1:26" x14ac:dyDescent="0.3">
      <c r="A184" s="1"/>
      <c r="B184" s="1"/>
      <c r="C184" s="1"/>
      <c r="D184" s="105"/>
      <c r="E184" s="1"/>
      <c r="F184" s="139"/>
      <c r="G184" s="182" t="str">
        <f>IF(G183="","",IF(G183+1&gt;условия!$K$14,"",G183+1))</f>
        <v/>
      </c>
      <c r="H184" s="140"/>
      <c r="I184" s="178" t="str">
        <f>отч_график!I184</f>
        <v/>
      </c>
      <c r="J184" s="178" t="str">
        <f>отч_график!J184</f>
        <v/>
      </c>
      <c r="K184" s="178" t="str">
        <f>отч_график!K184</f>
        <v/>
      </c>
      <c r="L184" s="178" t="str">
        <f>отч_график!L184</f>
        <v/>
      </c>
      <c r="M184" s="181" t="str">
        <f>отч_график!M184</f>
        <v/>
      </c>
      <c r="N184" s="1"/>
      <c r="O184" s="186"/>
      <c r="P184" s="178" t="str">
        <f>отч_конкуренты!I184</f>
        <v/>
      </c>
      <c r="Q184" s="178" t="str">
        <f>отч_конкуренты!J184</f>
        <v/>
      </c>
      <c r="R184" s="178" t="str">
        <f>отч_конкуренты!K184</f>
        <v/>
      </c>
      <c r="S184" s="178" t="str">
        <f>отч_конкуренты!L184</f>
        <v/>
      </c>
      <c r="T184" s="181" t="str">
        <f>отч_конкуренты!M184</f>
        <v/>
      </c>
      <c r="U184" s="1"/>
      <c r="V184" s="1"/>
      <c r="W184" s="1"/>
      <c r="X184" s="1"/>
      <c r="Y184" s="105"/>
      <c r="Z184" s="1"/>
    </row>
    <row r="185" spans="1:26" x14ac:dyDescent="0.3">
      <c r="A185" s="1"/>
      <c r="B185" s="1"/>
      <c r="C185" s="1"/>
      <c r="D185" s="105"/>
      <c r="E185" s="1"/>
      <c r="F185" s="139"/>
      <c r="G185" s="182" t="str">
        <f>IF(G184="","",IF(G184+1&gt;условия!$K$14,"",G184+1))</f>
        <v/>
      </c>
      <c r="H185" s="140"/>
      <c r="I185" s="178" t="str">
        <f>отч_график!I185</f>
        <v/>
      </c>
      <c r="J185" s="178" t="str">
        <f>отч_график!J185</f>
        <v/>
      </c>
      <c r="K185" s="178" t="str">
        <f>отч_график!K185</f>
        <v/>
      </c>
      <c r="L185" s="178" t="str">
        <f>отч_график!L185</f>
        <v/>
      </c>
      <c r="M185" s="181" t="str">
        <f>отч_график!M185</f>
        <v/>
      </c>
      <c r="N185" s="1"/>
      <c r="O185" s="186"/>
      <c r="P185" s="178" t="str">
        <f>отч_конкуренты!I185</f>
        <v/>
      </c>
      <c r="Q185" s="178" t="str">
        <f>отч_конкуренты!J185</f>
        <v/>
      </c>
      <c r="R185" s="178" t="str">
        <f>отч_конкуренты!K185</f>
        <v/>
      </c>
      <c r="S185" s="178" t="str">
        <f>отч_конкуренты!L185</f>
        <v/>
      </c>
      <c r="T185" s="181" t="str">
        <f>отч_конкуренты!M185</f>
        <v/>
      </c>
      <c r="U185" s="1"/>
      <c r="V185" s="1"/>
      <c r="W185" s="1"/>
      <c r="X185" s="1"/>
      <c r="Y185" s="105"/>
      <c r="Z185" s="1"/>
    </row>
    <row r="186" spans="1:26" x14ac:dyDescent="0.3">
      <c r="A186" s="1"/>
      <c r="B186" s="1"/>
      <c r="C186" s="1"/>
      <c r="D186" s="105"/>
      <c r="E186" s="1"/>
      <c r="F186" s="139"/>
      <c r="G186" s="182" t="str">
        <f>IF(G185="","",IF(G185+1&gt;условия!$K$14,"",G185+1))</f>
        <v/>
      </c>
      <c r="H186" s="140"/>
      <c r="I186" s="178" t="str">
        <f>отч_график!I186</f>
        <v/>
      </c>
      <c r="J186" s="178" t="str">
        <f>отч_график!J186</f>
        <v/>
      </c>
      <c r="K186" s="178" t="str">
        <f>отч_график!K186</f>
        <v/>
      </c>
      <c r="L186" s="178" t="str">
        <f>отч_график!L186</f>
        <v/>
      </c>
      <c r="M186" s="181" t="str">
        <f>отч_график!M186</f>
        <v/>
      </c>
      <c r="N186" s="1"/>
      <c r="O186" s="186"/>
      <c r="P186" s="178" t="str">
        <f>отч_конкуренты!I186</f>
        <v/>
      </c>
      <c r="Q186" s="178" t="str">
        <f>отч_конкуренты!J186</f>
        <v/>
      </c>
      <c r="R186" s="178" t="str">
        <f>отч_конкуренты!K186</f>
        <v/>
      </c>
      <c r="S186" s="178" t="str">
        <f>отч_конкуренты!L186</f>
        <v/>
      </c>
      <c r="T186" s="181" t="str">
        <f>отч_конкуренты!M186</f>
        <v/>
      </c>
      <c r="U186" s="1"/>
      <c r="V186" s="1"/>
      <c r="W186" s="1"/>
      <c r="X186" s="1"/>
      <c r="Y186" s="105"/>
      <c r="Z186" s="1"/>
    </row>
    <row r="187" spans="1:26" x14ac:dyDescent="0.3">
      <c r="A187" s="1"/>
      <c r="B187" s="1"/>
      <c r="C187" s="1"/>
      <c r="D187" s="105"/>
      <c r="E187" s="1"/>
      <c r="F187" s="139"/>
      <c r="G187" s="182" t="str">
        <f>IF(G186="","",IF(G186+1&gt;условия!$K$14,"",G186+1))</f>
        <v/>
      </c>
      <c r="H187" s="140"/>
      <c r="I187" s="178" t="str">
        <f>отч_график!I187</f>
        <v/>
      </c>
      <c r="J187" s="178" t="str">
        <f>отч_график!J187</f>
        <v/>
      </c>
      <c r="K187" s="178" t="str">
        <f>отч_график!K187</f>
        <v/>
      </c>
      <c r="L187" s="178" t="str">
        <f>отч_график!L187</f>
        <v/>
      </c>
      <c r="M187" s="181" t="str">
        <f>отч_график!M187</f>
        <v/>
      </c>
      <c r="N187" s="1"/>
      <c r="O187" s="186"/>
      <c r="P187" s="178" t="str">
        <f>отч_конкуренты!I187</f>
        <v/>
      </c>
      <c r="Q187" s="178" t="str">
        <f>отч_конкуренты!J187</f>
        <v/>
      </c>
      <c r="R187" s="178" t="str">
        <f>отч_конкуренты!K187</f>
        <v/>
      </c>
      <c r="S187" s="178" t="str">
        <f>отч_конкуренты!L187</f>
        <v/>
      </c>
      <c r="T187" s="181" t="str">
        <f>отч_конкуренты!M187</f>
        <v/>
      </c>
      <c r="U187" s="1"/>
      <c r="V187" s="1"/>
      <c r="W187" s="1"/>
      <c r="X187" s="1"/>
      <c r="Y187" s="105"/>
      <c r="Z187" s="1"/>
    </row>
    <row r="188" spans="1:26" x14ac:dyDescent="0.3">
      <c r="A188" s="1"/>
      <c r="B188" s="1"/>
      <c r="C188" s="1"/>
      <c r="D188" s="105"/>
      <c r="E188" s="1"/>
      <c r="F188" s="139"/>
      <c r="G188" s="182" t="str">
        <f>IF(G187="","",IF(G187+1&gt;условия!$K$14,"",G187+1))</f>
        <v/>
      </c>
      <c r="H188" s="140"/>
      <c r="I188" s="178" t="str">
        <f>отч_график!I188</f>
        <v/>
      </c>
      <c r="J188" s="178" t="str">
        <f>отч_график!J188</f>
        <v/>
      </c>
      <c r="K188" s="178" t="str">
        <f>отч_график!K188</f>
        <v/>
      </c>
      <c r="L188" s="178" t="str">
        <f>отч_график!L188</f>
        <v/>
      </c>
      <c r="M188" s="181" t="str">
        <f>отч_график!M188</f>
        <v/>
      </c>
      <c r="N188" s="1"/>
      <c r="O188" s="186"/>
      <c r="P188" s="178" t="str">
        <f>отч_конкуренты!I188</f>
        <v/>
      </c>
      <c r="Q188" s="178" t="str">
        <f>отч_конкуренты!J188</f>
        <v/>
      </c>
      <c r="R188" s="178" t="str">
        <f>отч_конкуренты!K188</f>
        <v/>
      </c>
      <c r="S188" s="178" t="str">
        <f>отч_конкуренты!L188</f>
        <v/>
      </c>
      <c r="T188" s="181" t="str">
        <f>отч_конкуренты!M188</f>
        <v/>
      </c>
      <c r="U188" s="1"/>
      <c r="V188" s="1"/>
      <c r="W188" s="1"/>
      <c r="X188" s="1"/>
      <c r="Y188" s="105"/>
      <c r="Z188" s="1"/>
    </row>
    <row r="189" spans="1:26" x14ac:dyDescent="0.3">
      <c r="A189" s="1"/>
      <c r="B189" s="1"/>
      <c r="C189" s="1"/>
      <c r="D189" s="105"/>
      <c r="E189" s="1"/>
      <c r="F189" s="139"/>
      <c r="G189" s="182" t="str">
        <f>IF(G188="","",IF(G188+1&gt;условия!$K$14,"",G188+1))</f>
        <v/>
      </c>
      <c r="H189" s="140"/>
      <c r="I189" s="178" t="str">
        <f>отч_график!I189</f>
        <v/>
      </c>
      <c r="J189" s="178" t="str">
        <f>отч_график!J189</f>
        <v/>
      </c>
      <c r="K189" s="178" t="str">
        <f>отч_график!K189</f>
        <v/>
      </c>
      <c r="L189" s="178" t="str">
        <f>отч_график!L189</f>
        <v/>
      </c>
      <c r="M189" s="181" t="str">
        <f>отч_график!M189</f>
        <v/>
      </c>
      <c r="N189" s="1"/>
      <c r="O189" s="186"/>
      <c r="P189" s="178" t="str">
        <f>отч_конкуренты!I189</f>
        <v/>
      </c>
      <c r="Q189" s="178" t="str">
        <f>отч_конкуренты!J189</f>
        <v/>
      </c>
      <c r="R189" s="178" t="str">
        <f>отч_конкуренты!K189</f>
        <v/>
      </c>
      <c r="S189" s="178" t="str">
        <f>отч_конкуренты!L189</f>
        <v/>
      </c>
      <c r="T189" s="181" t="str">
        <f>отч_конкуренты!M189</f>
        <v/>
      </c>
      <c r="U189" s="1"/>
      <c r="V189" s="1"/>
      <c r="W189" s="1"/>
      <c r="X189" s="1"/>
      <c r="Y189" s="105"/>
      <c r="Z189" s="1"/>
    </row>
    <row r="190" spans="1:26" x14ac:dyDescent="0.3">
      <c r="A190" s="1"/>
      <c r="B190" s="1"/>
      <c r="C190" s="1"/>
      <c r="D190" s="105"/>
      <c r="E190" s="1"/>
      <c r="F190" s="139"/>
      <c r="G190" s="182" t="str">
        <f>IF(G189="","",IF(G189+1&gt;условия!$K$14,"",G189+1))</f>
        <v/>
      </c>
      <c r="H190" s="140"/>
      <c r="I190" s="178" t="str">
        <f>отч_график!I190</f>
        <v/>
      </c>
      <c r="J190" s="178" t="str">
        <f>отч_график!J190</f>
        <v/>
      </c>
      <c r="K190" s="178" t="str">
        <f>отч_график!K190</f>
        <v/>
      </c>
      <c r="L190" s="178" t="str">
        <f>отч_график!L190</f>
        <v/>
      </c>
      <c r="M190" s="181" t="str">
        <f>отч_график!M190</f>
        <v/>
      </c>
      <c r="N190" s="1"/>
      <c r="O190" s="186"/>
      <c r="P190" s="178" t="str">
        <f>отч_конкуренты!I190</f>
        <v/>
      </c>
      <c r="Q190" s="178" t="str">
        <f>отч_конкуренты!J190</f>
        <v/>
      </c>
      <c r="R190" s="178" t="str">
        <f>отч_конкуренты!K190</f>
        <v/>
      </c>
      <c r="S190" s="178" t="str">
        <f>отч_конкуренты!L190</f>
        <v/>
      </c>
      <c r="T190" s="181" t="str">
        <f>отч_конкуренты!M190</f>
        <v/>
      </c>
      <c r="U190" s="1"/>
      <c r="V190" s="1"/>
      <c r="W190" s="1"/>
      <c r="X190" s="1"/>
      <c r="Y190" s="105"/>
      <c r="Z190" s="1"/>
    </row>
    <row r="191" spans="1:26" x14ac:dyDescent="0.3">
      <c r="A191" s="1"/>
      <c r="B191" s="1"/>
      <c r="C191" s="1"/>
      <c r="D191" s="105"/>
      <c r="E191" s="1"/>
      <c r="F191" s="139"/>
      <c r="G191" s="182" t="str">
        <f>IF(G190="","",IF(G190+1&gt;условия!$K$14,"",G190+1))</f>
        <v/>
      </c>
      <c r="H191" s="140"/>
      <c r="I191" s="178" t="str">
        <f>отч_график!I191</f>
        <v/>
      </c>
      <c r="J191" s="178" t="str">
        <f>отч_график!J191</f>
        <v/>
      </c>
      <c r="K191" s="178" t="str">
        <f>отч_график!K191</f>
        <v/>
      </c>
      <c r="L191" s="178" t="str">
        <f>отч_график!L191</f>
        <v/>
      </c>
      <c r="M191" s="181" t="str">
        <f>отч_график!M191</f>
        <v/>
      </c>
      <c r="N191" s="1"/>
      <c r="O191" s="186"/>
      <c r="P191" s="178" t="str">
        <f>отч_конкуренты!I191</f>
        <v/>
      </c>
      <c r="Q191" s="178" t="str">
        <f>отч_конкуренты!J191</f>
        <v/>
      </c>
      <c r="R191" s="178" t="str">
        <f>отч_конкуренты!K191</f>
        <v/>
      </c>
      <c r="S191" s="178" t="str">
        <f>отч_конкуренты!L191</f>
        <v/>
      </c>
      <c r="T191" s="181" t="str">
        <f>отч_конкуренты!M191</f>
        <v/>
      </c>
      <c r="U191" s="1"/>
      <c r="V191" s="1"/>
      <c r="W191" s="1"/>
      <c r="X191" s="1"/>
      <c r="Y191" s="105"/>
      <c r="Z191" s="1"/>
    </row>
    <row r="192" spans="1:26" x14ac:dyDescent="0.3">
      <c r="A192" s="1"/>
      <c r="B192" s="1"/>
      <c r="C192" s="1"/>
      <c r="D192" s="105"/>
      <c r="E192" s="1"/>
      <c r="F192" s="139"/>
      <c r="G192" s="182" t="str">
        <f>IF(G191="","",IF(G191+1&gt;условия!$K$14,"",G191+1))</f>
        <v/>
      </c>
      <c r="H192" s="140"/>
      <c r="I192" s="178" t="str">
        <f>отч_график!I192</f>
        <v/>
      </c>
      <c r="J192" s="178" t="str">
        <f>отч_график!J192</f>
        <v/>
      </c>
      <c r="K192" s="178" t="str">
        <f>отч_график!K192</f>
        <v/>
      </c>
      <c r="L192" s="178" t="str">
        <f>отч_график!L192</f>
        <v/>
      </c>
      <c r="M192" s="181" t="str">
        <f>отч_график!M192</f>
        <v/>
      </c>
      <c r="N192" s="1"/>
      <c r="O192" s="186"/>
      <c r="P192" s="178" t="str">
        <f>отч_конкуренты!I192</f>
        <v/>
      </c>
      <c r="Q192" s="178" t="str">
        <f>отч_конкуренты!J192</f>
        <v/>
      </c>
      <c r="R192" s="178" t="str">
        <f>отч_конкуренты!K192</f>
        <v/>
      </c>
      <c r="S192" s="178" t="str">
        <f>отч_конкуренты!L192</f>
        <v/>
      </c>
      <c r="T192" s="181" t="str">
        <f>отч_конкуренты!M192</f>
        <v/>
      </c>
      <c r="U192" s="1"/>
      <c r="V192" s="1"/>
      <c r="W192" s="1"/>
      <c r="X192" s="1"/>
      <c r="Y192" s="105"/>
      <c r="Z192" s="1"/>
    </row>
    <row r="193" spans="1:26" x14ac:dyDescent="0.3">
      <c r="A193" s="1"/>
      <c r="B193" s="1"/>
      <c r="C193" s="1"/>
      <c r="D193" s="105"/>
      <c r="E193" s="1"/>
      <c r="F193" s="139"/>
      <c r="G193" s="182" t="str">
        <f>IF(G192="","",IF(G192+1&gt;условия!$K$14,"",G192+1))</f>
        <v/>
      </c>
      <c r="H193" s="140"/>
      <c r="I193" s="178" t="str">
        <f>отч_график!I193</f>
        <v/>
      </c>
      <c r="J193" s="178" t="str">
        <f>отч_график!J193</f>
        <v/>
      </c>
      <c r="K193" s="178" t="str">
        <f>отч_график!K193</f>
        <v/>
      </c>
      <c r="L193" s="178" t="str">
        <f>отч_график!L193</f>
        <v/>
      </c>
      <c r="M193" s="181" t="str">
        <f>отч_график!M193</f>
        <v/>
      </c>
      <c r="N193" s="1"/>
      <c r="O193" s="186"/>
      <c r="P193" s="178" t="str">
        <f>отч_конкуренты!I193</f>
        <v/>
      </c>
      <c r="Q193" s="178" t="str">
        <f>отч_конкуренты!J193</f>
        <v/>
      </c>
      <c r="R193" s="178" t="str">
        <f>отч_конкуренты!K193</f>
        <v/>
      </c>
      <c r="S193" s="178" t="str">
        <f>отч_конкуренты!L193</f>
        <v/>
      </c>
      <c r="T193" s="181" t="str">
        <f>отч_конкуренты!M193</f>
        <v/>
      </c>
      <c r="U193" s="1"/>
      <c r="V193" s="1"/>
      <c r="W193" s="1"/>
      <c r="X193" s="1"/>
      <c r="Y193" s="105"/>
      <c r="Z193" s="1"/>
    </row>
    <row r="194" spans="1:26" x14ac:dyDescent="0.3">
      <c r="A194" s="1"/>
      <c r="B194" s="1"/>
      <c r="C194" s="1"/>
      <c r="D194" s="105"/>
      <c r="E194" s="1"/>
      <c r="F194" s="139"/>
      <c r="G194" s="182" t="str">
        <f>IF(G193="","",IF(G193+1&gt;условия!$K$14,"",G193+1))</f>
        <v/>
      </c>
      <c r="H194" s="140"/>
      <c r="I194" s="178" t="str">
        <f>отч_график!I194</f>
        <v/>
      </c>
      <c r="J194" s="178" t="str">
        <f>отч_график!J194</f>
        <v/>
      </c>
      <c r="K194" s="178" t="str">
        <f>отч_график!K194</f>
        <v/>
      </c>
      <c r="L194" s="178" t="str">
        <f>отч_график!L194</f>
        <v/>
      </c>
      <c r="M194" s="181" t="str">
        <f>отч_график!M194</f>
        <v/>
      </c>
      <c r="N194" s="1"/>
      <c r="O194" s="186"/>
      <c r="P194" s="178" t="str">
        <f>отч_конкуренты!I194</f>
        <v/>
      </c>
      <c r="Q194" s="178" t="str">
        <f>отч_конкуренты!J194</f>
        <v/>
      </c>
      <c r="R194" s="178" t="str">
        <f>отч_конкуренты!K194</f>
        <v/>
      </c>
      <c r="S194" s="178" t="str">
        <f>отч_конкуренты!L194</f>
        <v/>
      </c>
      <c r="T194" s="181" t="str">
        <f>отч_конкуренты!M194</f>
        <v/>
      </c>
      <c r="U194" s="1"/>
      <c r="V194" s="1"/>
      <c r="W194" s="1"/>
      <c r="X194" s="1"/>
      <c r="Y194" s="105"/>
      <c r="Z194" s="1"/>
    </row>
    <row r="195" spans="1:26" x14ac:dyDescent="0.3">
      <c r="A195" s="1"/>
      <c r="B195" s="1"/>
      <c r="C195" s="1"/>
      <c r="D195" s="105"/>
      <c r="E195" s="1"/>
      <c r="F195" s="139"/>
      <c r="G195" s="182" t="str">
        <f>IF(G194="","",IF(G194+1&gt;условия!$K$14,"",G194+1))</f>
        <v/>
      </c>
      <c r="H195" s="140"/>
      <c r="I195" s="178" t="str">
        <f>отч_график!I195</f>
        <v/>
      </c>
      <c r="J195" s="178" t="str">
        <f>отч_график!J195</f>
        <v/>
      </c>
      <c r="K195" s="178" t="str">
        <f>отч_график!K195</f>
        <v/>
      </c>
      <c r="L195" s="178" t="str">
        <f>отч_график!L195</f>
        <v/>
      </c>
      <c r="M195" s="181" t="str">
        <f>отч_график!M195</f>
        <v/>
      </c>
      <c r="N195" s="1"/>
      <c r="O195" s="186"/>
      <c r="P195" s="178" t="str">
        <f>отч_конкуренты!I195</f>
        <v/>
      </c>
      <c r="Q195" s="178" t="str">
        <f>отч_конкуренты!J195</f>
        <v/>
      </c>
      <c r="R195" s="178" t="str">
        <f>отч_конкуренты!K195</f>
        <v/>
      </c>
      <c r="S195" s="178" t="str">
        <f>отч_конкуренты!L195</f>
        <v/>
      </c>
      <c r="T195" s="181" t="str">
        <f>отч_конкуренты!M195</f>
        <v/>
      </c>
      <c r="U195" s="1"/>
      <c r="V195" s="1"/>
      <c r="W195" s="1"/>
      <c r="X195" s="1"/>
      <c r="Y195" s="105"/>
      <c r="Z195" s="1"/>
    </row>
    <row r="196" spans="1:26" x14ac:dyDescent="0.3">
      <c r="A196" s="1"/>
      <c r="B196" s="1"/>
      <c r="C196" s="1"/>
      <c r="D196" s="105"/>
      <c r="E196" s="1"/>
      <c r="F196" s="139"/>
      <c r="G196" s="182" t="str">
        <f>IF(G195="","",IF(G195+1&gt;условия!$K$14,"",G195+1))</f>
        <v/>
      </c>
      <c r="H196" s="140"/>
      <c r="I196" s="178" t="str">
        <f>отч_график!I196</f>
        <v/>
      </c>
      <c r="J196" s="178" t="str">
        <f>отч_график!J196</f>
        <v/>
      </c>
      <c r="K196" s="178" t="str">
        <f>отч_график!K196</f>
        <v/>
      </c>
      <c r="L196" s="178" t="str">
        <f>отч_график!L196</f>
        <v/>
      </c>
      <c r="M196" s="181" t="str">
        <f>отч_график!M196</f>
        <v/>
      </c>
      <c r="N196" s="1"/>
      <c r="O196" s="186"/>
      <c r="P196" s="178" t="str">
        <f>отч_конкуренты!I196</f>
        <v/>
      </c>
      <c r="Q196" s="178" t="str">
        <f>отч_конкуренты!J196</f>
        <v/>
      </c>
      <c r="R196" s="178" t="str">
        <f>отч_конкуренты!K196</f>
        <v/>
      </c>
      <c r="S196" s="178" t="str">
        <f>отч_конкуренты!L196</f>
        <v/>
      </c>
      <c r="T196" s="181" t="str">
        <f>отч_конкуренты!M196</f>
        <v/>
      </c>
      <c r="U196" s="1"/>
      <c r="V196" s="1"/>
      <c r="W196" s="1"/>
      <c r="X196" s="1"/>
      <c r="Y196" s="105"/>
      <c r="Z196" s="1"/>
    </row>
    <row r="197" spans="1:26" x14ac:dyDescent="0.3">
      <c r="A197" s="1"/>
      <c r="B197" s="1"/>
      <c r="C197" s="1"/>
      <c r="D197" s="105"/>
      <c r="E197" s="1"/>
      <c r="F197" s="139"/>
      <c r="G197" s="182" t="str">
        <f>IF(G196="","",IF(G196+1&gt;условия!$K$14,"",G196+1))</f>
        <v/>
      </c>
      <c r="H197" s="140"/>
      <c r="I197" s="178" t="str">
        <f>отч_график!I197</f>
        <v/>
      </c>
      <c r="J197" s="178" t="str">
        <f>отч_график!J197</f>
        <v/>
      </c>
      <c r="K197" s="178" t="str">
        <f>отч_график!K197</f>
        <v/>
      </c>
      <c r="L197" s="178" t="str">
        <f>отч_график!L197</f>
        <v/>
      </c>
      <c r="M197" s="181" t="str">
        <f>отч_график!M197</f>
        <v/>
      </c>
      <c r="N197" s="1"/>
      <c r="O197" s="186"/>
      <c r="P197" s="178" t="str">
        <f>отч_конкуренты!I197</f>
        <v/>
      </c>
      <c r="Q197" s="178" t="str">
        <f>отч_конкуренты!J197</f>
        <v/>
      </c>
      <c r="R197" s="178" t="str">
        <f>отч_конкуренты!K197</f>
        <v/>
      </c>
      <c r="S197" s="178" t="str">
        <f>отч_конкуренты!L197</f>
        <v/>
      </c>
      <c r="T197" s="181" t="str">
        <f>отч_конкуренты!M197</f>
        <v/>
      </c>
      <c r="U197" s="1"/>
      <c r="V197" s="1"/>
      <c r="W197" s="1"/>
      <c r="X197" s="1"/>
      <c r="Y197" s="105"/>
      <c r="Z197" s="1"/>
    </row>
    <row r="198" spans="1:26" x14ac:dyDescent="0.3">
      <c r="A198" s="1"/>
      <c r="B198" s="1"/>
      <c r="C198" s="1"/>
      <c r="D198" s="105"/>
      <c r="E198" s="1"/>
      <c r="F198" s="139"/>
      <c r="G198" s="182" t="str">
        <f>IF(G197="","",IF(G197+1&gt;условия!$K$14,"",G197+1))</f>
        <v/>
      </c>
      <c r="H198" s="140"/>
      <c r="I198" s="178" t="str">
        <f>отч_график!I198</f>
        <v/>
      </c>
      <c r="J198" s="178" t="str">
        <f>отч_график!J198</f>
        <v/>
      </c>
      <c r="K198" s="178" t="str">
        <f>отч_график!K198</f>
        <v/>
      </c>
      <c r="L198" s="178" t="str">
        <f>отч_график!L198</f>
        <v/>
      </c>
      <c r="M198" s="181" t="str">
        <f>отч_график!M198</f>
        <v/>
      </c>
      <c r="N198" s="1"/>
      <c r="O198" s="186"/>
      <c r="P198" s="178" t="str">
        <f>отч_конкуренты!I198</f>
        <v/>
      </c>
      <c r="Q198" s="178" t="str">
        <f>отч_конкуренты!J198</f>
        <v/>
      </c>
      <c r="R198" s="178" t="str">
        <f>отч_конкуренты!K198</f>
        <v/>
      </c>
      <c r="S198" s="178" t="str">
        <f>отч_конкуренты!L198</f>
        <v/>
      </c>
      <c r="T198" s="181" t="str">
        <f>отч_конкуренты!M198</f>
        <v/>
      </c>
      <c r="U198" s="1"/>
      <c r="V198" s="1"/>
      <c r="W198" s="1"/>
      <c r="X198" s="1"/>
      <c r="Y198" s="105"/>
      <c r="Z198" s="1"/>
    </row>
    <row r="199" spans="1:26" x14ac:dyDescent="0.3">
      <c r="A199" s="1"/>
      <c r="B199" s="1"/>
      <c r="C199" s="1"/>
      <c r="D199" s="105"/>
      <c r="E199" s="1"/>
      <c r="F199" s="139"/>
      <c r="G199" s="182" t="str">
        <f>IF(G198="","",IF(G198+1&gt;условия!$K$14,"",G198+1))</f>
        <v/>
      </c>
      <c r="H199" s="140"/>
      <c r="I199" s="178" t="str">
        <f>отч_график!I199</f>
        <v/>
      </c>
      <c r="J199" s="178" t="str">
        <f>отч_график!J199</f>
        <v/>
      </c>
      <c r="K199" s="178" t="str">
        <f>отч_график!K199</f>
        <v/>
      </c>
      <c r="L199" s="178" t="str">
        <f>отч_график!L199</f>
        <v/>
      </c>
      <c r="M199" s="181" t="str">
        <f>отч_график!M199</f>
        <v/>
      </c>
      <c r="N199" s="1"/>
      <c r="O199" s="186"/>
      <c r="P199" s="178" t="str">
        <f>отч_конкуренты!I199</f>
        <v/>
      </c>
      <c r="Q199" s="178" t="str">
        <f>отч_конкуренты!J199</f>
        <v/>
      </c>
      <c r="R199" s="178" t="str">
        <f>отч_конкуренты!K199</f>
        <v/>
      </c>
      <c r="S199" s="178" t="str">
        <f>отч_конкуренты!L199</f>
        <v/>
      </c>
      <c r="T199" s="181" t="str">
        <f>отч_конкуренты!M199</f>
        <v/>
      </c>
      <c r="U199" s="1"/>
      <c r="V199" s="1"/>
      <c r="W199" s="1"/>
      <c r="X199" s="1"/>
      <c r="Y199" s="105"/>
      <c r="Z199" s="1"/>
    </row>
    <row r="200" spans="1:26" x14ac:dyDescent="0.3">
      <c r="A200" s="1"/>
      <c r="B200" s="1"/>
      <c r="C200" s="1"/>
      <c r="D200" s="105"/>
      <c r="E200" s="1"/>
      <c r="F200" s="139"/>
      <c r="G200" s="182" t="str">
        <f>IF(G199="","",IF(G199+1&gt;условия!$K$14,"",G199+1))</f>
        <v/>
      </c>
      <c r="H200" s="140"/>
      <c r="I200" s="178" t="str">
        <f>отч_график!I200</f>
        <v/>
      </c>
      <c r="J200" s="178" t="str">
        <f>отч_график!J200</f>
        <v/>
      </c>
      <c r="K200" s="178" t="str">
        <f>отч_график!K200</f>
        <v/>
      </c>
      <c r="L200" s="178" t="str">
        <f>отч_график!L200</f>
        <v/>
      </c>
      <c r="M200" s="181" t="str">
        <f>отч_график!M200</f>
        <v/>
      </c>
      <c r="N200" s="1"/>
      <c r="O200" s="186"/>
      <c r="P200" s="178" t="str">
        <f>отч_конкуренты!I200</f>
        <v/>
      </c>
      <c r="Q200" s="178" t="str">
        <f>отч_конкуренты!J200</f>
        <v/>
      </c>
      <c r="R200" s="178" t="str">
        <f>отч_конкуренты!K200</f>
        <v/>
      </c>
      <c r="S200" s="178" t="str">
        <f>отч_конкуренты!L200</f>
        <v/>
      </c>
      <c r="T200" s="181" t="str">
        <f>отч_конкуренты!M200</f>
        <v/>
      </c>
      <c r="U200" s="1"/>
      <c r="V200" s="1"/>
      <c r="W200" s="1"/>
      <c r="X200" s="1"/>
      <c r="Y200" s="105"/>
      <c r="Z200" s="1"/>
    </row>
    <row r="201" spans="1:26" x14ac:dyDescent="0.3">
      <c r="A201" s="1"/>
      <c r="B201" s="1"/>
      <c r="C201" s="1"/>
      <c r="D201" s="105"/>
      <c r="E201" s="1"/>
      <c r="F201" s="139"/>
      <c r="G201" s="182" t="str">
        <f>IF(G200="","",IF(G200+1&gt;условия!$K$14,"",G200+1))</f>
        <v/>
      </c>
      <c r="H201" s="140"/>
      <c r="I201" s="178" t="str">
        <f>отч_график!I201</f>
        <v/>
      </c>
      <c r="J201" s="178" t="str">
        <f>отч_график!J201</f>
        <v/>
      </c>
      <c r="K201" s="178" t="str">
        <f>отч_график!K201</f>
        <v/>
      </c>
      <c r="L201" s="178" t="str">
        <f>отч_график!L201</f>
        <v/>
      </c>
      <c r="M201" s="181" t="str">
        <f>отч_график!M201</f>
        <v/>
      </c>
      <c r="N201" s="1"/>
      <c r="O201" s="186"/>
      <c r="P201" s="178" t="str">
        <f>отч_конкуренты!I201</f>
        <v/>
      </c>
      <c r="Q201" s="178" t="str">
        <f>отч_конкуренты!J201</f>
        <v/>
      </c>
      <c r="R201" s="178" t="str">
        <f>отч_конкуренты!K201</f>
        <v/>
      </c>
      <c r="S201" s="178" t="str">
        <f>отч_конкуренты!L201</f>
        <v/>
      </c>
      <c r="T201" s="181" t="str">
        <f>отч_конкуренты!M201</f>
        <v/>
      </c>
      <c r="U201" s="1"/>
      <c r="V201" s="1"/>
      <c r="W201" s="1"/>
      <c r="X201" s="1"/>
      <c r="Y201" s="105"/>
      <c r="Z201" s="1"/>
    </row>
    <row r="202" spans="1:26" x14ac:dyDescent="0.3">
      <c r="A202" s="1"/>
      <c r="B202" s="1"/>
      <c r="C202" s="1"/>
      <c r="D202" s="105"/>
      <c r="E202" s="1"/>
      <c r="F202" s="139"/>
      <c r="G202" s="182" t="str">
        <f>IF(G201="","",IF(G201+1&gt;условия!$K$14,"",G201+1))</f>
        <v/>
      </c>
      <c r="H202" s="140"/>
      <c r="I202" s="178" t="str">
        <f>отч_график!I202</f>
        <v/>
      </c>
      <c r="J202" s="178" t="str">
        <f>отч_график!J202</f>
        <v/>
      </c>
      <c r="K202" s="178" t="str">
        <f>отч_график!K202</f>
        <v/>
      </c>
      <c r="L202" s="178" t="str">
        <f>отч_график!L202</f>
        <v/>
      </c>
      <c r="M202" s="181" t="str">
        <f>отч_график!M202</f>
        <v/>
      </c>
      <c r="N202" s="1"/>
      <c r="O202" s="186"/>
      <c r="P202" s="178" t="str">
        <f>отч_конкуренты!I202</f>
        <v/>
      </c>
      <c r="Q202" s="178" t="str">
        <f>отч_конкуренты!J202</f>
        <v/>
      </c>
      <c r="R202" s="178" t="str">
        <f>отч_конкуренты!K202</f>
        <v/>
      </c>
      <c r="S202" s="178" t="str">
        <f>отч_конкуренты!L202</f>
        <v/>
      </c>
      <c r="T202" s="181" t="str">
        <f>отч_конкуренты!M202</f>
        <v/>
      </c>
      <c r="U202" s="1"/>
      <c r="V202" s="1"/>
      <c r="W202" s="1"/>
      <c r="X202" s="1"/>
      <c r="Y202" s="105"/>
      <c r="Z202" s="1"/>
    </row>
    <row r="203" spans="1:26" x14ac:dyDescent="0.3">
      <c r="A203" s="1"/>
      <c r="B203" s="1"/>
      <c r="C203" s="1"/>
      <c r="D203" s="105"/>
      <c r="E203" s="1"/>
      <c r="F203" s="139"/>
      <c r="G203" s="182" t="str">
        <f>IF(G202="","",IF(G202+1&gt;условия!$K$14,"",G202+1))</f>
        <v/>
      </c>
      <c r="H203" s="140"/>
      <c r="I203" s="178" t="str">
        <f>отч_график!I203</f>
        <v/>
      </c>
      <c r="J203" s="178" t="str">
        <f>отч_график!J203</f>
        <v/>
      </c>
      <c r="K203" s="178" t="str">
        <f>отч_график!K203</f>
        <v/>
      </c>
      <c r="L203" s="178" t="str">
        <f>отч_график!L203</f>
        <v/>
      </c>
      <c r="M203" s="181" t="str">
        <f>отч_график!M203</f>
        <v/>
      </c>
      <c r="N203" s="1"/>
      <c r="O203" s="186"/>
      <c r="P203" s="178" t="str">
        <f>отч_конкуренты!I203</f>
        <v/>
      </c>
      <c r="Q203" s="178" t="str">
        <f>отч_конкуренты!J203</f>
        <v/>
      </c>
      <c r="R203" s="178" t="str">
        <f>отч_конкуренты!K203</f>
        <v/>
      </c>
      <c r="S203" s="178" t="str">
        <f>отч_конкуренты!L203</f>
        <v/>
      </c>
      <c r="T203" s="181" t="str">
        <f>отч_конкуренты!M203</f>
        <v/>
      </c>
      <c r="U203" s="1"/>
      <c r="V203" s="1"/>
      <c r="W203" s="1"/>
      <c r="X203" s="1"/>
      <c r="Y203" s="105"/>
      <c r="Z203" s="1"/>
    </row>
    <row r="204" spans="1:26" x14ac:dyDescent="0.3">
      <c r="A204" s="1"/>
      <c r="B204" s="1"/>
      <c r="C204" s="1"/>
      <c r="D204" s="105"/>
      <c r="E204" s="1"/>
      <c r="F204" s="139"/>
      <c r="G204" s="182" t="str">
        <f>IF(G203="","",IF(G203+1&gt;условия!$K$14,"",G203+1))</f>
        <v/>
      </c>
      <c r="H204" s="140"/>
      <c r="I204" s="178" t="str">
        <f>отч_график!I204</f>
        <v/>
      </c>
      <c r="J204" s="178" t="str">
        <f>отч_график!J204</f>
        <v/>
      </c>
      <c r="K204" s="178" t="str">
        <f>отч_график!K204</f>
        <v/>
      </c>
      <c r="L204" s="178" t="str">
        <f>отч_график!L204</f>
        <v/>
      </c>
      <c r="M204" s="181" t="str">
        <f>отч_график!M204</f>
        <v/>
      </c>
      <c r="N204" s="1"/>
      <c r="O204" s="186"/>
      <c r="P204" s="178" t="str">
        <f>отч_конкуренты!I204</f>
        <v/>
      </c>
      <c r="Q204" s="178" t="str">
        <f>отч_конкуренты!J204</f>
        <v/>
      </c>
      <c r="R204" s="178" t="str">
        <f>отч_конкуренты!K204</f>
        <v/>
      </c>
      <c r="S204" s="178" t="str">
        <f>отч_конкуренты!L204</f>
        <v/>
      </c>
      <c r="T204" s="181" t="str">
        <f>отч_конкуренты!M204</f>
        <v/>
      </c>
      <c r="U204" s="1"/>
      <c r="V204" s="1"/>
      <c r="W204" s="1"/>
      <c r="X204" s="1"/>
      <c r="Y204" s="105"/>
      <c r="Z204" s="1"/>
    </row>
    <row r="205" spans="1:26" x14ac:dyDescent="0.3">
      <c r="A205" s="1"/>
      <c r="B205" s="1"/>
      <c r="C205" s="1"/>
      <c r="D205" s="105"/>
      <c r="E205" s="1"/>
      <c r="F205" s="139"/>
      <c r="G205" s="182" t="str">
        <f>IF(G204="","",IF(G204+1&gt;условия!$K$14,"",G204+1))</f>
        <v/>
      </c>
      <c r="H205" s="140"/>
      <c r="I205" s="178" t="str">
        <f>отч_график!I205</f>
        <v/>
      </c>
      <c r="J205" s="178" t="str">
        <f>отч_график!J205</f>
        <v/>
      </c>
      <c r="K205" s="178" t="str">
        <f>отч_график!K205</f>
        <v/>
      </c>
      <c r="L205" s="178" t="str">
        <f>отч_график!L205</f>
        <v/>
      </c>
      <c r="M205" s="181" t="str">
        <f>отч_график!M205</f>
        <v/>
      </c>
      <c r="N205" s="1"/>
      <c r="O205" s="186"/>
      <c r="P205" s="178" t="str">
        <f>отч_конкуренты!I205</f>
        <v/>
      </c>
      <c r="Q205" s="178" t="str">
        <f>отч_конкуренты!J205</f>
        <v/>
      </c>
      <c r="R205" s="178" t="str">
        <f>отч_конкуренты!K205</f>
        <v/>
      </c>
      <c r="S205" s="178" t="str">
        <f>отч_конкуренты!L205</f>
        <v/>
      </c>
      <c r="T205" s="181" t="str">
        <f>отч_конкуренты!M205</f>
        <v/>
      </c>
      <c r="U205" s="1"/>
      <c r="V205" s="1"/>
      <c r="W205" s="1"/>
      <c r="X205" s="1"/>
      <c r="Y205" s="105"/>
      <c r="Z205" s="1"/>
    </row>
    <row r="206" spans="1:26" x14ac:dyDescent="0.3">
      <c r="A206" s="1"/>
      <c r="B206" s="1"/>
      <c r="C206" s="1"/>
      <c r="D206" s="105"/>
      <c r="E206" s="1"/>
      <c r="F206" s="139"/>
      <c r="G206" s="182" t="str">
        <f>IF(G205="","",IF(G205+1&gt;условия!$K$14,"",G205+1))</f>
        <v/>
      </c>
      <c r="H206" s="140"/>
      <c r="I206" s="178" t="str">
        <f>отч_график!I206</f>
        <v/>
      </c>
      <c r="J206" s="178" t="str">
        <f>отч_график!J206</f>
        <v/>
      </c>
      <c r="K206" s="178" t="str">
        <f>отч_график!K206</f>
        <v/>
      </c>
      <c r="L206" s="178" t="str">
        <f>отч_график!L206</f>
        <v/>
      </c>
      <c r="M206" s="181" t="str">
        <f>отч_график!M206</f>
        <v/>
      </c>
      <c r="N206" s="1"/>
      <c r="O206" s="186"/>
      <c r="P206" s="178" t="str">
        <f>отч_конкуренты!I206</f>
        <v/>
      </c>
      <c r="Q206" s="178" t="str">
        <f>отч_конкуренты!J206</f>
        <v/>
      </c>
      <c r="R206" s="178" t="str">
        <f>отч_конкуренты!K206</f>
        <v/>
      </c>
      <c r="S206" s="178" t="str">
        <f>отч_конкуренты!L206</f>
        <v/>
      </c>
      <c r="T206" s="181" t="str">
        <f>отч_конкуренты!M206</f>
        <v/>
      </c>
      <c r="U206" s="1"/>
      <c r="V206" s="1"/>
      <c r="W206" s="1"/>
      <c r="X206" s="1"/>
      <c r="Y206" s="105"/>
      <c r="Z206" s="1"/>
    </row>
    <row r="207" spans="1:26" x14ac:dyDescent="0.3">
      <c r="A207" s="1"/>
      <c r="B207" s="1"/>
      <c r="C207" s="1"/>
      <c r="D207" s="105"/>
      <c r="E207" s="1"/>
      <c r="F207" s="139"/>
      <c r="G207" s="182" t="str">
        <f>IF(G206="","",IF(G206+1&gt;условия!$K$14,"",G206+1))</f>
        <v/>
      </c>
      <c r="H207" s="140"/>
      <c r="I207" s="178" t="str">
        <f>отч_график!I207</f>
        <v/>
      </c>
      <c r="J207" s="178" t="str">
        <f>отч_график!J207</f>
        <v/>
      </c>
      <c r="K207" s="178" t="str">
        <f>отч_график!K207</f>
        <v/>
      </c>
      <c r="L207" s="178" t="str">
        <f>отч_график!L207</f>
        <v/>
      </c>
      <c r="M207" s="181" t="str">
        <f>отч_график!M207</f>
        <v/>
      </c>
      <c r="N207" s="1"/>
      <c r="O207" s="186"/>
      <c r="P207" s="178" t="str">
        <f>отч_конкуренты!I207</f>
        <v/>
      </c>
      <c r="Q207" s="178" t="str">
        <f>отч_конкуренты!J207</f>
        <v/>
      </c>
      <c r="R207" s="178" t="str">
        <f>отч_конкуренты!K207</f>
        <v/>
      </c>
      <c r="S207" s="178" t="str">
        <f>отч_конкуренты!L207</f>
        <v/>
      </c>
      <c r="T207" s="181" t="str">
        <f>отч_конкуренты!M207</f>
        <v/>
      </c>
      <c r="U207" s="1"/>
      <c r="V207" s="1"/>
      <c r="W207" s="1"/>
      <c r="X207" s="1"/>
      <c r="Y207" s="105"/>
      <c r="Z207" s="1"/>
    </row>
    <row r="208" spans="1:26" x14ac:dyDescent="0.3">
      <c r="A208" s="1"/>
      <c r="B208" s="1"/>
      <c r="C208" s="1"/>
      <c r="D208" s="105"/>
      <c r="E208" s="1"/>
      <c r="F208" s="139"/>
      <c r="G208" s="182" t="str">
        <f>IF(G207="","",IF(G207+1&gt;условия!$K$14,"",G207+1))</f>
        <v/>
      </c>
      <c r="H208" s="140"/>
      <c r="I208" s="178" t="str">
        <f>отч_график!I208</f>
        <v/>
      </c>
      <c r="J208" s="178" t="str">
        <f>отч_график!J208</f>
        <v/>
      </c>
      <c r="K208" s="178" t="str">
        <f>отч_график!K208</f>
        <v/>
      </c>
      <c r="L208" s="178" t="str">
        <f>отч_график!L208</f>
        <v/>
      </c>
      <c r="M208" s="181" t="str">
        <f>отч_график!M208</f>
        <v/>
      </c>
      <c r="N208" s="1"/>
      <c r="O208" s="186"/>
      <c r="P208" s="178" t="str">
        <f>отч_конкуренты!I208</f>
        <v/>
      </c>
      <c r="Q208" s="178" t="str">
        <f>отч_конкуренты!J208</f>
        <v/>
      </c>
      <c r="R208" s="178" t="str">
        <f>отч_конкуренты!K208</f>
        <v/>
      </c>
      <c r="S208" s="178" t="str">
        <f>отч_конкуренты!L208</f>
        <v/>
      </c>
      <c r="T208" s="181" t="str">
        <f>отч_конкуренты!M208</f>
        <v/>
      </c>
      <c r="U208" s="1"/>
      <c r="V208" s="1"/>
      <c r="W208" s="1"/>
      <c r="X208" s="1"/>
      <c r="Y208" s="105"/>
      <c r="Z208" s="1"/>
    </row>
    <row r="209" spans="1:26" x14ac:dyDescent="0.3">
      <c r="A209" s="1"/>
      <c r="B209" s="1"/>
      <c r="C209" s="1"/>
      <c r="D209" s="105"/>
      <c r="E209" s="1"/>
      <c r="F209" s="139"/>
      <c r="G209" s="182" t="str">
        <f>IF(G208="","",IF(G208+1&gt;условия!$K$14,"",G208+1))</f>
        <v/>
      </c>
      <c r="H209" s="140"/>
      <c r="I209" s="178" t="str">
        <f>отч_график!I209</f>
        <v/>
      </c>
      <c r="J209" s="178" t="str">
        <f>отч_график!J209</f>
        <v/>
      </c>
      <c r="K209" s="178" t="str">
        <f>отч_график!K209</f>
        <v/>
      </c>
      <c r="L209" s="178" t="str">
        <f>отч_график!L209</f>
        <v/>
      </c>
      <c r="M209" s="181" t="str">
        <f>отч_график!M209</f>
        <v/>
      </c>
      <c r="N209" s="1"/>
      <c r="O209" s="186"/>
      <c r="P209" s="178" t="str">
        <f>отч_конкуренты!I209</f>
        <v/>
      </c>
      <c r="Q209" s="178" t="str">
        <f>отч_конкуренты!J209</f>
        <v/>
      </c>
      <c r="R209" s="178" t="str">
        <f>отч_конкуренты!K209</f>
        <v/>
      </c>
      <c r="S209" s="178" t="str">
        <f>отч_конкуренты!L209</f>
        <v/>
      </c>
      <c r="T209" s="181" t="str">
        <f>отч_конкуренты!M209</f>
        <v/>
      </c>
      <c r="U209" s="1"/>
      <c r="V209" s="1"/>
      <c r="W209" s="1"/>
      <c r="X209" s="1"/>
      <c r="Y209" s="105"/>
      <c r="Z209" s="1"/>
    </row>
    <row r="210" spans="1:26" x14ac:dyDescent="0.3">
      <c r="A210" s="1"/>
      <c r="B210" s="1"/>
      <c r="C210" s="1"/>
      <c r="D210" s="105"/>
      <c r="E210" s="1"/>
      <c r="F210" s="139"/>
      <c r="G210" s="182" t="str">
        <f>IF(G209="","",IF(G209+1&gt;условия!$K$14,"",G209+1))</f>
        <v/>
      </c>
      <c r="H210" s="140"/>
      <c r="I210" s="178" t="str">
        <f>отч_график!I210</f>
        <v/>
      </c>
      <c r="J210" s="178" t="str">
        <f>отч_график!J210</f>
        <v/>
      </c>
      <c r="K210" s="178" t="str">
        <f>отч_график!K210</f>
        <v/>
      </c>
      <c r="L210" s="178" t="str">
        <f>отч_график!L210</f>
        <v/>
      </c>
      <c r="M210" s="181" t="str">
        <f>отч_график!M210</f>
        <v/>
      </c>
      <c r="N210" s="1"/>
      <c r="O210" s="186"/>
      <c r="P210" s="178" t="str">
        <f>отч_конкуренты!I210</f>
        <v/>
      </c>
      <c r="Q210" s="178" t="str">
        <f>отч_конкуренты!J210</f>
        <v/>
      </c>
      <c r="R210" s="178" t="str">
        <f>отч_конкуренты!K210</f>
        <v/>
      </c>
      <c r="S210" s="178" t="str">
        <f>отч_конкуренты!L210</f>
        <v/>
      </c>
      <c r="T210" s="181" t="str">
        <f>отч_конкуренты!M210</f>
        <v/>
      </c>
      <c r="U210" s="1"/>
      <c r="V210" s="1"/>
      <c r="W210" s="1"/>
      <c r="X210" s="1"/>
      <c r="Y210" s="105"/>
      <c r="Z210" s="1"/>
    </row>
    <row r="211" spans="1:26" x14ac:dyDescent="0.3">
      <c r="A211" s="1"/>
      <c r="B211" s="1"/>
      <c r="C211" s="1"/>
      <c r="D211" s="105"/>
      <c r="E211" s="1"/>
      <c r="F211" s="139"/>
      <c r="G211" s="182" t="str">
        <f>IF(G210="","",IF(G210+1&gt;условия!$K$14,"",G210+1))</f>
        <v/>
      </c>
      <c r="H211" s="140"/>
      <c r="I211" s="178" t="str">
        <f>отч_график!I211</f>
        <v/>
      </c>
      <c r="J211" s="178" t="str">
        <f>отч_график!J211</f>
        <v/>
      </c>
      <c r="K211" s="178" t="str">
        <f>отч_график!K211</f>
        <v/>
      </c>
      <c r="L211" s="178" t="str">
        <f>отч_график!L211</f>
        <v/>
      </c>
      <c r="M211" s="181" t="str">
        <f>отч_график!M211</f>
        <v/>
      </c>
      <c r="N211" s="1"/>
      <c r="O211" s="186"/>
      <c r="P211" s="178" t="str">
        <f>отч_конкуренты!I211</f>
        <v/>
      </c>
      <c r="Q211" s="178" t="str">
        <f>отч_конкуренты!J211</f>
        <v/>
      </c>
      <c r="R211" s="178" t="str">
        <f>отч_конкуренты!K211</f>
        <v/>
      </c>
      <c r="S211" s="178" t="str">
        <f>отч_конкуренты!L211</f>
        <v/>
      </c>
      <c r="T211" s="181" t="str">
        <f>отч_конкуренты!M211</f>
        <v/>
      </c>
      <c r="U211" s="1"/>
      <c r="V211" s="1"/>
      <c r="W211" s="1"/>
      <c r="X211" s="1"/>
      <c r="Y211" s="105"/>
      <c r="Z211" s="1"/>
    </row>
    <row r="212" spans="1:26" x14ac:dyDescent="0.3">
      <c r="A212" s="1"/>
      <c r="B212" s="1"/>
      <c r="C212" s="1"/>
      <c r="D212" s="105"/>
      <c r="E212" s="1"/>
      <c r="F212" s="139"/>
      <c r="G212" s="182" t="str">
        <f>IF(G211="","",IF(G211+1&gt;условия!$K$14,"",G211+1))</f>
        <v/>
      </c>
      <c r="H212" s="140"/>
      <c r="I212" s="178" t="str">
        <f>отч_график!I212</f>
        <v/>
      </c>
      <c r="J212" s="178" t="str">
        <f>отч_график!J212</f>
        <v/>
      </c>
      <c r="K212" s="178" t="str">
        <f>отч_график!K212</f>
        <v/>
      </c>
      <c r="L212" s="178" t="str">
        <f>отч_график!L212</f>
        <v/>
      </c>
      <c r="M212" s="181" t="str">
        <f>отч_график!M212</f>
        <v/>
      </c>
      <c r="N212" s="1"/>
      <c r="O212" s="186"/>
      <c r="P212" s="178" t="str">
        <f>отч_конкуренты!I212</f>
        <v/>
      </c>
      <c r="Q212" s="178" t="str">
        <f>отч_конкуренты!J212</f>
        <v/>
      </c>
      <c r="R212" s="178" t="str">
        <f>отч_конкуренты!K212</f>
        <v/>
      </c>
      <c r="S212" s="178" t="str">
        <f>отч_конкуренты!L212</f>
        <v/>
      </c>
      <c r="T212" s="181" t="str">
        <f>отч_конкуренты!M212</f>
        <v/>
      </c>
      <c r="U212" s="1"/>
      <c r="V212" s="1"/>
      <c r="W212" s="1"/>
      <c r="X212" s="1"/>
      <c r="Y212" s="105"/>
      <c r="Z212" s="1"/>
    </row>
    <row r="213" spans="1:26" x14ac:dyDescent="0.3">
      <c r="A213" s="1"/>
      <c r="B213" s="1"/>
      <c r="C213" s="1"/>
      <c r="D213" s="105"/>
      <c r="E213" s="1"/>
      <c r="F213" s="139"/>
      <c r="G213" s="182" t="str">
        <f>IF(G212="","",IF(G212+1&gt;условия!$K$14,"",G212+1))</f>
        <v/>
      </c>
      <c r="H213" s="140"/>
      <c r="I213" s="178" t="str">
        <f>отч_график!I213</f>
        <v/>
      </c>
      <c r="J213" s="178" t="str">
        <f>отч_график!J213</f>
        <v/>
      </c>
      <c r="K213" s="178" t="str">
        <f>отч_график!K213</f>
        <v/>
      </c>
      <c r="L213" s="178" t="str">
        <f>отч_график!L213</f>
        <v/>
      </c>
      <c r="M213" s="181" t="str">
        <f>отч_график!M213</f>
        <v/>
      </c>
      <c r="N213" s="1"/>
      <c r="O213" s="186"/>
      <c r="P213" s="178" t="str">
        <f>отч_конкуренты!I213</f>
        <v/>
      </c>
      <c r="Q213" s="178" t="str">
        <f>отч_конкуренты!J213</f>
        <v/>
      </c>
      <c r="R213" s="178" t="str">
        <f>отч_конкуренты!K213</f>
        <v/>
      </c>
      <c r="S213" s="178" t="str">
        <f>отч_конкуренты!L213</f>
        <v/>
      </c>
      <c r="T213" s="181" t="str">
        <f>отч_конкуренты!M213</f>
        <v/>
      </c>
      <c r="U213" s="1"/>
      <c r="V213" s="1"/>
      <c r="W213" s="1"/>
      <c r="X213" s="1"/>
      <c r="Y213" s="105"/>
      <c r="Z213" s="1"/>
    </row>
    <row r="214" spans="1:26" x14ac:dyDescent="0.3">
      <c r="A214" s="1"/>
      <c r="B214" s="1"/>
      <c r="C214" s="1"/>
      <c r="D214" s="105"/>
      <c r="E214" s="1"/>
      <c r="F214" s="139"/>
      <c r="G214" s="182" t="str">
        <f>IF(G213="","",IF(G213+1&gt;условия!$K$14,"",G213+1))</f>
        <v/>
      </c>
      <c r="H214" s="140"/>
      <c r="I214" s="178" t="str">
        <f>отч_график!I214</f>
        <v/>
      </c>
      <c r="J214" s="178" t="str">
        <f>отч_график!J214</f>
        <v/>
      </c>
      <c r="K214" s="178" t="str">
        <f>отч_график!K214</f>
        <v/>
      </c>
      <c r="L214" s="178" t="str">
        <f>отч_график!L214</f>
        <v/>
      </c>
      <c r="M214" s="181" t="str">
        <f>отч_график!M214</f>
        <v/>
      </c>
      <c r="N214" s="1"/>
      <c r="O214" s="186"/>
      <c r="P214" s="178" t="str">
        <f>отч_конкуренты!I214</f>
        <v/>
      </c>
      <c r="Q214" s="178" t="str">
        <f>отч_конкуренты!J214</f>
        <v/>
      </c>
      <c r="R214" s="178" t="str">
        <f>отч_конкуренты!K214</f>
        <v/>
      </c>
      <c r="S214" s="178" t="str">
        <f>отч_конкуренты!L214</f>
        <v/>
      </c>
      <c r="T214" s="181" t="str">
        <f>отч_конкуренты!M214</f>
        <v/>
      </c>
      <c r="U214" s="1"/>
      <c r="V214" s="1"/>
      <c r="W214" s="1"/>
      <c r="X214" s="1"/>
      <c r="Y214" s="105"/>
      <c r="Z214" s="1"/>
    </row>
    <row r="215" spans="1:26" x14ac:dyDescent="0.3">
      <c r="A215" s="1"/>
      <c r="B215" s="1"/>
      <c r="C215" s="1"/>
      <c r="D215" s="105"/>
      <c r="E215" s="1"/>
      <c r="F215" s="139"/>
      <c r="G215" s="182" t="str">
        <f>IF(G214="","",IF(G214+1&gt;условия!$K$14,"",G214+1))</f>
        <v/>
      </c>
      <c r="H215" s="140"/>
      <c r="I215" s="178" t="str">
        <f>отч_график!I215</f>
        <v/>
      </c>
      <c r="J215" s="178" t="str">
        <f>отч_график!J215</f>
        <v/>
      </c>
      <c r="K215" s="178" t="str">
        <f>отч_график!K215</f>
        <v/>
      </c>
      <c r="L215" s="178" t="str">
        <f>отч_график!L215</f>
        <v/>
      </c>
      <c r="M215" s="181" t="str">
        <f>отч_график!M215</f>
        <v/>
      </c>
      <c r="N215" s="1"/>
      <c r="O215" s="186"/>
      <c r="P215" s="178" t="str">
        <f>отч_конкуренты!I215</f>
        <v/>
      </c>
      <c r="Q215" s="178" t="str">
        <f>отч_конкуренты!J215</f>
        <v/>
      </c>
      <c r="R215" s="178" t="str">
        <f>отч_конкуренты!K215</f>
        <v/>
      </c>
      <c r="S215" s="178" t="str">
        <f>отч_конкуренты!L215</f>
        <v/>
      </c>
      <c r="T215" s="181" t="str">
        <f>отч_конкуренты!M215</f>
        <v/>
      </c>
      <c r="U215" s="1"/>
      <c r="V215" s="1"/>
      <c r="W215" s="1"/>
      <c r="X215" s="1"/>
      <c r="Y215" s="105"/>
      <c r="Z215" s="1"/>
    </row>
    <row r="216" spans="1:26" x14ac:dyDescent="0.3">
      <c r="A216" s="1"/>
      <c r="B216" s="1"/>
      <c r="C216" s="1"/>
      <c r="D216" s="105"/>
      <c r="E216" s="1"/>
      <c r="F216" s="139"/>
      <c r="G216" s="182" t="str">
        <f>IF(G215="","",IF(G215+1&gt;условия!$K$14,"",G215+1))</f>
        <v/>
      </c>
      <c r="H216" s="140"/>
      <c r="I216" s="178" t="str">
        <f>отч_график!I216</f>
        <v/>
      </c>
      <c r="J216" s="178" t="str">
        <f>отч_график!J216</f>
        <v/>
      </c>
      <c r="K216" s="178" t="str">
        <f>отч_график!K216</f>
        <v/>
      </c>
      <c r="L216" s="178" t="str">
        <f>отч_график!L216</f>
        <v/>
      </c>
      <c r="M216" s="181" t="str">
        <f>отч_график!M216</f>
        <v/>
      </c>
      <c r="N216" s="1"/>
      <c r="O216" s="186"/>
      <c r="P216" s="178" t="str">
        <f>отч_конкуренты!I216</f>
        <v/>
      </c>
      <c r="Q216" s="178" t="str">
        <f>отч_конкуренты!J216</f>
        <v/>
      </c>
      <c r="R216" s="178" t="str">
        <f>отч_конкуренты!K216</f>
        <v/>
      </c>
      <c r="S216" s="178" t="str">
        <f>отч_конкуренты!L216</f>
        <v/>
      </c>
      <c r="T216" s="181" t="str">
        <f>отч_конкуренты!M216</f>
        <v/>
      </c>
      <c r="U216" s="1"/>
      <c r="V216" s="1"/>
      <c r="W216" s="1"/>
      <c r="X216" s="1"/>
      <c r="Y216" s="105"/>
      <c r="Z216" s="1"/>
    </row>
    <row r="217" spans="1:26" x14ac:dyDescent="0.3">
      <c r="A217" s="1"/>
      <c r="B217" s="1"/>
      <c r="C217" s="1"/>
      <c r="D217" s="105"/>
      <c r="E217" s="1"/>
      <c r="F217" s="139"/>
      <c r="G217" s="182" t="str">
        <f>IF(G216="","",IF(G216+1&gt;условия!$K$14,"",G216+1))</f>
        <v/>
      </c>
      <c r="H217" s="140"/>
      <c r="I217" s="178" t="str">
        <f>отч_график!I217</f>
        <v/>
      </c>
      <c r="J217" s="178" t="str">
        <f>отч_график!J217</f>
        <v/>
      </c>
      <c r="K217" s="178" t="str">
        <f>отч_график!K217</f>
        <v/>
      </c>
      <c r="L217" s="178" t="str">
        <f>отч_график!L217</f>
        <v/>
      </c>
      <c r="M217" s="181" t="str">
        <f>отч_график!M217</f>
        <v/>
      </c>
      <c r="N217" s="1"/>
      <c r="O217" s="186"/>
      <c r="P217" s="178" t="str">
        <f>отч_конкуренты!I217</f>
        <v/>
      </c>
      <c r="Q217" s="178" t="str">
        <f>отч_конкуренты!J217</f>
        <v/>
      </c>
      <c r="R217" s="178" t="str">
        <f>отч_конкуренты!K217</f>
        <v/>
      </c>
      <c r="S217" s="178" t="str">
        <f>отч_конкуренты!L217</f>
        <v/>
      </c>
      <c r="T217" s="181" t="str">
        <f>отч_конкуренты!M217</f>
        <v/>
      </c>
      <c r="U217" s="1"/>
      <c r="V217" s="1"/>
      <c r="W217" s="1"/>
      <c r="X217" s="1"/>
      <c r="Y217" s="105"/>
      <c r="Z217" s="1"/>
    </row>
    <row r="218" spans="1:26" x14ac:dyDescent="0.3">
      <c r="A218" s="1"/>
      <c r="B218" s="1"/>
      <c r="C218" s="1"/>
      <c r="D218" s="105"/>
      <c r="E218" s="1"/>
      <c r="F218" s="139"/>
      <c r="G218" s="182" t="str">
        <f>IF(G217="","",IF(G217+1&gt;условия!$K$14,"",G217+1))</f>
        <v/>
      </c>
      <c r="H218" s="140"/>
      <c r="I218" s="178" t="str">
        <f>отч_график!I218</f>
        <v/>
      </c>
      <c r="J218" s="178" t="str">
        <f>отч_график!J218</f>
        <v/>
      </c>
      <c r="K218" s="178" t="str">
        <f>отч_график!K218</f>
        <v/>
      </c>
      <c r="L218" s="178" t="str">
        <f>отч_график!L218</f>
        <v/>
      </c>
      <c r="M218" s="181" t="str">
        <f>отч_график!M218</f>
        <v/>
      </c>
      <c r="N218" s="1"/>
      <c r="O218" s="186"/>
      <c r="P218" s="178" t="str">
        <f>отч_конкуренты!I218</f>
        <v/>
      </c>
      <c r="Q218" s="178" t="str">
        <f>отч_конкуренты!J218</f>
        <v/>
      </c>
      <c r="R218" s="178" t="str">
        <f>отч_конкуренты!K218</f>
        <v/>
      </c>
      <c r="S218" s="178" t="str">
        <f>отч_конкуренты!L218</f>
        <v/>
      </c>
      <c r="T218" s="181" t="str">
        <f>отч_конкуренты!M218</f>
        <v/>
      </c>
      <c r="U218" s="1"/>
      <c r="V218" s="1"/>
      <c r="W218" s="1"/>
      <c r="X218" s="1"/>
      <c r="Y218" s="105"/>
      <c r="Z218" s="1"/>
    </row>
    <row r="219" spans="1:26" x14ac:dyDescent="0.3">
      <c r="A219" s="1"/>
      <c r="B219" s="1"/>
      <c r="C219" s="1"/>
      <c r="D219" s="105"/>
      <c r="E219" s="1"/>
      <c r="F219" s="139"/>
      <c r="G219" s="182" t="str">
        <f>IF(G218="","",IF(G218+1&gt;условия!$K$14,"",G218+1))</f>
        <v/>
      </c>
      <c r="H219" s="140"/>
      <c r="I219" s="178" t="str">
        <f>отч_график!I219</f>
        <v/>
      </c>
      <c r="J219" s="178" t="str">
        <f>отч_график!J219</f>
        <v/>
      </c>
      <c r="K219" s="178" t="str">
        <f>отч_график!K219</f>
        <v/>
      </c>
      <c r="L219" s="178" t="str">
        <f>отч_график!L219</f>
        <v/>
      </c>
      <c r="M219" s="181" t="str">
        <f>отч_график!M219</f>
        <v/>
      </c>
      <c r="N219" s="1"/>
      <c r="O219" s="186"/>
      <c r="P219" s="178" t="str">
        <f>отч_конкуренты!I219</f>
        <v/>
      </c>
      <c r="Q219" s="178" t="str">
        <f>отч_конкуренты!J219</f>
        <v/>
      </c>
      <c r="R219" s="178" t="str">
        <f>отч_конкуренты!K219</f>
        <v/>
      </c>
      <c r="S219" s="178" t="str">
        <f>отч_конкуренты!L219</f>
        <v/>
      </c>
      <c r="T219" s="181" t="str">
        <f>отч_конкуренты!M219</f>
        <v/>
      </c>
      <c r="U219" s="1"/>
      <c r="V219" s="1"/>
      <c r="W219" s="1"/>
      <c r="X219" s="1"/>
      <c r="Y219" s="105"/>
      <c r="Z219" s="1"/>
    </row>
    <row r="220" spans="1:26" x14ac:dyDescent="0.3">
      <c r="A220" s="1"/>
      <c r="B220" s="1"/>
      <c r="C220" s="1"/>
      <c r="D220" s="105"/>
      <c r="E220" s="1"/>
      <c r="F220" s="139"/>
      <c r="G220" s="182" t="str">
        <f>IF(G219="","",IF(G219+1&gt;условия!$K$14,"",G219+1))</f>
        <v/>
      </c>
      <c r="H220" s="140"/>
      <c r="I220" s="178" t="str">
        <f>отч_график!I220</f>
        <v/>
      </c>
      <c r="J220" s="178" t="str">
        <f>отч_график!J220</f>
        <v/>
      </c>
      <c r="K220" s="178" t="str">
        <f>отч_график!K220</f>
        <v/>
      </c>
      <c r="L220" s="178" t="str">
        <f>отч_график!L220</f>
        <v/>
      </c>
      <c r="M220" s="181" t="str">
        <f>отч_график!M220</f>
        <v/>
      </c>
      <c r="N220" s="1"/>
      <c r="O220" s="186"/>
      <c r="P220" s="178" t="str">
        <f>отч_конкуренты!I220</f>
        <v/>
      </c>
      <c r="Q220" s="178" t="str">
        <f>отч_конкуренты!J220</f>
        <v/>
      </c>
      <c r="R220" s="178" t="str">
        <f>отч_конкуренты!K220</f>
        <v/>
      </c>
      <c r="S220" s="178" t="str">
        <f>отч_конкуренты!L220</f>
        <v/>
      </c>
      <c r="T220" s="181" t="str">
        <f>отч_конкуренты!M220</f>
        <v/>
      </c>
      <c r="U220" s="1"/>
      <c r="V220" s="1"/>
      <c r="W220" s="1"/>
      <c r="X220" s="1"/>
      <c r="Y220" s="105"/>
      <c r="Z220" s="1"/>
    </row>
    <row r="221" spans="1:26" x14ac:dyDescent="0.3">
      <c r="A221" s="1"/>
      <c r="B221" s="1"/>
      <c r="C221" s="1"/>
      <c r="D221" s="105"/>
      <c r="E221" s="1"/>
      <c r="F221" s="139"/>
      <c r="G221" s="182" t="str">
        <f>IF(G220="","",IF(G220+1&gt;условия!$K$14,"",G220+1))</f>
        <v/>
      </c>
      <c r="H221" s="140"/>
      <c r="I221" s="178" t="str">
        <f>отч_график!I221</f>
        <v/>
      </c>
      <c r="J221" s="178" t="str">
        <f>отч_график!J221</f>
        <v/>
      </c>
      <c r="K221" s="178" t="str">
        <f>отч_график!K221</f>
        <v/>
      </c>
      <c r="L221" s="178" t="str">
        <f>отч_график!L221</f>
        <v/>
      </c>
      <c r="M221" s="181" t="str">
        <f>отч_график!M221</f>
        <v/>
      </c>
      <c r="N221" s="1"/>
      <c r="O221" s="186"/>
      <c r="P221" s="178" t="str">
        <f>отч_конкуренты!I221</f>
        <v/>
      </c>
      <c r="Q221" s="178" t="str">
        <f>отч_конкуренты!J221</f>
        <v/>
      </c>
      <c r="R221" s="178" t="str">
        <f>отч_конкуренты!K221</f>
        <v/>
      </c>
      <c r="S221" s="178" t="str">
        <f>отч_конкуренты!L221</f>
        <v/>
      </c>
      <c r="T221" s="181" t="str">
        <f>отч_конкуренты!M221</f>
        <v/>
      </c>
      <c r="U221" s="1"/>
      <c r="V221" s="1"/>
      <c r="W221" s="1"/>
      <c r="X221" s="1"/>
      <c r="Y221" s="105"/>
      <c r="Z221" s="1"/>
    </row>
    <row r="222" spans="1:26" x14ac:dyDescent="0.3">
      <c r="A222" s="1"/>
      <c r="B222" s="1"/>
      <c r="C222" s="1"/>
      <c r="D222" s="105"/>
      <c r="E222" s="1"/>
      <c r="F222" s="139"/>
      <c r="G222" s="182" t="str">
        <f>IF(G221="","",IF(G221+1&gt;условия!$K$14,"",G221+1))</f>
        <v/>
      </c>
      <c r="H222" s="140"/>
      <c r="I222" s="178" t="str">
        <f>отч_график!I222</f>
        <v/>
      </c>
      <c r="J222" s="178" t="str">
        <f>отч_график!J222</f>
        <v/>
      </c>
      <c r="K222" s="178" t="str">
        <f>отч_график!K222</f>
        <v/>
      </c>
      <c r="L222" s="178" t="str">
        <f>отч_график!L222</f>
        <v/>
      </c>
      <c r="M222" s="181" t="str">
        <f>отч_график!M222</f>
        <v/>
      </c>
      <c r="N222" s="1"/>
      <c r="O222" s="186"/>
      <c r="P222" s="178" t="str">
        <f>отч_конкуренты!I222</f>
        <v/>
      </c>
      <c r="Q222" s="178" t="str">
        <f>отч_конкуренты!J222</f>
        <v/>
      </c>
      <c r="R222" s="178" t="str">
        <f>отч_конкуренты!K222</f>
        <v/>
      </c>
      <c r="S222" s="178" t="str">
        <f>отч_конкуренты!L222</f>
        <v/>
      </c>
      <c r="T222" s="181" t="str">
        <f>отч_конкуренты!M222</f>
        <v/>
      </c>
      <c r="U222" s="1"/>
      <c r="V222" s="1"/>
      <c r="W222" s="1"/>
      <c r="X222" s="1"/>
      <c r="Y222" s="105"/>
      <c r="Z222" s="1"/>
    </row>
    <row r="223" spans="1:26" x14ac:dyDescent="0.3">
      <c r="A223" s="1"/>
      <c r="B223" s="1"/>
      <c r="C223" s="1"/>
      <c r="D223" s="105"/>
      <c r="E223" s="1"/>
      <c r="F223" s="139"/>
      <c r="G223" s="182" t="str">
        <f>IF(G222="","",IF(G222+1&gt;условия!$K$14,"",G222+1))</f>
        <v/>
      </c>
      <c r="H223" s="140"/>
      <c r="I223" s="178" t="str">
        <f>отч_график!I223</f>
        <v/>
      </c>
      <c r="J223" s="178" t="str">
        <f>отч_график!J223</f>
        <v/>
      </c>
      <c r="K223" s="178" t="str">
        <f>отч_график!K223</f>
        <v/>
      </c>
      <c r="L223" s="178" t="str">
        <f>отч_график!L223</f>
        <v/>
      </c>
      <c r="M223" s="181" t="str">
        <f>отч_график!M223</f>
        <v/>
      </c>
      <c r="N223" s="1"/>
      <c r="O223" s="186"/>
      <c r="P223" s="178" t="str">
        <f>отч_конкуренты!I223</f>
        <v/>
      </c>
      <c r="Q223" s="178" t="str">
        <f>отч_конкуренты!J223</f>
        <v/>
      </c>
      <c r="R223" s="178" t="str">
        <f>отч_конкуренты!K223</f>
        <v/>
      </c>
      <c r="S223" s="178" t="str">
        <f>отч_конкуренты!L223</f>
        <v/>
      </c>
      <c r="T223" s="181" t="str">
        <f>отч_конкуренты!M223</f>
        <v/>
      </c>
      <c r="U223" s="1"/>
      <c r="V223" s="1"/>
      <c r="W223" s="1"/>
      <c r="X223" s="1"/>
      <c r="Y223" s="105"/>
      <c r="Z223" s="1"/>
    </row>
    <row r="224" spans="1:26" x14ac:dyDescent="0.3">
      <c r="A224" s="1"/>
      <c r="B224" s="1"/>
      <c r="C224" s="1"/>
      <c r="D224" s="105"/>
      <c r="E224" s="1"/>
      <c r="F224" s="139"/>
      <c r="G224" s="182" t="str">
        <f>IF(G223="","",IF(G223+1&gt;условия!$K$14,"",G223+1))</f>
        <v/>
      </c>
      <c r="H224" s="140"/>
      <c r="I224" s="178" t="str">
        <f>отч_график!I224</f>
        <v/>
      </c>
      <c r="J224" s="178" t="str">
        <f>отч_график!J224</f>
        <v/>
      </c>
      <c r="K224" s="178" t="str">
        <f>отч_график!K224</f>
        <v/>
      </c>
      <c r="L224" s="178" t="str">
        <f>отч_график!L224</f>
        <v/>
      </c>
      <c r="M224" s="181" t="str">
        <f>отч_график!M224</f>
        <v/>
      </c>
      <c r="N224" s="1"/>
      <c r="O224" s="186"/>
      <c r="P224" s="178" t="str">
        <f>отч_конкуренты!I224</f>
        <v/>
      </c>
      <c r="Q224" s="178" t="str">
        <f>отч_конкуренты!J224</f>
        <v/>
      </c>
      <c r="R224" s="178" t="str">
        <f>отч_конкуренты!K224</f>
        <v/>
      </c>
      <c r="S224" s="178" t="str">
        <f>отч_конкуренты!L224</f>
        <v/>
      </c>
      <c r="T224" s="181" t="str">
        <f>отч_конкуренты!M224</f>
        <v/>
      </c>
      <c r="U224" s="1"/>
      <c r="V224" s="1"/>
      <c r="W224" s="1"/>
      <c r="X224" s="1"/>
      <c r="Y224" s="105"/>
      <c r="Z224" s="1"/>
    </row>
    <row r="225" spans="1:26" x14ac:dyDescent="0.3">
      <c r="A225" s="1"/>
      <c r="B225" s="1"/>
      <c r="C225" s="1"/>
      <c r="D225" s="105"/>
      <c r="E225" s="1"/>
      <c r="F225" s="139"/>
      <c r="G225" s="182" t="str">
        <f>IF(G224="","",IF(G224+1&gt;условия!$K$14,"",G224+1))</f>
        <v/>
      </c>
      <c r="H225" s="140"/>
      <c r="I225" s="178" t="str">
        <f>отч_график!I225</f>
        <v/>
      </c>
      <c r="J225" s="178" t="str">
        <f>отч_график!J225</f>
        <v/>
      </c>
      <c r="K225" s="178" t="str">
        <f>отч_график!K225</f>
        <v/>
      </c>
      <c r="L225" s="178" t="str">
        <f>отч_график!L225</f>
        <v/>
      </c>
      <c r="M225" s="181" t="str">
        <f>отч_график!M225</f>
        <v/>
      </c>
      <c r="N225" s="1"/>
      <c r="O225" s="186"/>
      <c r="P225" s="178" t="str">
        <f>отч_конкуренты!I225</f>
        <v/>
      </c>
      <c r="Q225" s="178" t="str">
        <f>отч_конкуренты!J225</f>
        <v/>
      </c>
      <c r="R225" s="178" t="str">
        <f>отч_конкуренты!K225</f>
        <v/>
      </c>
      <c r="S225" s="178" t="str">
        <f>отч_конкуренты!L225</f>
        <v/>
      </c>
      <c r="T225" s="181" t="str">
        <f>отч_конкуренты!M225</f>
        <v/>
      </c>
      <c r="U225" s="1"/>
      <c r="V225" s="1"/>
      <c r="W225" s="1"/>
      <c r="X225" s="1"/>
      <c r="Y225" s="105"/>
      <c r="Z225" s="1"/>
    </row>
    <row r="226" spans="1:26" x14ac:dyDescent="0.3">
      <c r="A226" s="1"/>
      <c r="B226" s="1"/>
      <c r="C226" s="1"/>
      <c r="D226" s="105"/>
      <c r="E226" s="1"/>
      <c r="F226" s="139"/>
      <c r="G226" s="182" t="str">
        <f>IF(G225="","",IF(G225+1&gt;условия!$K$14,"",G225+1))</f>
        <v/>
      </c>
      <c r="H226" s="140"/>
      <c r="I226" s="178" t="str">
        <f>отч_график!I226</f>
        <v/>
      </c>
      <c r="J226" s="178" t="str">
        <f>отч_график!J226</f>
        <v/>
      </c>
      <c r="K226" s="178" t="str">
        <f>отч_график!K226</f>
        <v/>
      </c>
      <c r="L226" s="178" t="str">
        <f>отч_график!L226</f>
        <v/>
      </c>
      <c r="M226" s="181" t="str">
        <f>отч_график!M226</f>
        <v/>
      </c>
      <c r="N226" s="1"/>
      <c r="O226" s="186"/>
      <c r="P226" s="178" t="str">
        <f>отч_конкуренты!I226</f>
        <v/>
      </c>
      <c r="Q226" s="178" t="str">
        <f>отч_конкуренты!J226</f>
        <v/>
      </c>
      <c r="R226" s="178" t="str">
        <f>отч_конкуренты!K226</f>
        <v/>
      </c>
      <c r="S226" s="178" t="str">
        <f>отч_конкуренты!L226</f>
        <v/>
      </c>
      <c r="T226" s="181" t="str">
        <f>отч_конкуренты!M226</f>
        <v/>
      </c>
      <c r="U226" s="1"/>
      <c r="V226" s="1"/>
      <c r="W226" s="1"/>
      <c r="X226" s="1"/>
      <c r="Y226" s="105"/>
      <c r="Z226" s="1"/>
    </row>
    <row r="227" spans="1:26" x14ac:dyDescent="0.3">
      <c r="A227" s="1"/>
      <c r="B227" s="1"/>
      <c r="C227" s="1"/>
      <c r="D227" s="105"/>
      <c r="E227" s="1"/>
      <c r="F227" s="139"/>
      <c r="G227" s="182" t="str">
        <f>IF(G226="","",IF(G226+1&gt;условия!$K$14,"",G226+1))</f>
        <v/>
      </c>
      <c r="H227" s="140"/>
      <c r="I227" s="178" t="str">
        <f>отч_график!I227</f>
        <v/>
      </c>
      <c r="J227" s="178" t="str">
        <f>отч_график!J227</f>
        <v/>
      </c>
      <c r="K227" s="178" t="str">
        <f>отч_график!K227</f>
        <v/>
      </c>
      <c r="L227" s="178" t="str">
        <f>отч_график!L227</f>
        <v/>
      </c>
      <c r="M227" s="181" t="str">
        <f>отч_график!M227</f>
        <v/>
      </c>
      <c r="N227" s="1"/>
      <c r="O227" s="186"/>
      <c r="P227" s="178" t="str">
        <f>отч_конкуренты!I227</f>
        <v/>
      </c>
      <c r="Q227" s="178" t="str">
        <f>отч_конкуренты!J227</f>
        <v/>
      </c>
      <c r="R227" s="178" t="str">
        <f>отч_конкуренты!K227</f>
        <v/>
      </c>
      <c r="S227" s="178" t="str">
        <f>отч_конкуренты!L227</f>
        <v/>
      </c>
      <c r="T227" s="181" t="str">
        <f>отч_конкуренты!M227</f>
        <v/>
      </c>
      <c r="U227" s="1"/>
      <c r="V227" s="1"/>
      <c r="W227" s="1"/>
      <c r="X227" s="1"/>
      <c r="Y227" s="105"/>
      <c r="Z227" s="1"/>
    </row>
    <row r="228" spans="1:26" x14ac:dyDescent="0.3">
      <c r="A228" s="1"/>
      <c r="B228" s="1"/>
      <c r="C228" s="1"/>
      <c r="D228" s="105"/>
      <c r="E228" s="1"/>
      <c r="F228" s="139"/>
      <c r="G228" s="182" t="str">
        <f>IF(G227="","",IF(G227+1&gt;условия!$K$14,"",G227+1))</f>
        <v/>
      </c>
      <c r="H228" s="140"/>
      <c r="I228" s="178" t="str">
        <f>отч_график!I228</f>
        <v/>
      </c>
      <c r="J228" s="178" t="str">
        <f>отч_график!J228</f>
        <v/>
      </c>
      <c r="K228" s="178" t="str">
        <f>отч_график!K228</f>
        <v/>
      </c>
      <c r="L228" s="178" t="str">
        <f>отч_график!L228</f>
        <v/>
      </c>
      <c r="M228" s="181" t="str">
        <f>отч_график!M228</f>
        <v/>
      </c>
      <c r="N228" s="1"/>
      <c r="O228" s="186"/>
      <c r="P228" s="178" t="str">
        <f>отч_конкуренты!I228</f>
        <v/>
      </c>
      <c r="Q228" s="178" t="str">
        <f>отч_конкуренты!J228</f>
        <v/>
      </c>
      <c r="R228" s="178" t="str">
        <f>отч_конкуренты!K228</f>
        <v/>
      </c>
      <c r="S228" s="178" t="str">
        <f>отч_конкуренты!L228</f>
        <v/>
      </c>
      <c r="T228" s="181" t="str">
        <f>отч_конкуренты!M228</f>
        <v/>
      </c>
      <c r="U228" s="1"/>
      <c r="V228" s="1"/>
      <c r="W228" s="1"/>
      <c r="X228" s="1"/>
      <c r="Y228" s="105"/>
      <c r="Z228" s="1"/>
    </row>
    <row r="229" spans="1:26" x14ac:dyDescent="0.3">
      <c r="A229" s="1"/>
      <c r="B229" s="1"/>
      <c r="C229" s="1"/>
      <c r="D229" s="105"/>
      <c r="E229" s="1"/>
      <c r="F229" s="139"/>
      <c r="G229" s="182" t="str">
        <f>IF(G228="","",IF(G228+1&gt;условия!$K$14,"",G228+1))</f>
        <v/>
      </c>
      <c r="H229" s="140"/>
      <c r="I229" s="178" t="str">
        <f>отч_график!I229</f>
        <v/>
      </c>
      <c r="J229" s="178" t="str">
        <f>отч_график!J229</f>
        <v/>
      </c>
      <c r="K229" s="178" t="str">
        <f>отч_график!K229</f>
        <v/>
      </c>
      <c r="L229" s="178" t="str">
        <f>отч_график!L229</f>
        <v/>
      </c>
      <c r="M229" s="181" t="str">
        <f>отч_график!M229</f>
        <v/>
      </c>
      <c r="N229" s="1"/>
      <c r="O229" s="186"/>
      <c r="P229" s="178" t="str">
        <f>отч_конкуренты!I229</f>
        <v/>
      </c>
      <c r="Q229" s="178" t="str">
        <f>отч_конкуренты!J229</f>
        <v/>
      </c>
      <c r="R229" s="178" t="str">
        <f>отч_конкуренты!K229</f>
        <v/>
      </c>
      <c r="S229" s="178" t="str">
        <f>отч_конкуренты!L229</f>
        <v/>
      </c>
      <c r="T229" s="181" t="str">
        <f>отч_конкуренты!M229</f>
        <v/>
      </c>
      <c r="U229" s="1"/>
      <c r="V229" s="1"/>
      <c r="W229" s="1"/>
      <c r="X229" s="1"/>
      <c r="Y229" s="105"/>
      <c r="Z229" s="1"/>
    </row>
    <row r="230" spans="1:26" x14ac:dyDescent="0.3">
      <c r="A230" s="1"/>
      <c r="B230" s="1"/>
      <c r="C230" s="1"/>
      <c r="D230" s="105"/>
      <c r="E230" s="1"/>
      <c r="F230" s="139"/>
      <c r="G230" s="182" t="str">
        <f>IF(G229="","",IF(G229+1&gt;условия!$K$14,"",G229+1))</f>
        <v/>
      </c>
      <c r="H230" s="140"/>
      <c r="I230" s="178" t="str">
        <f>отч_график!I230</f>
        <v/>
      </c>
      <c r="J230" s="178" t="str">
        <f>отч_график!J230</f>
        <v/>
      </c>
      <c r="K230" s="178" t="str">
        <f>отч_график!K230</f>
        <v/>
      </c>
      <c r="L230" s="178" t="str">
        <f>отч_график!L230</f>
        <v/>
      </c>
      <c r="M230" s="181" t="str">
        <f>отч_график!M230</f>
        <v/>
      </c>
      <c r="N230" s="1"/>
      <c r="O230" s="186"/>
      <c r="P230" s="178" t="str">
        <f>отч_конкуренты!I230</f>
        <v/>
      </c>
      <c r="Q230" s="178" t="str">
        <f>отч_конкуренты!J230</f>
        <v/>
      </c>
      <c r="R230" s="178" t="str">
        <f>отч_конкуренты!K230</f>
        <v/>
      </c>
      <c r="S230" s="178" t="str">
        <f>отч_конкуренты!L230</f>
        <v/>
      </c>
      <c r="T230" s="181" t="str">
        <f>отч_конкуренты!M230</f>
        <v/>
      </c>
      <c r="U230" s="1"/>
      <c r="V230" s="1"/>
      <c r="W230" s="1"/>
      <c r="X230" s="1"/>
      <c r="Y230" s="105"/>
      <c r="Z230" s="1"/>
    </row>
    <row r="231" spans="1:26" x14ac:dyDescent="0.3">
      <c r="A231" s="1"/>
      <c r="B231" s="1"/>
      <c r="C231" s="1"/>
      <c r="D231" s="105"/>
      <c r="E231" s="1"/>
      <c r="F231" s="139"/>
      <c r="G231" s="182" t="str">
        <f>IF(G230="","",IF(G230+1&gt;условия!$K$14,"",G230+1))</f>
        <v/>
      </c>
      <c r="H231" s="140"/>
      <c r="I231" s="178" t="str">
        <f>отч_график!I231</f>
        <v/>
      </c>
      <c r="J231" s="178" t="str">
        <f>отч_график!J231</f>
        <v/>
      </c>
      <c r="K231" s="178" t="str">
        <f>отч_график!K231</f>
        <v/>
      </c>
      <c r="L231" s="178" t="str">
        <f>отч_график!L231</f>
        <v/>
      </c>
      <c r="M231" s="181" t="str">
        <f>отч_график!M231</f>
        <v/>
      </c>
      <c r="N231" s="1"/>
      <c r="O231" s="186"/>
      <c r="P231" s="178" t="str">
        <f>отч_конкуренты!I231</f>
        <v/>
      </c>
      <c r="Q231" s="178" t="str">
        <f>отч_конкуренты!J231</f>
        <v/>
      </c>
      <c r="R231" s="178" t="str">
        <f>отч_конкуренты!K231</f>
        <v/>
      </c>
      <c r="S231" s="178" t="str">
        <f>отч_конкуренты!L231</f>
        <v/>
      </c>
      <c r="T231" s="181" t="str">
        <f>отч_конкуренты!M231</f>
        <v/>
      </c>
      <c r="U231" s="1"/>
      <c r="V231" s="1"/>
      <c r="W231" s="1"/>
      <c r="X231" s="1"/>
      <c r="Y231" s="105"/>
      <c r="Z231" s="1"/>
    </row>
    <row r="232" spans="1:26" x14ac:dyDescent="0.3">
      <c r="A232" s="1"/>
      <c r="B232" s="1"/>
      <c r="C232" s="1"/>
      <c r="D232" s="105"/>
      <c r="E232" s="1"/>
      <c r="F232" s="139"/>
      <c r="G232" s="182" t="str">
        <f>IF(G231="","",IF(G231+1&gt;условия!$K$14,"",G231+1))</f>
        <v/>
      </c>
      <c r="H232" s="140"/>
      <c r="I232" s="178" t="str">
        <f>отч_график!I232</f>
        <v/>
      </c>
      <c r="J232" s="178" t="str">
        <f>отч_график!J232</f>
        <v/>
      </c>
      <c r="K232" s="178" t="str">
        <f>отч_график!K232</f>
        <v/>
      </c>
      <c r="L232" s="178" t="str">
        <f>отч_график!L232</f>
        <v/>
      </c>
      <c r="M232" s="181" t="str">
        <f>отч_график!M232</f>
        <v/>
      </c>
      <c r="N232" s="1"/>
      <c r="O232" s="186"/>
      <c r="P232" s="178" t="str">
        <f>отч_конкуренты!I232</f>
        <v/>
      </c>
      <c r="Q232" s="178" t="str">
        <f>отч_конкуренты!J232</f>
        <v/>
      </c>
      <c r="R232" s="178" t="str">
        <f>отч_конкуренты!K232</f>
        <v/>
      </c>
      <c r="S232" s="178" t="str">
        <f>отч_конкуренты!L232</f>
        <v/>
      </c>
      <c r="T232" s="181" t="str">
        <f>отч_конкуренты!M232</f>
        <v/>
      </c>
      <c r="U232" s="1"/>
      <c r="V232" s="1"/>
      <c r="W232" s="1"/>
      <c r="X232" s="1"/>
      <c r="Y232" s="105"/>
      <c r="Z232" s="1"/>
    </row>
    <row r="233" spans="1:26" x14ac:dyDescent="0.3">
      <c r="A233" s="1"/>
      <c r="B233" s="1"/>
      <c r="C233" s="1"/>
      <c r="D233" s="105"/>
      <c r="E233" s="1"/>
      <c r="F233" s="139"/>
      <c r="G233" s="182" t="str">
        <f>IF(G232="","",IF(G232+1&gt;условия!$K$14,"",G232+1))</f>
        <v/>
      </c>
      <c r="H233" s="140"/>
      <c r="I233" s="178" t="str">
        <f>отч_график!I233</f>
        <v/>
      </c>
      <c r="J233" s="178" t="str">
        <f>отч_график!J233</f>
        <v/>
      </c>
      <c r="K233" s="178" t="str">
        <f>отч_график!K233</f>
        <v/>
      </c>
      <c r="L233" s="178" t="str">
        <f>отч_график!L233</f>
        <v/>
      </c>
      <c r="M233" s="181" t="str">
        <f>отч_график!M233</f>
        <v/>
      </c>
      <c r="N233" s="1"/>
      <c r="O233" s="186"/>
      <c r="P233" s="178" t="str">
        <f>отч_конкуренты!I233</f>
        <v/>
      </c>
      <c r="Q233" s="178" t="str">
        <f>отч_конкуренты!J233</f>
        <v/>
      </c>
      <c r="R233" s="178" t="str">
        <f>отч_конкуренты!K233</f>
        <v/>
      </c>
      <c r="S233" s="178" t="str">
        <f>отч_конкуренты!L233</f>
        <v/>
      </c>
      <c r="T233" s="181" t="str">
        <f>отч_конкуренты!M233</f>
        <v/>
      </c>
      <c r="U233" s="1"/>
      <c r="V233" s="1"/>
      <c r="W233" s="1"/>
      <c r="X233" s="1"/>
      <c r="Y233" s="105"/>
      <c r="Z233" s="1"/>
    </row>
    <row r="234" spans="1:26" x14ac:dyDescent="0.3">
      <c r="A234" s="1"/>
      <c r="B234" s="1"/>
      <c r="C234" s="1"/>
      <c r="D234" s="105"/>
      <c r="E234" s="1"/>
      <c r="F234" s="139"/>
      <c r="G234" s="182" t="str">
        <f>IF(G233="","",IF(G233+1&gt;условия!$K$14,"",G233+1))</f>
        <v/>
      </c>
      <c r="H234" s="140"/>
      <c r="I234" s="178" t="str">
        <f>отч_график!I234</f>
        <v/>
      </c>
      <c r="J234" s="178" t="str">
        <f>отч_график!J234</f>
        <v/>
      </c>
      <c r="K234" s="178" t="str">
        <f>отч_график!K234</f>
        <v/>
      </c>
      <c r="L234" s="178" t="str">
        <f>отч_график!L234</f>
        <v/>
      </c>
      <c r="M234" s="181" t="str">
        <f>отч_график!M234</f>
        <v/>
      </c>
      <c r="N234" s="1"/>
      <c r="O234" s="186"/>
      <c r="P234" s="178" t="str">
        <f>отч_конкуренты!I234</f>
        <v/>
      </c>
      <c r="Q234" s="178" t="str">
        <f>отч_конкуренты!J234</f>
        <v/>
      </c>
      <c r="R234" s="178" t="str">
        <f>отч_конкуренты!K234</f>
        <v/>
      </c>
      <c r="S234" s="178" t="str">
        <f>отч_конкуренты!L234</f>
        <v/>
      </c>
      <c r="T234" s="181" t="str">
        <f>отч_конкуренты!M234</f>
        <v/>
      </c>
      <c r="U234" s="1"/>
      <c r="V234" s="1"/>
      <c r="W234" s="1"/>
      <c r="X234" s="1"/>
      <c r="Y234" s="105"/>
      <c r="Z234" s="1"/>
    </row>
    <row r="235" spans="1:26" x14ac:dyDescent="0.3">
      <c r="A235" s="1"/>
      <c r="B235" s="1"/>
      <c r="C235" s="1"/>
      <c r="D235" s="105"/>
      <c r="E235" s="1"/>
      <c r="F235" s="139"/>
      <c r="G235" s="182" t="str">
        <f>IF(G234="","",IF(G234+1&gt;условия!$K$14,"",G234+1))</f>
        <v/>
      </c>
      <c r="H235" s="140"/>
      <c r="I235" s="178" t="str">
        <f>отч_график!I235</f>
        <v/>
      </c>
      <c r="J235" s="178" t="str">
        <f>отч_график!J235</f>
        <v/>
      </c>
      <c r="K235" s="178" t="str">
        <f>отч_график!K235</f>
        <v/>
      </c>
      <c r="L235" s="178" t="str">
        <f>отч_график!L235</f>
        <v/>
      </c>
      <c r="M235" s="181" t="str">
        <f>отч_график!M235</f>
        <v/>
      </c>
      <c r="N235" s="1"/>
      <c r="O235" s="186"/>
      <c r="P235" s="178" t="str">
        <f>отч_конкуренты!I235</f>
        <v/>
      </c>
      <c r="Q235" s="178" t="str">
        <f>отч_конкуренты!J235</f>
        <v/>
      </c>
      <c r="R235" s="178" t="str">
        <f>отч_конкуренты!K235</f>
        <v/>
      </c>
      <c r="S235" s="178" t="str">
        <f>отч_конкуренты!L235</f>
        <v/>
      </c>
      <c r="T235" s="181" t="str">
        <f>отч_конкуренты!M235</f>
        <v/>
      </c>
      <c r="U235" s="1"/>
      <c r="V235" s="1"/>
      <c r="W235" s="1"/>
      <c r="X235" s="1"/>
      <c r="Y235" s="105"/>
      <c r="Z235" s="1"/>
    </row>
    <row r="236" spans="1:26" x14ac:dyDescent="0.3">
      <c r="A236" s="1"/>
      <c r="B236" s="1"/>
      <c r="C236" s="1"/>
      <c r="D236" s="105"/>
      <c r="E236" s="1"/>
      <c r="F236" s="139"/>
      <c r="G236" s="182" t="str">
        <f>IF(G235="","",IF(G235+1&gt;условия!$K$14,"",G235+1))</f>
        <v/>
      </c>
      <c r="H236" s="140"/>
      <c r="I236" s="178" t="str">
        <f>отч_график!I236</f>
        <v/>
      </c>
      <c r="J236" s="178" t="str">
        <f>отч_график!J236</f>
        <v/>
      </c>
      <c r="K236" s="178" t="str">
        <f>отч_график!K236</f>
        <v/>
      </c>
      <c r="L236" s="178" t="str">
        <f>отч_график!L236</f>
        <v/>
      </c>
      <c r="M236" s="181" t="str">
        <f>отч_график!M236</f>
        <v/>
      </c>
      <c r="N236" s="1"/>
      <c r="O236" s="186"/>
      <c r="P236" s="178" t="str">
        <f>отч_конкуренты!I236</f>
        <v/>
      </c>
      <c r="Q236" s="178" t="str">
        <f>отч_конкуренты!J236</f>
        <v/>
      </c>
      <c r="R236" s="178" t="str">
        <f>отч_конкуренты!K236</f>
        <v/>
      </c>
      <c r="S236" s="178" t="str">
        <f>отч_конкуренты!L236</f>
        <v/>
      </c>
      <c r="T236" s="181" t="str">
        <f>отч_конкуренты!M236</f>
        <v/>
      </c>
      <c r="U236" s="1"/>
      <c r="V236" s="1"/>
      <c r="W236" s="1"/>
      <c r="X236" s="1"/>
      <c r="Y236" s="105"/>
      <c r="Z236" s="1"/>
    </row>
    <row r="237" spans="1:26" x14ac:dyDescent="0.3">
      <c r="A237" s="1"/>
      <c r="B237" s="1"/>
      <c r="C237" s="1"/>
      <c r="D237" s="105"/>
      <c r="E237" s="1"/>
      <c r="F237" s="139"/>
      <c r="G237" s="182" t="str">
        <f>IF(G236="","",IF(G236+1&gt;условия!$K$14,"",G236+1))</f>
        <v/>
      </c>
      <c r="H237" s="140"/>
      <c r="I237" s="178" t="str">
        <f>отч_график!I237</f>
        <v/>
      </c>
      <c r="J237" s="178" t="str">
        <f>отч_график!J237</f>
        <v/>
      </c>
      <c r="K237" s="178" t="str">
        <f>отч_график!K237</f>
        <v/>
      </c>
      <c r="L237" s="178" t="str">
        <f>отч_график!L237</f>
        <v/>
      </c>
      <c r="M237" s="181" t="str">
        <f>отч_график!M237</f>
        <v/>
      </c>
      <c r="N237" s="1"/>
      <c r="O237" s="186"/>
      <c r="P237" s="178" t="str">
        <f>отч_конкуренты!I237</f>
        <v/>
      </c>
      <c r="Q237" s="178" t="str">
        <f>отч_конкуренты!J237</f>
        <v/>
      </c>
      <c r="R237" s="178" t="str">
        <f>отч_конкуренты!K237</f>
        <v/>
      </c>
      <c r="S237" s="178" t="str">
        <f>отч_конкуренты!L237</f>
        <v/>
      </c>
      <c r="T237" s="181" t="str">
        <f>отч_конкуренты!M237</f>
        <v/>
      </c>
      <c r="U237" s="1"/>
      <c r="V237" s="1"/>
      <c r="W237" s="1"/>
      <c r="X237" s="1"/>
      <c r="Y237" s="105"/>
      <c r="Z237" s="1"/>
    </row>
    <row r="238" spans="1:26" x14ac:dyDescent="0.3">
      <c r="A238" s="1"/>
      <c r="B238" s="1"/>
      <c r="C238" s="1"/>
      <c r="D238" s="105"/>
      <c r="E238" s="1"/>
      <c r="F238" s="139"/>
      <c r="G238" s="182" t="str">
        <f>IF(G237="","",IF(G237+1&gt;условия!$K$14,"",G237+1))</f>
        <v/>
      </c>
      <c r="H238" s="140"/>
      <c r="I238" s="178" t="str">
        <f>отч_график!I238</f>
        <v/>
      </c>
      <c r="J238" s="178" t="str">
        <f>отч_график!J238</f>
        <v/>
      </c>
      <c r="K238" s="178" t="str">
        <f>отч_график!K238</f>
        <v/>
      </c>
      <c r="L238" s="178" t="str">
        <f>отч_график!L238</f>
        <v/>
      </c>
      <c r="M238" s="181" t="str">
        <f>отч_график!M238</f>
        <v/>
      </c>
      <c r="N238" s="1"/>
      <c r="O238" s="186"/>
      <c r="P238" s="178" t="str">
        <f>отч_конкуренты!I238</f>
        <v/>
      </c>
      <c r="Q238" s="178" t="str">
        <f>отч_конкуренты!J238</f>
        <v/>
      </c>
      <c r="R238" s="178" t="str">
        <f>отч_конкуренты!K238</f>
        <v/>
      </c>
      <c r="S238" s="178" t="str">
        <f>отч_конкуренты!L238</f>
        <v/>
      </c>
      <c r="T238" s="181" t="str">
        <f>отч_конкуренты!M238</f>
        <v/>
      </c>
      <c r="U238" s="1"/>
      <c r="V238" s="1"/>
      <c r="W238" s="1"/>
      <c r="X238" s="1"/>
      <c r="Y238" s="105"/>
      <c r="Z238" s="1"/>
    </row>
    <row r="239" spans="1:26" x14ac:dyDescent="0.3">
      <c r="A239" s="1"/>
      <c r="B239" s="1"/>
      <c r="C239" s="1"/>
      <c r="D239" s="105"/>
      <c r="E239" s="1"/>
      <c r="F239" s="139"/>
      <c r="G239" s="182" t="str">
        <f>IF(G238="","",IF(G238+1&gt;условия!$K$14,"",G238+1))</f>
        <v/>
      </c>
      <c r="H239" s="140"/>
      <c r="I239" s="178" t="str">
        <f>отч_график!I239</f>
        <v/>
      </c>
      <c r="J239" s="178" t="str">
        <f>отч_график!J239</f>
        <v/>
      </c>
      <c r="K239" s="178" t="str">
        <f>отч_график!K239</f>
        <v/>
      </c>
      <c r="L239" s="178" t="str">
        <f>отч_график!L239</f>
        <v/>
      </c>
      <c r="M239" s="181" t="str">
        <f>отч_график!M239</f>
        <v/>
      </c>
      <c r="N239" s="1"/>
      <c r="O239" s="186"/>
      <c r="P239" s="178" t="str">
        <f>отч_конкуренты!I239</f>
        <v/>
      </c>
      <c r="Q239" s="178" t="str">
        <f>отч_конкуренты!J239</f>
        <v/>
      </c>
      <c r="R239" s="178" t="str">
        <f>отч_конкуренты!K239</f>
        <v/>
      </c>
      <c r="S239" s="178" t="str">
        <f>отч_конкуренты!L239</f>
        <v/>
      </c>
      <c r="T239" s="181" t="str">
        <f>отч_конкуренты!M239</f>
        <v/>
      </c>
      <c r="U239" s="1"/>
      <c r="V239" s="1"/>
      <c r="W239" s="1"/>
      <c r="X239" s="1"/>
      <c r="Y239" s="105"/>
      <c r="Z239" s="1"/>
    </row>
    <row r="240" spans="1:26" x14ac:dyDescent="0.3">
      <c r="A240" s="1"/>
      <c r="B240" s="1"/>
      <c r="C240" s="1"/>
      <c r="D240" s="105"/>
      <c r="E240" s="1"/>
      <c r="F240" s="139"/>
      <c r="G240" s="182" t="str">
        <f>IF(G239="","",IF(G239+1&gt;условия!$K$14,"",G239+1))</f>
        <v/>
      </c>
      <c r="H240" s="140"/>
      <c r="I240" s="178" t="str">
        <f>отч_график!I240</f>
        <v/>
      </c>
      <c r="J240" s="178" t="str">
        <f>отч_график!J240</f>
        <v/>
      </c>
      <c r="K240" s="178" t="str">
        <f>отч_график!K240</f>
        <v/>
      </c>
      <c r="L240" s="178" t="str">
        <f>отч_график!L240</f>
        <v/>
      </c>
      <c r="M240" s="181" t="str">
        <f>отч_график!M240</f>
        <v/>
      </c>
      <c r="N240" s="1"/>
      <c r="O240" s="186"/>
      <c r="P240" s="178" t="str">
        <f>отч_конкуренты!I240</f>
        <v/>
      </c>
      <c r="Q240" s="178" t="str">
        <f>отч_конкуренты!J240</f>
        <v/>
      </c>
      <c r="R240" s="178" t="str">
        <f>отч_конкуренты!K240</f>
        <v/>
      </c>
      <c r="S240" s="178" t="str">
        <f>отч_конкуренты!L240</f>
        <v/>
      </c>
      <c r="T240" s="181" t="str">
        <f>отч_конкуренты!M240</f>
        <v/>
      </c>
      <c r="U240" s="1"/>
      <c r="V240" s="1"/>
      <c r="W240" s="1"/>
      <c r="X240" s="1"/>
      <c r="Y240" s="105"/>
      <c r="Z240" s="1"/>
    </row>
    <row r="241" spans="1:26" x14ac:dyDescent="0.3">
      <c r="A241" s="1"/>
      <c r="B241" s="1"/>
      <c r="C241" s="1"/>
      <c r="D241" s="105"/>
      <c r="E241" s="1"/>
      <c r="F241" s="139"/>
      <c r="G241" s="182" t="str">
        <f>IF(G240="","",IF(G240+1&gt;условия!$K$14,"",G240+1))</f>
        <v/>
      </c>
      <c r="H241" s="140"/>
      <c r="I241" s="178" t="str">
        <f>отч_график!I241</f>
        <v/>
      </c>
      <c r="J241" s="178" t="str">
        <f>отч_график!J241</f>
        <v/>
      </c>
      <c r="K241" s="178" t="str">
        <f>отч_график!K241</f>
        <v/>
      </c>
      <c r="L241" s="178" t="str">
        <f>отч_график!L241</f>
        <v/>
      </c>
      <c r="M241" s="181" t="str">
        <f>отч_график!M241</f>
        <v/>
      </c>
      <c r="N241" s="1"/>
      <c r="O241" s="186"/>
      <c r="P241" s="178" t="str">
        <f>отч_конкуренты!I241</f>
        <v/>
      </c>
      <c r="Q241" s="178" t="str">
        <f>отч_конкуренты!J241</f>
        <v/>
      </c>
      <c r="R241" s="178" t="str">
        <f>отч_конкуренты!K241</f>
        <v/>
      </c>
      <c r="S241" s="178" t="str">
        <f>отч_конкуренты!L241</f>
        <v/>
      </c>
      <c r="T241" s="181" t="str">
        <f>отч_конкуренты!M241</f>
        <v/>
      </c>
      <c r="U241" s="1"/>
      <c r="V241" s="1"/>
      <c r="W241" s="1"/>
      <c r="X241" s="1"/>
      <c r="Y241" s="105"/>
      <c r="Z241" s="1"/>
    </row>
    <row r="242" spans="1:26" x14ac:dyDescent="0.3">
      <c r="A242" s="1"/>
      <c r="B242" s="1"/>
      <c r="C242" s="1"/>
      <c r="D242" s="105"/>
      <c r="E242" s="1"/>
      <c r="F242" s="139"/>
      <c r="G242" s="182" t="str">
        <f>IF(G241="","",IF(G241+1&gt;условия!$K$14,"",G241+1))</f>
        <v/>
      </c>
      <c r="H242" s="140"/>
      <c r="I242" s="178" t="str">
        <f>отч_график!I242</f>
        <v/>
      </c>
      <c r="J242" s="178" t="str">
        <f>отч_график!J242</f>
        <v/>
      </c>
      <c r="K242" s="178" t="str">
        <f>отч_график!K242</f>
        <v/>
      </c>
      <c r="L242" s="178" t="str">
        <f>отч_график!L242</f>
        <v/>
      </c>
      <c r="M242" s="181" t="str">
        <f>отч_график!M242</f>
        <v/>
      </c>
      <c r="N242" s="1"/>
      <c r="O242" s="186"/>
      <c r="P242" s="178" t="str">
        <f>отч_конкуренты!I242</f>
        <v/>
      </c>
      <c r="Q242" s="178" t="str">
        <f>отч_конкуренты!J242</f>
        <v/>
      </c>
      <c r="R242" s="178" t="str">
        <f>отч_конкуренты!K242</f>
        <v/>
      </c>
      <c r="S242" s="178" t="str">
        <f>отч_конкуренты!L242</f>
        <v/>
      </c>
      <c r="T242" s="181" t="str">
        <f>отч_конкуренты!M242</f>
        <v/>
      </c>
      <c r="U242" s="1"/>
      <c r="V242" s="1"/>
      <c r="W242" s="1"/>
      <c r="X242" s="1"/>
      <c r="Y242" s="105"/>
      <c r="Z242" s="1"/>
    </row>
    <row r="243" spans="1:26" x14ac:dyDescent="0.3">
      <c r="A243" s="1"/>
      <c r="B243" s="1"/>
      <c r="C243" s="1"/>
      <c r="D243" s="105"/>
      <c r="E243" s="1"/>
      <c r="F243" s="139"/>
      <c r="G243" s="182" t="str">
        <f>IF(G242="","",IF(G242+1&gt;условия!$K$14,"",G242+1))</f>
        <v/>
      </c>
      <c r="H243" s="140"/>
      <c r="I243" s="178" t="str">
        <f>отч_график!I243</f>
        <v/>
      </c>
      <c r="J243" s="178" t="str">
        <f>отч_график!J243</f>
        <v/>
      </c>
      <c r="K243" s="178" t="str">
        <f>отч_график!K243</f>
        <v/>
      </c>
      <c r="L243" s="178" t="str">
        <f>отч_график!L243</f>
        <v/>
      </c>
      <c r="M243" s="181" t="str">
        <f>отч_график!M243</f>
        <v/>
      </c>
      <c r="N243" s="1"/>
      <c r="O243" s="186"/>
      <c r="P243" s="178" t="str">
        <f>отч_конкуренты!I243</f>
        <v/>
      </c>
      <c r="Q243" s="178" t="str">
        <f>отч_конкуренты!J243</f>
        <v/>
      </c>
      <c r="R243" s="178" t="str">
        <f>отч_конкуренты!K243</f>
        <v/>
      </c>
      <c r="S243" s="178" t="str">
        <f>отч_конкуренты!L243</f>
        <v/>
      </c>
      <c r="T243" s="181" t="str">
        <f>отч_конкуренты!M243</f>
        <v/>
      </c>
      <c r="U243" s="1"/>
      <c r="V243" s="1"/>
      <c r="W243" s="1"/>
      <c r="X243" s="1"/>
      <c r="Y243" s="105"/>
      <c r="Z243" s="1"/>
    </row>
    <row r="244" spans="1:26" x14ac:dyDescent="0.3">
      <c r="A244" s="1"/>
      <c r="B244" s="1"/>
      <c r="C244" s="1"/>
      <c r="D244" s="105"/>
      <c r="E244" s="1"/>
      <c r="F244" s="139"/>
      <c r="G244" s="182" t="str">
        <f>IF(G243="","",IF(G243+1&gt;условия!$K$14,"",G243+1))</f>
        <v/>
      </c>
      <c r="H244" s="140"/>
      <c r="I244" s="178" t="str">
        <f>отч_график!I244</f>
        <v/>
      </c>
      <c r="J244" s="178" t="str">
        <f>отч_график!J244</f>
        <v/>
      </c>
      <c r="K244" s="178" t="str">
        <f>отч_график!K244</f>
        <v/>
      </c>
      <c r="L244" s="178" t="str">
        <f>отч_график!L244</f>
        <v/>
      </c>
      <c r="M244" s="181" t="str">
        <f>отч_график!M244</f>
        <v/>
      </c>
      <c r="N244" s="1"/>
      <c r="O244" s="186"/>
      <c r="P244" s="178" t="str">
        <f>отч_конкуренты!I244</f>
        <v/>
      </c>
      <c r="Q244" s="178" t="str">
        <f>отч_конкуренты!J244</f>
        <v/>
      </c>
      <c r="R244" s="178" t="str">
        <f>отч_конкуренты!K244</f>
        <v/>
      </c>
      <c r="S244" s="178" t="str">
        <f>отч_конкуренты!L244</f>
        <v/>
      </c>
      <c r="T244" s="181" t="str">
        <f>отч_конкуренты!M244</f>
        <v/>
      </c>
      <c r="U244" s="1"/>
      <c r="V244" s="1"/>
      <c r="W244" s="1"/>
      <c r="X244" s="1"/>
      <c r="Y244" s="105"/>
      <c r="Z244" s="1"/>
    </row>
    <row r="245" spans="1:26" x14ac:dyDescent="0.3">
      <c r="A245" s="1"/>
      <c r="B245" s="1"/>
      <c r="C245" s="1"/>
      <c r="D245" s="105"/>
      <c r="E245" s="1"/>
      <c r="F245" s="139"/>
      <c r="G245" s="182" t="str">
        <f>IF(G244="","",IF(G244+1&gt;условия!$K$14,"",G244+1))</f>
        <v/>
      </c>
      <c r="H245" s="140"/>
      <c r="I245" s="178" t="str">
        <f>отч_график!I245</f>
        <v/>
      </c>
      <c r="J245" s="178" t="str">
        <f>отч_график!J245</f>
        <v/>
      </c>
      <c r="K245" s="178" t="str">
        <f>отч_график!K245</f>
        <v/>
      </c>
      <c r="L245" s="178" t="str">
        <f>отч_график!L245</f>
        <v/>
      </c>
      <c r="M245" s="181" t="str">
        <f>отч_график!M245</f>
        <v/>
      </c>
      <c r="N245" s="1"/>
      <c r="O245" s="186"/>
      <c r="P245" s="178" t="str">
        <f>отч_конкуренты!I245</f>
        <v/>
      </c>
      <c r="Q245" s="178" t="str">
        <f>отч_конкуренты!J245</f>
        <v/>
      </c>
      <c r="R245" s="178" t="str">
        <f>отч_конкуренты!K245</f>
        <v/>
      </c>
      <c r="S245" s="178" t="str">
        <f>отч_конкуренты!L245</f>
        <v/>
      </c>
      <c r="T245" s="181" t="str">
        <f>отч_конкуренты!M245</f>
        <v/>
      </c>
      <c r="U245" s="1"/>
      <c r="V245" s="1"/>
      <c r="W245" s="1"/>
      <c r="X245" s="1"/>
      <c r="Y245" s="105"/>
      <c r="Z245" s="1"/>
    </row>
    <row r="246" spans="1:26" x14ac:dyDescent="0.3">
      <c r="A246" s="1"/>
      <c r="B246" s="1"/>
      <c r="C246" s="1"/>
      <c r="D246" s="105"/>
      <c r="E246" s="1"/>
      <c r="F246" s="139"/>
      <c r="G246" s="182" t="str">
        <f>IF(G245="","",IF(G245+1&gt;условия!$K$14,"",G245+1))</f>
        <v/>
      </c>
      <c r="H246" s="140"/>
      <c r="I246" s="178" t="str">
        <f>отч_график!I246</f>
        <v/>
      </c>
      <c r="J246" s="178" t="str">
        <f>отч_график!J246</f>
        <v/>
      </c>
      <c r="K246" s="178" t="str">
        <f>отч_график!K246</f>
        <v/>
      </c>
      <c r="L246" s="178" t="str">
        <f>отч_график!L246</f>
        <v/>
      </c>
      <c r="M246" s="181" t="str">
        <f>отч_график!M246</f>
        <v/>
      </c>
      <c r="N246" s="1"/>
      <c r="O246" s="186"/>
      <c r="P246" s="178" t="str">
        <f>отч_конкуренты!I246</f>
        <v/>
      </c>
      <c r="Q246" s="178" t="str">
        <f>отч_конкуренты!J246</f>
        <v/>
      </c>
      <c r="R246" s="178" t="str">
        <f>отч_конкуренты!K246</f>
        <v/>
      </c>
      <c r="S246" s="178" t="str">
        <f>отч_конкуренты!L246</f>
        <v/>
      </c>
      <c r="T246" s="181" t="str">
        <f>отч_конкуренты!M246</f>
        <v/>
      </c>
      <c r="U246" s="1"/>
      <c r="V246" s="1"/>
      <c r="W246" s="1"/>
      <c r="X246" s="1"/>
      <c r="Y246" s="105"/>
      <c r="Z246" s="1"/>
    </row>
    <row r="247" spans="1:26" x14ac:dyDescent="0.3">
      <c r="A247" s="1"/>
      <c r="B247" s="1"/>
      <c r="C247" s="1"/>
      <c r="D247" s="105"/>
      <c r="E247" s="1"/>
      <c r="F247" s="139"/>
      <c r="G247" s="182" t="str">
        <f>IF(G246="","",IF(G246+1&gt;условия!$K$14,"",G246+1))</f>
        <v/>
      </c>
      <c r="H247" s="140"/>
      <c r="I247" s="178" t="str">
        <f>отч_график!I247</f>
        <v/>
      </c>
      <c r="J247" s="178" t="str">
        <f>отч_график!J247</f>
        <v/>
      </c>
      <c r="K247" s="178" t="str">
        <f>отч_график!K247</f>
        <v/>
      </c>
      <c r="L247" s="178" t="str">
        <f>отч_график!L247</f>
        <v/>
      </c>
      <c r="M247" s="181" t="str">
        <f>отч_график!M247</f>
        <v/>
      </c>
      <c r="N247" s="1"/>
      <c r="O247" s="186"/>
      <c r="P247" s="178" t="str">
        <f>отч_конкуренты!I247</f>
        <v/>
      </c>
      <c r="Q247" s="178" t="str">
        <f>отч_конкуренты!J247</f>
        <v/>
      </c>
      <c r="R247" s="178" t="str">
        <f>отч_конкуренты!K247</f>
        <v/>
      </c>
      <c r="S247" s="178" t="str">
        <f>отч_конкуренты!L247</f>
        <v/>
      </c>
      <c r="T247" s="181" t="str">
        <f>отч_конкуренты!M247</f>
        <v/>
      </c>
      <c r="U247" s="1"/>
      <c r="V247" s="1"/>
      <c r="W247" s="1"/>
      <c r="X247" s="1"/>
      <c r="Y247" s="105"/>
      <c r="Z247" s="1"/>
    </row>
    <row r="248" spans="1:26" x14ac:dyDescent="0.3">
      <c r="A248" s="1"/>
      <c r="B248" s="1"/>
      <c r="C248" s="1"/>
      <c r="D248" s="105"/>
      <c r="E248" s="1"/>
      <c r="F248" s="139"/>
      <c r="G248" s="182" t="str">
        <f>IF(G247="","",IF(G247+1&gt;условия!$K$14,"",G247+1))</f>
        <v/>
      </c>
      <c r="H248" s="140"/>
      <c r="I248" s="178" t="str">
        <f>отч_график!I248</f>
        <v/>
      </c>
      <c r="J248" s="178" t="str">
        <f>отч_график!J248</f>
        <v/>
      </c>
      <c r="K248" s="178" t="str">
        <f>отч_график!K248</f>
        <v/>
      </c>
      <c r="L248" s="178" t="str">
        <f>отч_график!L248</f>
        <v/>
      </c>
      <c r="M248" s="181" t="str">
        <f>отч_график!M248</f>
        <v/>
      </c>
      <c r="N248" s="1"/>
      <c r="O248" s="186"/>
      <c r="P248" s="178" t="str">
        <f>отч_конкуренты!I248</f>
        <v/>
      </c>
      <c r="Q248" s="178" t="str">
        <f>отч_конкуренты!J248</f>
        <v/>
      </c>
      <c r="R248" s="178" t="str">
        <f>отч_конкуренты!K248</f>
        <v/>
      </c>
      <c r="S248" s="178" t="str">
        <f>отч_конкуренты!L248</f>
        <v/>
      </c>
      <c r="T248" s="181" t="str">
        <f>отч_конкуренты!M248</f>
        <v/>
      </c>
      <c r="U248" s="1"/>
      <c r="V248" s="1"/>
      <c r="W248" s="1"/>
      <c r="X248" s="1"/>
      <c r="Y248" s="105"/>
      <c r="Z248" s="1"/>
    </row>
    <row r="249" spans="1:26" x14ac:dyDescent="0.3">
      <c r="A249" s="1"/>
      <c r="B249" s="1"/>
      <c r="C249" s="1"/>
      <c r="D249" s="105"/>
      <c r="E249" s="1"/>
      <c r="F249" s="139"/>
      <c r="G249" s="182" t="str">
        <f>IF(G248="","",IF(G248+1&gt;условия!$K$14,"",G248+1))</f>
        <v/>
      </c>
      <c r="H249" s="140"/>
      <c r="I249" s="178" t="str">
        <f>отч_график!I249</f>
        <v/>
      </c>
      <c r="J249" s="178" t="str">
        <f>отч_график!J249</f>
        <v/>
      </c>
      <c r="K249" s="178" t="str">
        <f>отч_график!K249</f>
        <v/>
      </c>
      <c r="L249" s="178" t="str">
        <f>отч_график!L249</f>
        <v/>
      </c>
      <c r="M249" s="181" t="str">
        <f>отч_график!M249</f>
        <v/>
      </c>
      <c r="N249" s="1"/>
      <c r="O249" s="186"/>
      <c r="P249" s="178" t="str">
        <f>отч_конкуренты!I249</f>
        <v/>
      </c>
      <c r="Q249" s="178" t="str">
        <f>отч_конкуренты!J249</f>
        <v/>
      </c>
      <c r="R249" s="178" t="str">
        <f>отч_конкуренты!K249</f>
        <v/>
      </c>
      <c r="S249" s="178" t="str">
        <f>отч_конкуренты!L249</f>
        <v/>
      </c>
      <c r="T249" s="181" t="str">
        <f>отч_конкуренты!M249</f>
        <v/>
      </c>
      <c r="U249" s="1"/>
      <c r="V249" s="1"/>
      <c r="W249" s="1"/>
      <c r="X249" s="1"/>
      <c r="Y249" s="105"/>
      <c r="Z249" s="1"/>
    </row>
    <row r="250" spans="1:26" x14ac:dyDescent="0.3">
      <c r="A250" s="1"/>
      <c r="B250" s="1"/>
      <c r="C250" s="1"/>
      <c r="D250" s="105"/>
      <c r="E250" s="1"/>
      <c r="F250" s="139"/>
      <c r="G250" s="182" t="str">
        <f>IF(G249="","",IF(G249+1&gt;условия!$K$14,"",G249+1))</f>
        <v/>
      </c>
      <c r="H250" s="140"/>
      <c r="I250" s="178" t="str">
        <f>отч_график!I250</f>
        <v/>
      </c>
      <c r="J250" s="178" t="str">
        <f>отч_график!J250</f>
        <v/>
      </c>
      <c r="K250" s="178" t="str">
        <f>отч_график!K250</f>
        <v/>
      </c>
      <c r="L250" s="178" t="str">
        <f>отч_график!L250</f>
        <v/>
      </c>
      <c r="M250" s="181" t="str">
        <f>отч_график!M250</f>
        <v/>
      </c>
      <c r="N250" s="1"/>
      <c r="O250" s="186"/>
      <c r="P250" s="178" t="str">
        <f>отч_конкуренты!I250</f>
        <v/>
      </c>
      <c r="Q250" s="178" t="str">
        <f>отч_конкуренты!J250</f>
        <v/>
      </c>
      <c r="R250" s="178" t="str">
        <f>отч_конкуренты!K250</f>
        <v/>
      </c>
      <c r="S250" s="178" t="str">
        <f>отч_конкуренты!L250</f>
        <v/>
      </c>
      <c r="T250" s="181" t="str">
        <f>отч_конкуренты!M250</f>
        <v/>
      </c>
      <c r="U250" s="1"/>
      <c r="V250" s="1"/>
      <c r="W250" s="1"/>
      <c r="X250" s="1"/>
      <c r="Y250" s="105"/>
      <c r="Z250" s="1"/>
    </row>
    <row r="251" spans="1:26" x14ac:dyDescent="0.3">
      <c r="A251" s="1"/>
      <c r="B251" s="1"/>
      <c r="C251" s="1"/>
      <c r="D251" s="105"/>
      <c r="E251" s="1"/>
      <c r="F251" s="139"/>
      <c r="G251" s="182" t="str">
        <f>IF(G250="","",IF(G250+1&gt;условия!$K$14,"",G250+1))</f>
        <v/>
      </c>
      <c r="H251" s="140"/>
      <c r="I251" s="178" t="str">
        <f>отч_график!I251</f>
        <v/>
      </c>
      <c r="J251" s="178" t="str">
        <f>отч_график!J251</f>
        <v/>
      </c>
      <c r="K251" s="178" t="str">
        <f>отч_график!K251</f>
        <v/>
      </c>
      <c r="L251" s="178" t="str">
        <f>отч_график!L251</f>
        <v/>
      </c>
      <c r="M251" s="181" t="str">
        <f>отч_график!M251</f>
        <v/>
      </c>
      <c r="N251" s="1"/>
      <c r="O251" s="186"/>
      <c r="P251" s="178" t="str">
        <f>отч_конкуренты!I251</f>
        <v/>
      </c>
      <c r="Q251" s="178" t="str">
        <f>отч_конкуренты!J251</f>
        <v/>
      </c>
      <c r="R251" s="178" t="str">
        <f>отч_конкуренты!K251</f>
        <v/>
      </c>
      <c r="S251" s="178" t="str">
        <f>отч_конкуренты!L251</f>
        <v/>
      </c>
      <c r="T251" s="181" t="str">
        <f>отч_конкуренты!M251</f>
        <v/>
      </c>
      <c r="U251" s="1"/>
      <c r="V251" s="1"/>
      <c r="W251" s="1"/>
      <c r="X251" s="1"/>
      <c r="Y251" s="105"/>
      <c r="Z251" s="1"/>
    </row>
    <row r="252" spans="1:26" x14ac:dyDescent="0.3">
      <c r="A252" s="1"/>
      <c r="B252" s="1"/>
      <c r="C252" s="1"/>
      <c r="D252" s="105"/>
      <c r="E252" s="1"/>
      <c r="F252" s="139"/>
      <c r="G252" s="182" t="str">
        <f>IF(G251="","",IF(G251+1&gt;условия!$K$14,"",G251+1))</f>
        <v/>
      </c>
      <c r="H252" s="140"/>
      <c r="I252" s="178" t="str">
        <f>отч_график!I252</f>
        <v/>
      </c>
      <c r="J252" s="178" t="str">
        <f>отч_график!J252</f>
        <v/>
      </c>
      <c r="K252" s="178" t="str">
        <f>отч_график!K252</f>
        <v/>
      </c>
      <c r="L252" s="178" t="str">
        <f>отч_график!L252</f>
        <v/>
      </c>
      <c r="M252" s="181" t="str">
        <f>отч_график!M252</f>
        <v/>
      </c>
      <c r="N252" s="1"/>
      <c r="O252" s="186"/>
      <c r="P252" s="178" t="str">
        <f>отч_конкуренты!I252</f>
        <v/>
      </c>
      <c r="Q252" s="178" t="str">
        <f>отч_конкуренты!J252</f>
        <v/>
      </c>
      <c r="R252" s="178" t="str">
        <f>отч_конкуренты!K252</f>
        <v/>
      </c>
      <c r="S252" s="178" t="str">
        <f>отч_конкуренты!L252</f>
        <v/>
      </c>
      <c r="T252" s="181" t="str">
        <f>отч_конкуренты!M252</f>
        <v/>
      </c>
      <c r="U252" s="1"/>
      <c r="V252" s="1"/>
      <c r="W252" s="1"/>
      <c r="X252" s="1"/>
      <c r="Y252" s="105"/>
      <c r="Z252" s="1"/>
    </row>
    <row r="253" spans="1:26" x14ac:dyDescent="0.3">
      <c r="A253" s="1"/>
      <c r="B253" s="1"/>
      <c r="C253" s="1"/>
      <c r="D253" s="105"/>
      <c r="E253" s="1"/>
      <c r="F253" s="139"/>
      <c r="G253" s="182" t="str">
        <f>IF(G252="","",IF(G252+1&gt;условия!$K$14,"",G252+1))</f>
        <v/>
      </c>
      <c r="H253" s="140"/>
      <c r="I253" s="178" t="str">
        <f>отч_график!I253</f>
        <v/>
      </c>
      <c r="J253" s="178" t="str">
        <f>отч_график!J253</f>
        <v/>
      </c>
      <c r="K253" s="178" t="str">
        <f>отч_график!K253</f>
        <v/>
      </c>
      <c r="L253" s="178" t="str">
        <f>отч_график!L253</f>
        <v/>
      </c>
      <c r="M253" s="181" t="str">
        <f>отч_график!M253</f>
        <v/>
      </c>
      <c r="N253" s="1"/>
      <c r="O253" s="186"/>
      <c r="P253" s="178" t="str">
        <f>отч_конкуренты!I253</f>
        <v/>
      </c>
      <c r="Q253" s="178" t="str">
        <f>отч_конкуренты!J253</f>
        <v/>
      </c>
      <c r="R253" s="178" t="str">
        <f>отч_конкуренты!K253</f>
        <v/>
      </c>
      <c r="S253" s="178" t="str">
        <f>отч_конкуренты!L253</f>
        <v/>
      </c>
      <c r="T253" s="181" t="str">
        <f>отч_конкуренты!M253</f>
        <v/>
      </c>
      <c r="U253" s="1"/>
      <c r="V253" s="1"/>
      <c r="W253" s="1"/>
      <c r="X253" s="1"/>
      <c r="Y253" s="105"/>
      <c r="Z253" s="1"/>
    </row>
    <row r="254" spans="1:26" x14ac:dyDescent="0.3">
      <c r="A254" s="1"/>
      <c r="B254" s="1"/>
      <c r="C254" s="1"/>
      <c r="D254" s="105"/>
      <c r="E254" s="1"/>
      <c r="F254" s="139"/>
      <c r="G254" s="182" t="str">
        <f>IF(G253="","",IF(G253+1&gt;условия!$K$14,"",G253+1))</f>
        <v/>
      </c>
      <c r="H254" s="140"/>
      <c r="I254" s="178" t="str">
        <f>отч_график!I254</f>
        <v/>
      </c>
      <c r="J254" s="178" t="str">
        <f>отч_график!J254</f>
        <v/>
      </c>
      <c r="K254" s="178" t="str">
        <f>отч_график!K254</f>
        <v/>
      </c>
      <c r="L254" s="178" t="str">
        <f>отч_график!L254</f>
        <v/>
      </c>
      <c r="M254" s="181" t="str">
        <f>отч_график!M254</f>
        <v/>
      </c>
      <c r="N254" s="1"/>
      <c r="O254" s="186"/>
      <c r="P254" s="178" t="str">
        <f>отч_конкуренты!I254</f>
        <v/>
      </c>
      <c r="Q254" s="178" t="str">
        <f>отч_конкуренты!J254</f>
        <v/>
      </c>
      <c r="R254" s="178" t="str">
        <f>отч_конкуренты!K254</f>
        <v/>
      </c>
      <c r="S254" s="178" t="str">
        <f>отч_конкуренты!L254</f>
        <v/>
      </c>
      <c r="T254" s="181" t="str">
        <f>отч_конкуренты!M254</f>
        <v/>
      </c>
      <c r="U254" s="1"/>
      <c r="V254" s="1"/>
      <c r="W254" s="1"/>
      <c r="X254" s="1"/>
      <c r="Y254" s="105"/>
      <c r="Z254" s="1"/>
    </row>
    <row r="255" spans="1:26" x14ac:dyDescent="0.3">
      <c r="A255" s="1"/>
      <c r="B255" s="1"/>
      <c r="C255" s="1"/>
      <c r="D255" s="105"/>
      <c r="E255" s="1"/>
      <c r="F255" s="139"/>
      <c r="G255" s="182" t="str">
        <f>IF(G254="","",IF(G254+1&gt;условия!$K$14,"",G254+1))</f>
        <v/>
      </c>
      <c r="H255" s="140"/>
      <c r="I255" s="178" t="str">
        <f>отч_график!I255</f>
        <v/>
      </c>
      <c r="J255" s="178" t="str">
        <f>отч_график!J255</f>
        <v/>
      </c>
      <c r="K255" s="178" t="str">
        <f>отч_график!K255</f>
        <v/>
      </c>
      <c r="L255" s="178" t="str">
        <f>отч_график!L255</f>
        <v/>
      </c>
      <c r="M255" s="181" t="str">
        <f>отч_график!M255</f>
        <v/>
      </c>
      <c r="N255" s="1"/>
      <c r="O255" s="186"/>
      <c r="P255" s="178" t="str">
        <f>отч_конкуренты!I255</f>
        <v/>
      </c>
      <c r="Q255" s="178" t="str">
        <f>отч_конкуренты!J255</f>
        <v/>
      </c>
      <c r="R255" s="178" t="str">
        <f>отч_конкуренты!K255</f>
        <v/>
      </c>
      <c r="S255" s="178" t="str">
        <f>отч_конкуренты!L255</f>
        <v/>
      </c>
      <c r="T255" s="181" t="str">
        <f>отч_конкуренты!M255</f>
        <v/>
      </c>
      <c r="U255" s="1"/>
      <c r="V255" s="1"/>
      <c r="W255" s="1"/>
      <c r="X255" s="1"/>
      <c r="Y255" s="105"/>
      <c r="Z255" s="1"/>
    </row>
    <row r="256" spans="1:26" x14ac:dyDescent="0.3">
      <c r="A256" s="1"/>
      <c r="B256" s="1"/>
      <c r="C256" s="1"/>
      <c r="D256" s="105"/>
      <c r="E256" s="1"/>
      <c r="F256" s="139"/>
      <c r="G256" s="182" t="str">
        <f>IF(G255="","",IF(G255+1&gt;условия!$K$14,"",G255+1))</f>
        <v/>
      </c>
      <c r="H256" s="140"/>
      <c r="I256" s="178" t="str">
        <f>отч_график!I256</f>
        <v/>
      </c>
      <c r="J256" s="178" t="str">
        <f>отч_график!J256</f>
        <v/>
      </c>
      <c r="K256" s="178" t="str">
        <f>отч_график!K256</f>
        <v/>
      </c>
      <c r="L256" s="178" t="str">
        <f>отч_график!L256</f>
        <v/>
      </c>
      <c r="M256" s="181" t="str">
        <f>отч_график!M256</f>
        <v/>
      </c>
      <c r="N256" s="1"/>
      <c r="O256" s="186"/>
      <c r="P256" s="178" t="str">
        <f>отч_конкуренты!I256</f>
        <v/>
      </c>
      <c r="Q256" s="178" t="str">
        <f>отч_конкуренты!J256</f>
        <v/>
      </c>
      <c r="R256" s="178" t="str">
        <f>отч_конкуренты!K256</f>
        <v/>
      </c>
      <c r="S256" s="178" t="str">
        <f>отч_конкуренты!L256</f>
        <v/>
      </c>
      <c r="T256" s="181" t="str">
        <f>отч_конкуренты!M256</f>
        <v/>
      </c>
      <c r="U256" s="1"/>
      <c r="V256" s="1"/>
      <c r="W256" s="1"/>
      <c r="X256" s="1"/>
      <c r="Y256" s="105"/>
      <c r="Z256" s="1"/>
    </row>
    <row r="257" spans="1:26" x14ac:dyDescent="0.3">
      <c r="A257" s="1"/>
      <c r="B257" s="1"/>
      <c r="C257" s="1"/>
      <c r="D257" s="105"/>
      <c r="E257" s="1"/>
      <c r="F257" s="139"/>
      <c r="G257" s="182" t="str">
        <f>IF(G256="","",IF(G256+1&gt;условия!$K$14,"",G256+1))</f>
        <v/>
      </c>
      <c r="H257" s="140"/>
      <c r="I257" s="178" t="str">
        <f>отч_график!I257</f>
        <v/>
      </c>
      <c r="J257" s="178" t="str">
        <f>отч_график!J257</f>
        <v/>
      </c>
      <c r="K257" s="178" t="str">
        <f>отч_график!K257</f>
        <v/>
      </c>
      <c r="L257" s="178" t="str">
        <f>отч_график!L257</f>
        <v/>
      </c>
      <c r="M257" s="181" t="str">
        <f>отч_график!M257</f>
        <v/>
      </c>
      <c r="N257" s="1"/>
      <c r="O257" s="186"/>
      <c r="P257" s="178" t="str">
        <f>отч_конкуренты!I257</f>
        <v/>
      </c>
      <c r="Q257" s="178" t="str">
        <f>отч_конкуренты!J257</f>
        <v/>
      </c>
      <c r="R257" s="178" t="str">
        <f>отч_конкуренты!K257</f>
        <v/>
      </c>
      <c r="S257" s="178" t="str">
        <f>отч_конкуренты!L257</f>
        <v/>
      </c>
      <c r="T257" s="181" t="str">
        <f>отч_конкуренты!M257</f>
        <v/>
      </c>
      <c r="U257" s="1"/>
      <c r="V257" s="1"/>
      <c r="W257" s="1"/>
      <c r="X257" s="1"/>
      <c r="Y257" s="105"/>
      <c r="Z257" s="1"/>
    </row>
    <row r="258" spans="1:26" x14ac:dyDescent="0.3">
      <c r="A258" s="1"/>
      <c r="B258" s="1"/>
      <c r="C258" s="1"/>
      <c r="D258" s="105"/>
      <c r="E258" s="1"/>
      <c r="F258" s="139"/>
      <c r="G258" s="182" t="str">
        <f>IF(G257="","",IF(G257+1&gt;условия!$K$14,"",G257+1))</f>
        <v/>
      </c>
      <c r="H258" s="140"/>
      <c r="I258" s="178" t="str">
        <f>отч_график!I258</f>
        <v/>
      </c>
      <c r="J258" s="178" t="str">
        <f>отч_график!J258</f>
        <v/>
      </c>
      <c r="K258" s="178" t="str">
        <f>отч_график!K258</f>
        <v/>
      </c>
      <c r="L258" s="178" t="str">
        <f>отч_график!L258</f>
        <v/>
      </c>
      <c r="M258" s="181" t="str">
        <f>отч_график!M258</f>
        <v/>
      </c>
      <c r="N258" s="1"/>
      <c r="O258" s="186"/>
      <c r="P258" s="178" t="str">
        <f>отч_конкуренты!I258</f>
        <v/>
      </c>
      <c r="Q258" s="178" t="str">
        <f>отч_конкуренты!J258</f>
        <v/>
      </c>
      <c r="R258" s="178" t="str">
        <f>отч_конкуренты!K258</f>
        <v/>
      </c>
      <c r="S258" s="178" t="str">
        <f>отч_конкуренты!L258</f>
        <v/>
      </c>
      <c r="T258" s="181" t="str">
        <f>отч_конкуренты!M258</f>
        <v/>
      </c>
      <c r="U258" s="1"/>
      <c r="V258" s="1"/>
      <c r="W258" s="1"/>
      <c r="X258" s="1"/>
      <c r="Y258" s="105"/>
      <c r="Z258" s="1"/>
    </row>
    <row r="259" spans="1:26" x14ac:dyDescent="0.3">
      <c r="A259" s="1"/>
      <c r="B259" s="1"/>
      <c r="C259" s="1"/>
      <c r="D259" s="105"/>
      <c r="E259" s="1"/>
      <c r="F259" s="139"/>
      <c r="G259" s="182" t="str">
        <f>IF(G258="","",IF(G258+1&gt;условия!$K$14,"",G258+1))</f>
        <v/>
      </c>
      <c r="H259" s="140"/>
      <c r="I259" s="178" t="str">
        <f>отч_график!I259</f>
        <v/>
      </c>
      <c r="J259" s="178" t="str">
        <f>отч_график!J259</f>
        <v/>
      </c>
      <c r="K259" s="178" t="str">
        <f>отч_график!K259</f>
        <v/>
      </c>
      <c r="L259" s="178" t="str">
        <f>отч_график!L259</f>
        <v/>
      </c>
      <c r="M259" s="181" t="str">
        <f>отч_график!M259</f>
        <v/>
      </c>
      <c r="N259" s="1"/>
      <c r="O259" s="186"/>
      <c r="P259" s="178" t="str">
        <f>отч_конкуренты!I259</f>
        <v/>
      </c>
      <c r="Q259" s="178" t="str">
        <f>отч_конкуренты!J259</f>
        <v/>
      </c>
      <c r="R259" s="178" t="str">
        <f>отч_конкуренты!K259</f>
        <v/>
      </c>
      <c r="S259" s="178" t="str">
        <f>отч_конкуренты!L259</f>
        <v/>
      </c>
      <c r="T259" s="181" t="str">
        <f>отч_конкуренты!M259</f>
        <v/>
      </c>
      <c r="U259" s="1"/>
      <c r="V259" s="1"/>
      <c r="W259" s="1"/>
      <c r="X259" s="1"/>
      <c r="Y259" s="105"/>
      <c r="Z259" s="1"/>
    </row>
    <row r="260" spans="1:26" x14ac:dyDescent="0.3">
      <c r="A260" s="1"/>
      <c r="B260" s="1"/>
      <c r="C260" s="1"/>
      <c r="D260" s="105"/>
      <c r="E260" s="1"/>
      <c r="F260" s="139"/>
      <c r="G260" s="182" t="str">
        <f>IF(G259="","",IF(G259+1&gt;условия!$K$14,"",G259+1))</f>
        <v/>
      </c>
      <c r="H260" s="140"/>
      <c r="I260" s="178" t="str">
        <f>отч_график!I260</f>
        <v/>
      </c>
      <c r="J260" s="178" t="str">
        <f>отч_график!J260</f>
        <v/>
      </c>
      <c r="K260" s="178" t="str">
        <f>отч_график!K260</f>
        <v/>
      </c>
      <c r="L260" s="178" t="str">
        <f>отч_график!L260</f>
        <v/>
      </c>
      <c r="M260" s="181" t="str">
        <f>отч_график!M260</f>
        <v/>
      </c>
      <c r="N260" s="1"/>
      <c r="O260" s="186"/>
      <c r="P260" s="178" t="str">
        <f>отч_конкуренты!I260</f>
        <v/>
      </c>
      <c r="Q260" s="178" t="str">
        <f>отч_конкуренты!J260</f>
        <v/>
      </c>
      <c r="R260" s="178" t="str">
        <f>отч_конкуренты!K260</f>
        <v/>
      </c>
      <c r="S260" s="178" t="str">
        <f>отч_конкуренты!L260</f>
        <v/>
      </c>
      <c r="T260" s="181" t="str">
        <f>отч_конкуренты!M260</f>
        <v/>
      </c>
      <c r="U260" s="1"/>
      <c r="V260" s="1"/>
      <c r="W260" s="1"/>
      <c r="X260" s="1"/>
      <c r="Y260" s="105"/>
      <c r="Z260" s="1"/>
    </row>
    <row r="261" spans="1:26" x14ac:dyDescent="0.3">
      <c r="A261" s="1"/>
      <c r="B261" s="1"/>
      <c r="C261" s="1"/>
      <c r="D261" s="105"/>
      <c r="E261" s="1"/>
      <c r="F261" s="139"/>
      <c r="G261" s="182" t="str">
        <f>IF(G260="","",IF(G260+1&gt;условия!$K$14,"",G260+1))</f>
        <v/>
      </c>
      <c r="H261" s="140"/>
      <c r="I261" s="178" t="str">
        <f>отч_график!I261</f>
        <v/>
      </c>
      <c r="J261" s="178" t="str">
        <f>отч_график!J261</f>
        <v/>
      </c>
      <c r="K261" s="178" t="str">
        <f>отч_график!K261</f>
        <v/>
      </c>
      <c r="L261" s="178" t="str">
        <f>отч_график!L261</f>
        <v/>
      </c>
      <c r="M261" s="181" t="str">
        <f>отч_график!M261</f>
        <v/>
      </c>
      <c r="N261" s="1"/>
      <c r="O261" s="186"/>
      <c r="P261" s="178" t="str">
        <f>отч_конкуренты!I261</f>
        <v/>
      </c>
      <c r="Q261" s="178" t="str">
        <f>отч_конкуренты!J261</f>
        <v/>
      </c>
      <c r="R261" s="178" t="str">
        <f>отч_конкуренты!K261</f>
        <v/>
      </c>
      <c r="S261" s="178" t="str">
        <f>отч_конкуренты!L261</f>
        <v/>
      </c>
      <c r="T261" s="181" t="str">
        <f>отч_конкуренты!M261</f>
        <v/>
      </c>
      <c r="U261" s="1"/>
      <c r="V261" s="1"/>
      <c r="W261" s="1"/>
      <c r="X261" s="1"/>
      <c r="Y261" s="105"/>
      <c r="Z261" s="1"/>
    </row>
    <row r="262" spans="1:26" x14ac:dyDescent="0.3">
      <c r="A262" s="1"/>
      <c r="B262" s="1"/>
      <c r="C262" s="1"/>
      <c r="D262" s="105"/>
      <c r="E262" s="1"/>
      <c r="F262" s="139"/>
      <c r="G262" s="182" t="str">
        <f>IF(G261="","",IF(G261+1&gt;условия!$K$14,"",G261+1))</f>
        <v/>
      </c>
      <c r="H262" s="140"/>
      <c r="I262" s="178" t="str">
        <f>отч_график!I262</f>
        <v/>
      </c>
      <c r="J262" s="178" t="str">
        <f>отч_график!J262</f>
        <v/>
      </c>
      <c r="K262" s="178" t="str">
        <f>отч_график!K262</f>
        <v/>
      </c>
      <c r="L262" s="178" t="str">
        <f>отч_график!L262</f>
        <v/>
      </c>
      <c r="M262" s="181" t="str">
        <f>отч_график!M262</f>
        <v/>
      </c>
      <c r="N262" s="1"/>
      <c r="O262" s="186"/>
      <c r="P262" s="178" t="str">
        <f>отч_конкуренты!I262</f>
        <v/>
      </c>
      <c r="Q262" s="178" t="str">
        <f>отч_конкуренты!J262</f>
        <v/>
      </c>
      <c r="R262" s="178" t="str">
        <f>отч_конкуренты!K262</f>
        <v/>
      </c>
      <c r="S262" s="178" t="str">
        <f>отч_конкуренты!L262</f>
        <v/>
      </c>
      <c r="T262" s="181" t="str">
        <f>отч_конкуренты!M262</f>
        <v/>
      </c>
      <c r="U262" s="1"/>
      <c r="V262" s="1"/>
      <c r="W262" s="1"/>
      <c r="X262" s="1"/>
      <c r="Y262" s="105"/>
      <c r="Z262" s="1"/>
    </row>
    <row r="263" spans="1:26" x14ac:dyDescent="0.3">
      <c r="A263" s="1"/>
      <c r="B263" s="1"/>
      <c r="C263" s="1"/>
      <c r="D263" s="105"/>
      <c r="E263" s="1"/>
      <c r="F263" s="139"/>
      <c r="G263" s="182" t="str">
        <f>IF(G262="","",IF(G262+1&gt;условия!$K$14,"",G262+1))</f>
        <v/>
      </c>
      <c r="H263" s="140"/>
      <c r="I263" s="178" t="str">
        <f>отч_график!I263</f>
        <v/>
      </c>
      <c r="J263" s="178" t="str">
        <f>отч_график!J263</f>
        <v/>
      </c>
      <c r="K263" s="178" t="str">
        <f>отч_график!K263</f>
        <v/>
      </c>
      <c r="L263" s="178" t="str">
        <f>отч_график!L263</f>
        <v/>
      </c>
      <c r="M263" s="181" t="str">
        <f>отч_график!M263</f>
        <v/>
      </c>
      <c r="N263" s="1"/>
      <c r="O263" s="186"/>
      <c r="P263" s="178" t="str">
        <f>отч_конкуренты!I263</f>
        <v/>
      </c>
      <c r="Q263" s="178" t="str">
        <f>отч_конкуренты!J263</f>
        <v/>
      </c>
      <c r="R263" s="178" t="str">
        <f>отч_конкуренты!K263</f>
        <v/>
      </c>
      <c r="S263" s="178" t="str">
        <f>отч_конкуренты!L263</f>
        <v/>
      </c>
      <c r="T263" s="181" t="str">
        <f>отч_конкуренты!M263</f>
        <v/>
      </c>
      <c r="U263" s="1"/>
      <c r="V263" s="1"/>
      <c r="W263" s="1"/>
      <c r="X263" s="1"/>
      <c r="Y263" s="105"/>
      <c r="Z263" s="1"/>
    </row>
    <row r="264" spans="1:26" x14ac:dyDescent="0.3">
      <c r="A264" s="1"/>
      <c r="B264" s="1"/>
      <c r="C264" s="1"/>
      <c r="D264" s="105"/>
      <c r="E264" s="1"/>
      <c r="F264" s="139"/>
      <c r="G264" s="182" t="str">
        <f>IF(G263="","",IF(G263+1&gt;условия!$K$14,"",G263+1))</f>
        <v/>
      </c>
      <c r="H264" s="140"/>
      <c r="I264" s="178" t="str">
        <f>отч_график!I264</f>
        <v/>
      </c>
      <c r="J264" s="178" t="str">
        <f>отч_график!J264</f>
        <v/>
      </c>
      <c r="K264" s="178" t="str">
        <f>отч_график!K264</f>
        <v/>
      </c>
      <c r="L264" s="178" t="str">
        <f>отч_график!L264</f>
        <v/>
      </c>
      <c r="M264" s="181" t="str">
        <f>отч_график!M264</f>
        <v/>
      </c>
      <c r="N264" s="1"/>
      <c r="O264" s="186"/>
      <c r="P264" s="178" t="str">
        <f>отч_конкуренты!I264</f>
        <v/>
      </c>
      <c r="Q264" s="178" t="str">
        <f>отч_конкуренты!J264</f>
        <v/>
      </c>
      <c r="R264" s="178" t="str">
        <f>отч_конкуренты!K264</f>
        <v/>
      </c>
      <c r="S264" s="178" t="str">
        <f>отч_конкуренты!L264</f>
        <v/>
      </c>
      <c r="T264" s="181" t="str">
        <f>отч_конкуренты!M264</f>
        <v/>
      </c>
      <c r="U264" s="1"/>
      <c r="V264" s="1"/>
      <c r="W264" s="1"/>
      <c r="X264" s="1"/>
      <c r="Y264" s="105"/>
      <c r="Z264" s="1"/>
    </row>
    <row r="265" spans="1:26" x14ac:dyDescent="0.3">
      <c r="A265" s="1"/>
      <c r="B265" s="1"/>
      <c r="C265" s="1"/>
      <c r="D265" s="105"/>
      <c r="E265" s="1"/>
      <c r="F265" s="139"/>
      <c r="G265" s="182" t="str">
        <f>IF(G264="","",IF(G264+1&gt;условия!$K$14,"",G264+1))</f>
        <v/>
      </c>
      <c r="H265" s="140"/>
      <c r="I265" s="178" t="str">
        <f>отч_график!I265</f>
        <v/>
      </c>
      <c r="J265" s="178" t="str">
        <f>отч_график!J265</f>
        <v/>
      </c>
      <c r="K265" s="178" t="str">
        <f>отч_график!K265</f>
        <v/>
      </c>
      <c r="L265" s="178" t="str">
        <f>отч_график!L265</f>
        <v/>
      </c>
      <c r="M265" s="181" t="str">
        <f>отч_график!M265</f>
        <v/>
      </c>
      <c r="N265" s="1"/>
      <c r="O265" s="186"/>
      <c r="P265" s="178" t="str">
        <f>отч_конкуренты!I265</f>
        <v/>
      </c>
      <c r="Q265" s="178" t="str">
        <f>отч_конкуренты!J265</f>
        <v/>
      </c>
      <c r="R265" s="178" t="str">
        <f>отч_конкуренты!K265</f>
        <v/>
      </c>
      <c r="S265" s="178" t="str">
        <f>отч_конкуренты!L265</f>
        <v/>
      </c>
      <c r="T265" s="181" t="str">
        <f>отч_конкуренты!M265</f>
        <v/>
      </c>
      <c r="U265" s="1"/>
      <c r="V265" s="1"/>
      <c r="W265" s="1"/>
      <c r="X265" s="1"/>
      <c r="Y265" s="105"/>
      <c r="Z265" s="1"/>
    </row>
    <row r="266" spans="1:26" x14ac:dyDescent="0.3">
      <c r="A266" s="1"/>
      <c r="B266" s="1"/>
      <c r="C266" s="1"/>
      <c r="D266" s="105"/>
      <c r="E266" s="1"/>
      <c r="F266" s="139"/>
      <c r="G266" s="182" t="str">
        <f>IF(G265="","",IF(G265+1&gt;условия!$K$14,"",G265+1))</f>
        <v/>
      </c>
      <c r="H266" s="140"/>
      <c r="I266" s="178" t="str">
        <f>отч_график!I266</f>
        <v/>
      </c>
      <c r="J266" s="178" t="str">
        <f>отч_график!J266</f>
        <v/>
      </c>
      <c r="K266" s="178" t="str">
        <f>отч_график!K266</f>
        <v/>
      </c>
      <c r="L266" s="178" t="str">
        <f>отч_график!L266</f>
        <v/>
      </c>
      <c r="M266" s="181" t="str">
        <f>отч_график!M266</f>
        <v/>
      </c>
      <c r="N266" s="1"/>
      <c r="O266" s="186"/>
      <c r="P266" s="178" t="str">
        <f>отч_конкуренты!I266</f>
        <v/>
      </c>
      <c r="Q266" s="178" t="str">
        <f>отч_конкуренты!J266</f>
        <v/>
      </c>
      <c r="R266" s="178" t="str">
        <f>отч_конкуренты!K266</f>
        <v/>
      </c>
      <c r="S266" s="178" t="str">
        <f>отч_конкуренты!L266</f>
        <v/>
      </c>
      <c r="T266" s="181" t="str">
        <f>отч_конкуренты!M266</f>
        <v/>
      </c>
      <c r="U266" s="1"/>
      <c r="V266" s="1"/>
      <c r="W266" s="1"/>
      <c r="X266" s="1"/>
      <c r="Y266" s="105"/>
      <c r="Z266" s="1"/>
    </row>
    <row r="267" spans="1:26" x14ac:dyDescent="0.3">
      <c r="A267" s="1"/>
      <c r="B267" s="1"/>
      <c r="C267" s="1"/>
      <c r="D267" s="105"/>
      <c r="E267" s="1"/>
      <c r="F267" s="139"/>
      <c r="G267" s="182" t="str">
        <f>IF(G266="","",IF(G266+1&gt;условия!$K$14,"",G266+1))</f>
        <v/>
      </c>
      <c r="H267" s="140"/>
      <c r="I267" s="178" t="str">
        <f>отч_график!I267</f>
        <v/>
      </c>
      <c r="J267" s="178" t="str">
        <f>отч_график!J267</f>
        <v/>
      </c>
      <c r="K267" s="178" t="str">
        <f>отч_график!K267</f>
        <v/>
      </c>
      <c r="L267" s="178" t="str">
        <f>отч_график!L267</f>
        <v/>
      </c>
      <c r="M267" s="181" t="str">
        <f>отч_график!M267</f>
        <v/>
      </c>
      <c r="N267" s="1"/>
      <c r="O267" s="186"/>
      <c r="P267" s="178" t="str">
        <f>отч_конкуренты!I267</f>
        <v/>
      </c>
      <c r="Q267" s="178" t="str">
        <f>отч_конкуренты!J267</f>
        <v/>
      </c>
      <c r="R267" s="178" t="str">
        <f>отч_конкуренты!K267</f>
        <v/>
      </c>
      <c r="S267" s="178" t="str">
        <f>отч_конкуренты!L267</f>
        <v/>
      </c>
      <c r="T267" s="181" t="str">
        <f>отч_конкуренты!M267</f>
        <v/>
      </c>
      <c r="U267" s="1"/>
      <c r="V267" s="1"/>
      <c r="W267" s="1"/>
      <c r="X267" s="1"/>
      <c r="Y267" s="105"/>
      <c r="Z267" s="1"/>
    </row>
    <row r="268" spans="1:26" x14ac:dyDescent="0.3">
      <c r="A268" s="1"/>
      <c r="B268" s="1"/>
      <c r="C268" s="1"/>
      <c r="D268" s="105"/>
      <c r="E268" s="1"/>
      <c r="F268" s="139"/>
      <c r="G268" s="182" t="str">
        <f>IF(G267="","",IF(G267+1&gt;условия!$K$14,"",G267+1))</f>
        <v/>
      </c>
      <c r="H268" s="140"/>
      <c r="I268" s="178" t="str">
        <f>отч_график!I268</f>
        <v/>
      </c>
      <c r="J268" s="178" t="str">
        <f>отч_график!J268</f>
        <v/>
      </c>
      <c r="K268" s="178" t="str">
        <f>отч_график!K268</f>
        <v/>
      </c>
      <c r="L268" s="178" t="str">
        <f>отч_график!L268</f>
        <v/>
      </c>
      <c r="M268" s="181" t="str">
        <f>отч_график!M268</f>
        <v/>
      </c>
      <c r="N268" s="1"/>
      <c r="O268" s="186"/>
      <c r="P268" s="178" t="str">
        <f>отч_конкуренты!I268</f>
        <v/>
      </c>
      <c r="Q268" s="178" t="str">
        <f>отч_конкуренты!J268</f>
        <v/>
      </c>
      <c r="R268" s="178" t="str">
        <f>отч_конкуренты!K268</f>
        <v/>
      </c>
      <c r="S268" s="178" t="str">
        <f>отч_конкуренты!L268</f>
        <v/>
      </c>
      <c r="T268" s="181" t="str">
        <f>отч_конкуренты!M268</f>
        <v/>
      </c>
      <c r="U268" s="1"/>
      <c r="V268" s="1"/>
      <c r="W268" s="1"/>
      <c r="X268" s="1"/>
      <c r="Y268" s="105"/>
      <c r="Z268" s="1"/>
    </row>
    <row r="269" spans="1:26" x14ac:dyDescent="0.3">
      <c r="A269" s="1"/>
      <c r="B269" s="1"/>
      <c r="C269" s="1"/>
      <c r="D269" s="105"/>
      <c r="E269" s="1"/>
      <c r="F269" s="139"/>
      <c r="G269" s="182" t="str">
        <f>IF(G268="","",IF(G268+1&gt;условия!$K$14,"",G268+1))</f>
        <v/>
      </c>
      <c r="H269" s="140"/>
      <c r="I269" s="178" t="str">
        <f>отч_график!I269</f>
        <v/>
      </c>
      <c r="J269" s="178" t="str">
        <f>отч_график!J269</f>
        <v/>
      </c>
      <c r="K269" s="178" t="str">
        <f>отч_график!K269</f>
        <v/>
      </c>
      <c r="L269" s="178" t="str">
        <f>отч_график!L269</f>
        <v/>
      </c>
      <c r="M269" s="181" t="str">
        <f>отч_график!M269</f>
        <v/>
      </c>
      <c r="N269" s="1"/>
      <c r="O269" s="186"/>
      <c r="P269" s="178" t="str">
        <f>отч_конкуренты!I269</f>
        <v/>
      </c>
      <c r="Q269" s="178" t="str">
        <f>отч_конкуренты!J269</f>
        <v/>
      </c>
      <c r="R269" s="178" t="str">
        <f>отч_конкуренты!K269</f>
        <v/>
      </c>
      <c r="S269" s="178" t="str">
        <f>отч_конкуренты!L269</f>
        <v/>
      </c>
      <c r="T269" s="181" t="str">
        <f>отч_конкуренты!M269</f>
        <v/>
      </c>
      <c r="U269" s="1"/>
      <c r="V269" s="1"/>
      <c r="W269" s="1"/>
      <c r="X269" s="1"/>
      <c r="Y269" s="105"/>
      <c r="Z269" s="1"/>
    </row>
    <row r="270" spans="1:26" x14ac:dyDescent="0.3">
      <c r="A270" s="1"/>
      <c r="B270" s="1"/>
      <c r="C270" s="1"/>
      <c r="D270" s="105"/>
      <c r="E270" s="1"/>
      <c r="F270" s="139"/>
      <c r="G270" s="182" t="str">
        <f>IF(G269="","",IF(G269+1&gt;условия!$K$14,"",G269+1))</f>
        <v/>
      </c>
      <c r="H270" s="140"/>
      <c r="I270" s="178" t="str">
        <f>отч_график!I270</f>
        <v/>
      </c>
      <c r="J270" s="178" t="str">
        <f>отч_график!J270</f>
        <v/>
      </c>
      <c r="K270" s="178" t="str">
        <f>отч_график!K270</f>
        <v/>
      </c>
      <c r="L270" s="178" t="str">
        <f>отч_график!L270</f>
        <v/>
      </c>
      <c r="M270" s="181" t="str">
        <f>отч_график!M270</f>
        <v/>
      </c>
      <c r="N270" s="1"/>
      <c r="O270" s="186"/>
      <c r="P270" s="178" t="str">
        <f>отч_конкуренты!I270</f>
        <v/>
      </c>
      <c r="Q270" s="178" t="str">
        <f>отч_конкуренты!J270</f>
        <v/>
      </c>
      <c r="R270" s="178" t="str">
        <f>отч_конкуренты!K270</f>
        <v/>
      </c>
      <c r="S270" s="178" t="str">
        <f>отч_конкуренты!L270</f>
        <v/>
      </c>
      <c r="T270" s="181" t="str">
        <f>отч_конкуренты!M270</f>
        <v/>
      </c>
      <c r="U270" s="1"/>
      <c r="V270" s="1"/>
      <c r="W270" s="1"/>
      <c r="X270" s="1"/>
      <c r="Y270" s="105"/>
      <c r="Z270" s="1"/>
    </row>
    <row r="271" spans="1:26" x14ac:dyDescent="0.3">
      <c r="A271" s="1"/>
      <c r="B271" s="1"/>
      <c r="C271" s="1"/>
      <c r="D271" s="105"/>
      <c r="E271" s="1"/>
      <c r="F271" s="139"/>
      <c r="G271" s="182" t="str">
        <f>IF(G270="","",IF(G270+1&gt;условия!$K$14,"",G270+1))</f>
        <v/>
      </c>
      <c r="H271" s="140"/>
      <c r="I271" s="178" t="str">
        <f>отч_график!I271</f>
        <v/>
      </c>
      <c r="J271" s="178" t="str">
        <f>отч_график!J271</f>
        <v/>
      </c>
      <c r="K271" s="178" t="str">
        <f>отч_график!K271</f>
        <v/>
      </c>
      <c r="L271" s="178" t="str">
        <f>отч_график!L271</f>
        <v/>
      </c>
      <c r="M271" s="181" t="str">
        <f>отч_график!M271</f>
        <v/>
      </c>
      <c r="N271" s="1"/>
      <c r="O271" s="186"/>
      <c r="P271" s="178" t="str">
        <f>отч_конкуренты!I271</f>
        <v/>
      </c>
      <c r="Q271" s="178" t="str">
        <f>отч_конкуренты!J271</f>
        <v/>
      </c>
      <c r="R271" s="178" t="str">
        <f>отч_конкуренты!K271</f>
        <v/>
      </c>
      <c r="S271" s="178" t="str">
        <f>отч_конкуренты!L271</f>
        <v/>
      </c>
      <c r="T271" s="181" t="str">
        <f>отч_конкуренты!M271</f>
        <v/>
      </c>
      <c r="U271" s="1"/>
      <c r="V271" s="1"/>
      <c r="W271" s="1"/>
      <c r="X271" s="1"/>
      <c r="Y271" s="105"/>
      <c r="Z271" s="1"/>
    </row>
    <row r="272" spans="1:26" x14ac:dyDescent="0.3">
      <c r="A272" s="1"/>
      <c r="B272" s="1"/>
      <c r="C272" s="1"/>
      <c r="D272" s="105"/>
      <c r="E272" s="1"/>
      <c r="F272" s="139"/>
      <c r="G272" s="182" t="str">
        <f>IF(G271="","",IF(G271+1&gt;условия!$K$14,"",G271+1))</f>
        <v/>
      </c>
      <c r="H272" s="140"/>
      <c r="I272" s="178" t="str">
        <f>отч_график!I272</f>
        <v/>
      </c>
      <c r="J272" s="178" t="str">
        <f>отч_график!J272</f>
        <v/>
      </c>
      <c r="K272" s="178" t="str">
        <f>отч_график!K272</f>
        <v/>
      </c>
      <c r="L272" s="178" t="str">
        <f>отч_график!L272</f>
        <v/>
      </c>
      <c r="M272" s="181" t="str">
        <f>отч_график!M272</f>
        <v/>
      </c>
      <c r="N272" s="1"/>
      <c r="O272" s="186"/>
      <c r="P272" s="178" t="str">
        <f>отч_конкуренты!I272</f>
        <v/>
      </c>
      <c r="Q272" s="178" t="str">
        <f>отч_конкуренты!J272</f>
        <v/>
      </c>
      <c r="R272" s="178" t="str">
        <f>отч_конкуренты!K272</f>
        <v/>
      </c>
      <c r="S272" s="178" t="str">
        <f>отч_конкуренты!L272</f>
        <v/>
      </c>
      <c r="T272" s="181" t="str">
        <f>отч_конкуренты!M272</f>
        <v/>
      </c>
      <c r="U272" s="1"/>
      <c r="V272" s="1"/>
      <c r="W272" s="1"/>
      <c r="X272" s="1"/>
      <c r="Y272" s="105"/>
      <c r="Z272" s="1"/>
    </row>
    <row r="273" spans="1:26" x14ac:dyDescent="0.3">
      <c r="A273" s="1"/>
      <c r="B273" s="1"/>
      <c r="C273" s="1"/>
      <c r="D273" s="105"/>
      <c r="E273" s="1"/>
      <c r="F273" s="139"/>
      <c r="G273" s="182" t="str">
        <f>IF(G272="","",IF(G272+1&gt;условия!$K$14,"",G272+1))</f>
        <v/>
      </c>
      <c r="H273" s="140"/>
      <c r="I273" s="178" t="str">
        <f>отч_график!I273</f>
        <v/>
      </c>
      <c r="J273" s="178" t="str">
        <f>отч_график!J273</f>
        <v/>
      </c>
      <c r="K273" s="178" t="str">
        <f>отч_график!K273</f>
        <v/>
      </c>
      <c r="L273" s="178" t="str">
        <f>отч_график!L273</f>
        <v/>
      </c>
      <c r="M273" s="181" t="str">
        <f>отч_график!M273</f>
        <v/>
      </c>
      <c r="N273" s="1"/>
      <c r="O273" s="186"/>
      <c r="P273" s="178" t="str">
        <f>отч_конкуренты!I273</f>
        <v/>
      </c>
      <c r="Q273" s="178" t="str">
        <f>отч_конкуренты!J273</f>
        <v/>
      </c>
      <c r="R273" s="178" t="str">
        <f>отч_конкуренты!K273</f>
        <v/>
      </c>
      <c r="S273" s="178" t="str">
        <f>отч_конкуренты!L273</f>
        <v/>
      </c>
      <c r="T273" s="181" t="str">
        <f>отч_конкуренты!M273</f>
        <v/>
      </c>
      <c r="U273" s="1"/>
      <c r="V273" s="1"/>
      <c r="W273" s="1"/>
      <c r="X273" s="1"/>
      <c r="Y273" s="105"/>
      <c r="Z273" s="1"/>
    </row>
    <row r="274" spans="1:26" x14ac:dyDescent="0.3">
      <c r="A274" s="1"/>
      <c r="B274" s="1"/>
      <c r="C274" s="1"/>
      <c r="D274" s="105"/>
      <c r="E274" s="1"/>
      <c r="F274" s="139"/>
      <c r="G274" s="182" t="str">
        <f>IF(G273="","",IF(G273+1&gt;условия!$K$14,"",G273+1))</f>
        <v/>
      </c>
      <c r="H274" s="140"/>
      <c r="I274" s="178" t="str">
        <f>отч_график!I274</f>
        <v/>
      </c>
      <c r="J274" s="178" t="str">
        <f>отч_график!J274</f>
        <v/>
      </c>
      <c r="K274" s="178" t="str">
        <f>отч_график!K274</f>
        <v/>
      </c>
      <c r="L274" s="178" t="str">
        <f>отч_график!L274</f>
        <v/>
      </c>
      <c r="M274" s="181" t="str">
        <f>отч_график!M274</f>
        <v/>
      </c>
      <c r="N274" s="1"/>
      <c r="O274" s="186"/>
      <c r="P274" s="178" t="str">
        <f>отч_конкуренты!I274</f>
        <v/>
      </c>
      <c r="Q274" s="178" t="str">
        <f>отч_конкуренты!J274</f>
        <v/>
      </c>
      <c r="R274" s="178" t="str">
        <f>отч_конкуренты!K274</f>
        <v/>
      </c>
      <c r="S274" s="178" t="str">
        <f>отч_конкуренты!L274</f>
        <v/>
      </c>
      <c r="T274" s="181" t="str">
        <f>отч_конкуренты!M274</f>
        <v/>
      </c>
      <c r="U274" s="1"/>
      <c r="V274" s="1"/>
      <c r="W274" s="1"/>
      <c r="X274" s="1"/>
      <c r="Y274" s="105"/>
      <c r="Z274" s="1"/>
    </row>
    <row r="275" spans="1:26" x14ac:dyDescent="0.3">
      <c r="A275" s="1"/>
      <c r="B275" s="1"/>
      <c r="C275" s="1"/>
      <c r="D275" s="105"/>
      <c r="E275" s="1"/>
      <c r="F275" s="139"/>
      <c r="G275" s="182" t="str">
        <f>IF(G274="","",IF(G274+1&gt;условия!$K$14,"",G274+1))</f>
        <v/>
      </c>
      <c r="H275" s="140"/>
      <c r="I275" s="178" t="str">
        <f>отч_график!I275</f>
        <v/>
      </c>
      <c r="J275" s="178" t="str">
        <f>отч_график!J275</f>
        <v/>
      </c>
      <c r="K275" s="178" t="str">
        <f>отч_график!K275</f>
        <v/>
      </c>
      <c r="L275" s="178" t="str">
        <f>отч_график!L275</f>
        <v/>
      </c>
      <c r="M275" s="181" t="str">
        <f>отч_график!M275</f>
        <v/>
      </c>
      <c r="N275" s="1"/>
      <c r="O275" s="186"/>
      <c r="P275" s="178" t="str">
        <f>отч_конкуренты!I275</f>
        <v/>
      </c>
      <c r="Q275" s="178" t="str">
        <f>отч_конкуренты!J275</f>
        <v/>
      </c>
      <c r="R275" s="178" t="str">
        <f>отч_конкуренты!K275</f>
        <v/>
      </c>
      <c r="S275" s="178" t="str">
        <f>отч_конкуренты!L275</f>
        <v/>
      </c>
      <c r="T275" s="181" t="str">
        <f>отч_конкуренты!M275</f>
        <v/>
      </c>
      <c r="U275" s="1"/>
      <c r="V275" s="1"/>
      <c r="W275" s="1"/>
      <c r="X275" s="1"/>
      <c r="Y275" s="105"/>
      <c r="Z275" s="1"/>
    </row>
    <row r="276" spans="1:26" x14ac:dyDescent="0.3">
      <c r="A276" s="1"/>
      <c r="B276" s="1"/>
      <c r="C276" s="1"/>
      <c r="D276" s="105"/>
      <c r="E276" s="1"/>
      <c r="F276" s="139"/>
      <c r="G276" s="182" t="str">
        <f>IF(G275="","",IF(G275+1&gt;условия!$K$14,"",G275+1))</f>
        <v/>
      </c>
      <c r="H276" s="140"/>
      <c r="I276" s="178" t="str">
        <f>отч_график!I276</f>
        <v/>
      </c>
      <c r="J276" s="178" t="str">
        <f>отч_график!J276</f>
        <v/>
      </c>
      <c r="K276" s="178" t="str">
        <f>отч_график!K276</f>
        <v/>
      </c>
      <c r="L276" s="178" t="str">
        <f>отч_график!L276</f>
        <v/>
      </c>
      <c r="M276" s="181" t="str">
        <f>отч_график!M276</f>
        <v/>
      </c>
      <c r="N276" s="1"/>
      <c r="O276" s="186"/>
      <c r="P276" s="178" t="str">
        <f>отч_конкуренты!I276</f>
        <v/>
      </c>
      <c r="Q276" s="178" t="str">
        <f>отч_конкуренты!J276</f>
        <v/>
      </c>
      <c r="R276" s="178" t="str">
        <f>отч_конкуренты!K276</f>
        <v/>
      </c>
      <c r="S276" s="178" t="str">
        <f>отч_конкуренты!L276</f>
        <v/>
      </c>
      <c r="T276" s="181" t="str">
        <f>отч_конкуренты!M276</f>
        <v/>
      </c>
      <c r="U276" s="1"/>
      <c r="V276" s="1"/>
      <c r="W276" s="1"/>
      <c r="X276" s="1"/>
      <c r="Y276" s="105"/>
      <c r="Z276" s="1"/>
    </row>
    <row r="277" spans="1:26" x14ac:dyDescent="0.3">
      <c r="A277" s="1"/>
      <c r="B277" s="1"/>
      <c r="C277" s="1"/>
      <c r="D277" s="105"/>
      <c r="E277" s="1"/>
      <c r="F277" s="139"/>
      <c r="G277" s="182" t="str">
        <f>IF(G276="","",IF(G276+1&gt;условия!$K$14,"",G276+1))</f>
        <v/>
      </c>
      <c r="H277" s="140"/>
      <c r="I277" s="178" t="str">
        <f>отч_график!I277</f>
        <v/>
      </c>
      <c r="J277" s="178" t="str">
        <f>отч_график!J277</f>
        <v/>
      </c>
      <c r="K277" s="178" t="str">
        <f>отч_график!K277</f>
        <v/>
      </c>
      <c r="L277" s="178" t="str">
        <f>отч_график!L277</f>
        <v/>
      </c>
      <c r="M277" s="181" t="str">
        <f>отч_график!M277</f>
        <v/>
      </c>
      <c r="N277" s="1"/>
      <c r="O277" s="186"/>
      <c r="P277" s="178" t="str">
        <f>отч_конкуренты!I277</f>
        <v/>
      </c>
      <c r="Q277" s="178" t="str">
        <f>отч_конкуренты!J277</f>
        <v/>
      </c>
      <c r="R277" s="178" t="str">
        <f>отч_конкуренты!K277</f>
        <v/>
      </c>
      <c r="S277" s="178" t="str">
        <f>отч_конкуренты!L277</f>
        <v/>
      </c>
      <c r="T277" s="181" t="str">
        <f>отч_конкуренты!M277</f>
        <v/>
      </c>
      <c r="U277" s="1"/>
      <c r="V277" s="1"/>
      <c r="W277" s="1"/>
      <c r="X277" s="1"/>
      <c r="Y277" s="105"/>
      <c r="Z277" s="1"/>
    </row>
    <row r="278" spans="1:26" x14ac:dyDescent="0.3">
      <c r="A278" s="1"/>
      <c r="B278" s="1"/>
      <c r="C278" s="1"/>
      <c r="D278" s="105"/>
      <c r="E278" s="1"/>
      <c r="F278" s="139"/>
      <c r="G278" s="182" t="str">
        <f>IF(G277="","",IF(G277+1&gt;условия!$K$14,"",G277+1))</f>
        <v/>
      </c>
      <c r="H278" s="140"/>
      <c r="I278" s="178" t="str">
        <f>отч_график!I278</f>
        <v/>
      </c>
      <c r="J278" s="178" t="str">
        <f>отч_график!J278</f>
        <v/>
      </c>
      <c r="K278" s="178" t="str">
        <f>отч_график!K278</f>
        <v/>
      </c>
      <c r="L278" s="178" t="str">
        <f>отч_график!L278</f>
        <v/>
      </c>
      <c r="M278" s="181" t="str">
        <f>отч_график!M278</f>
        <v/>
      </c>
      <c r="N278" s="1"/>
      <c r="O278" s="186"/>
      <c r="P278" s="178" t="str">
        <f>отч_конкуренты!I278</f>
        <v/>
      </c>
      <c r="Q278" s="178" t="str">
        <f>отч_конкуренты!J278</f>
        <v/>
      </c>
      <c r="R278" s="178" t="str">
        <f>отч_конкуренты!K278</f>
        <v/>
      </c>
      <c r="S278" s="178" t="str">
        <f>отч_конкуренты!L278</f>
        <v/>
      </c>
      <c r="T278" s="181" t="str">
        <f>отч_конкуренты!M278</f>
        <v/>
      </c>
      <c r="U278" s="1"/>
      <c r="V278" s="1"/>
      <c r="W278" s="1"/>
      <c r="X278" s="1"/>
      <c r="Y278" s="105"/>
      <c r="Z278" s="1"/>
    </row>
    <row r="279" spans="1:26" x14ac:dyDescent="0.3">
      <c r="A279" s="1"/>
      <c r="B279" s="1"/>
      <c r="C279" s="1"/>
      <c r="D279" s="105"/>
      <c r="E279" s="1"/>
      <c r="F279" s="139"/>
      <c r="G279" s="182" t="str">
        <f>IF(G278="","",IF(G278+1&gt;условия!$K$14,"",G278+1))</f>
        <v/>
      </c>
      <c r="H279" s="140"/>
      <c r="I279" s="178" t="str">
        <f>отч_график!I279</f>
        <v/>
      </c>
      <c r="J279" s="178" t="str">
        <f>отч_график!J279</f>
        <v/>
      </c>
      <c r="K279" s="178" t="str">
        <f>отч_график!K279</f>
        <v/>
      </c>
      <c r="L279" s="178" t="str">
        <f>отч_график!L279</f>
        <v/>
      </c>
      <c r="M279" s="181" t="str">
        <f>отч_график!M279</f>
        <v/>
      </c>
      <c r="N279" s="1"/>
      <c r="O279" s="186"/>
      <c r="P279" s="178" t="str">
        <f>отч_конкуренты!I279</f>
        <v/>
      </c>
      <c r="Q279" s="178" t="str">
        <f>отч_конкуренты!J279</f>
        <v/>
      </c>
      <c r="R279" s="178" t="str">
        <f>отч_конкуренты!K279</f>
        <v/>
      </c>
      <c r="S279" s="178" t="str">
        <f>отч_конкуренты!L279</f>
        <v/>
      </c>
      <c r="T279" s="181" t="str">
        <f>отч_конкуренты!M279</f>
        <v/>
      </c>
      <c r="U279" s="1"/>
      <c r="V279" s="1"/>
      <c r="W279" s="1"/>
      <c r="X279" s="1"/>
      <c r="Y279" s="105"/>
      <c r="Z279" s="1"/>
    </row>
    <row r="280" spans="1:26" x14ac:dyDescent="0.3">
      <c r="A280" s="1"/>
      <c r="B280" s="1"/>
      <c r="C280" s="1"/>
      <c r="D280" s="105"/>
      <c r="E280" s="1"/>
      <c r="F280" s="139"/>
      <c r="G280" s="182" t="str">
        <f>IF(G279="","",IF(G279+1&gt;условия!$K$14,"",G279+1))</f>
        <v/>
      </c>
      <c r="H280" s="140"/>
      <c r="I280" s="178" t="str">
        <f>отч_график!I280</f>
        <v/>
      </c>
      <c r="J280" s="178" t="str">
        <f>отч_график!J280</f>
        <v/>
      </c>
      <c r="K280" s="178" t="str">
        <f>отч_график!K280</f>
        <v/>
      </c>
      <c r="L280" s="178" t="str">
        <f>отч_график!L280</f>
        <v/>
      </c>
      <c r="M280" s="181" t="str">
        <f>отч_график!M280</f>
        <v/>
      </c>
      <c r="N280" s="1"/>
      <c r="O280" s="186"/>
      <c r="P280" s="178" t="str">
        <f>отч_конкуренты!I280</f>
        <v/>
      </c>
      <c r="Q280" s="178" t="str">
        <f>отч_конкуренты!J280</f>
        <v/>
      </c>
      <c r="R280" s="178" t="str">
        <f>отч_конкуренты!K280</f>
        <v/>
      </c>
      <c r="S280" s="178" t="str">
        <f>отч_конкуренты!L280</f>
        <v/>
      </c>
      <c r="T280" s="181" t="str">
        <f>отч_конкуренты!M280</f>
        <v/>
      </c>
      <c r="U280" s="1"/>
      <c r="V280" s="1"/>
      <c r="W280" s="1"/>
      <c r="X280" s="1"/>
      <c r="Y280" s="105"/>
      <c r="Z280" s="1"/>
    </row>
    <row r="281" spans="1:26" x14ac:dyDescent="0.3">
      <c r="A281" s="1"/>
      <c r="B281" s="1"/>
      <c r="C281" s="1"/>
      <c r="D281" s="105"/>
      <c r="E281" s="1"/>
      <c r="F281" s="139"/>
      <c r="G281" s="182" t="str">
        <f>IF(G280="","",IF(G280+1&gt;условия!$K$14,"",G280+1))</f>
        <v/>
      </c>
      <c r="H281" s="140"/>
      <c r="I281" s="178" t="str">
        <f>отч_график!I281</f>
        <v/>
      </c>
      <c r="J281" s="178" t="str">
        <f>отч_график!J281</f>
        <v/>
      </c>
      <c r="K281" s="178" t="str">
        <f>отч_график!K281</f>
        <v/>
      </c>
      <c r="L281" s="178" t="str">
        <f>отч_график!L281</f>
        <v/>
      </c>
      <c r="M281" s="181" t="str">
        <f>отч_график!M281</f>
        <v/>
      </c>
      <c r="N281" s="1"/>
      <c r="O281" s="186"/>
      <c r="P281" s="178" t="str">
        <f>отч_конкуренты!I281</f>
        <v/>
      </c>
      <c r="Q281" s="178" t="str">
        <f>отч_конкуренты!J281</f>
        <v/>
      </c>
      <c r="R281" s="178" t="str">
        <f>отч_конкуренты!K281</f>
        <v/>
      </c>
      <c r="S281" s="178" t="str">
        <f>отч_конкуренты!L281</f>
        <v/>
      </c>
      <c r="T281" s="181" t="str">
        <f>отч_конкуренты!M281</f>
        <v/>
      </c>
      <c r="U281" s="1"/>
      <c r="V281" s="1"/>
      <c r="W281" s="1"/>
      <c r="X281" s="1"/>
      <c r="Y281" s="105"/>
      <c r="Z281" s="1"/>
    </row>
    <row r="282" spans="1:26" x14ac:dyDescent="0.3">
      <c r="A282" s="1"/>
      <c r="B282" s="1"/>
      <c r="C282" s="1"/>
      <c r="D282" s="105"/>
      <c r="E282" s="1"/>
      <c r="F282" s="139"/>
      <c r="G282" s="182" t="str">
        <f>IF(G281="","",IF(G281+1&gt;условия!$K$14,"",G281+1))</f>
        <v/>
      </c>
      <c r="H282" s="140"/>
      <c r="I282" s="178" t="str">
        <f>отч_график!I282</f>
        <v/>
      </c>
      <c r="J282" s="178" t="str">
        <f>отч_график!J282</f>
        <v/>
      </c>
      <c r="K282" s="178" t="str">
        <f>отч_график!K282</f>
        <v/>
      </c>
      <c r="L282" s="178" t="str">
        <f>отч_график!L282</f>
        <v/>
      </c>
      <c r="M282" s="181" t="str">
        <f>отч_график!M282</f>
        <v/>
      </c>
      <c r="N282" s="1"/>
      <c r="O282" s="186"/>
      <c r="P282" s="178" t="str">
        <f>отч_конкуренты!I282</f>
        <v/>
      </c>
      <c r="Q282" s="178" t="str">
        <f>отч_конкуренты!J282</f>
        <v/>
      </c>
      <c r="R282" s="178" t="str">
        <f>отч_конкуренты!K282</f>
        <v/>
      </c>
      <c r="S282" s="178" t="str">
        <f>отч_конкуренты!L282</f>
        <v/>
      </c>
      <c r="T282" s="181" t="str">
        <f>отч_конкуренты!M282</f>
        <v/>
      </c>
      <c r="U282" s="1"/>
      <c r="V282" s="1"/>
      <c r="W282" s="1"/>
      <c r="X282" s="1"/>
      <c r="Y282" s="105"/>
      <c r="Z282" s="1"/>
    </row>
    <row r="283" spans="1:26" x14ac:dyDescent="0.3">
      <c r="A283" s="1"/>
      <c r="B283" s="1"/>
      <c r="C283" s="1"/>
      <c r="D283" s="105"/>
      <c r="E283" s="1"/>
      <c r="F283" s="139"/>
      <c r="G283" s="182" t="str">
        <f>IF(G282="","",IF(G282+1&gt;условия!$K$14,"",G282+1))</f>
        <v/>
      </c>
      <c r="H283" s="140"/>
      <c r="I283" s="178" t="str">
        <f>отч_график!I283</f>
        <v/>
      </c>
      <c r="J283" s="178" t="str">
        <f>отч_график!J283</f>
        <v/>
      </c>
      <c r="K283" s="178" t="str">
        <f>отч_график!K283</f>
        <v/>
      </c>
      <c r="L283" s="178" t="str">
        <f>отч_график!L283</f>
        <v/>
      </c>
      <c r="M283" s="181" t="str">
        <f>отч_график!M283</f>
        <v/>
      </c>
      <c r="N283" s="1"/>
      <c r="O283" s="186"/>
      <c r="P283" s="178" t="str">
        <f>отч_конкуренты!I283</f>
        <v/>
      </c>
      <c r="Q283" s="178" t="str">
        <f>отч_конкуренты!J283</f>
        <v/>
      </c>
      <c r="R283" s="178" t="str">
        <f>отч_конкуренты!K283</f>
        <v/>
      </c>
      <c r="S283" s="178" t="str">
        <f>отч_конкуренты!L283</f>
        <v/>
      </c>
      <c r="T283" s="181" t="str">
        <f>отч_конкуренты!M283</f>
        <v/>
      </c>
      <c r="U283" s="1"/>
      <c r="V283" s="1"/>
      <c r="W283" s="1"/>
      <c r="X283" s="1"/>
      <c r="Y283" s="105"/>
      <c r="Z283" s="1"/>
    </row>
    <row r="284" spans="1:26" x14ac:dyDescent="0.3">
      <c r="A284" s="1"/>
      <c r="B284" s="1"/>
      <c r="C284" s="1"/>
      <c r="D284" s="105"/>
      <c r="E284" s="1"/>
      <c r="F284" s="139"/>
      <c r="G284" s="182" t="str">
        <f>IF(G283="","",IF(G283+1&gt;условия!$K$14,"",G283+1))</f>
        <v/>
      </c>
      <c r="H284" s="140"/>
      <c r="I284" s="178" t="str">
        <f>отч_график!I284</f>
        <v/>
      </c>
      <c r="J284" s="178" t="str">
        <f>отч_график!J284</f>
        <v/>
      </c>
      <c r="K284" s="178" t="str">
        <f>отч_график!K284</f>
        <v/>
      </c>
      <c r="L284" s="178" t="str">
        <f>отч_график!L284</f>
        <v/>
      </c>
      <c r="M284" s="181" t="str">
        <f>отч_график!M284</f>
        <v/>
      </c>
      <c r="N284" s="1"/>
      <c r="O284" s="186"/>
      <c r="P284" s="178" t="str">
        <f>отч_конкуренты!I284</f>
        <v/>
      </c>
      <c r="Q284" s="178" t="str">
        <f>отч_конкуренты!J284</f>
        <v/>
      </c>
      <c r="R284" s="178" t="str">
        <f>отч_конкуренты!K284</f>
        <v/>
      </c>
      <c r="S284" s="178" t="str">
        <f>отч_конкуренты!L284</f>
        <v/>
      </c>
      <c r="T284" s="181" t="str">
        <f>отч_конкуренты!M284</f>
        <v/>
      </c>
      <c r="U284" s="1"/>
      <c r="V284" s="1"/>
      <c r="W284" s="1"/>
      <c r="X284" s="1"/>
      <c r="Y284" s="105"/>
      <c r="Z284" s="1"/>
    </row>
    <row r="285" spans="1:26" x14ac:dyDescent="0.3">
      <c r="A285" s="1"/>
      <c r="B285" s="1"/>
      <c r="C285" s="1"/>
      <c r="D285" s="105"/>
      <c r="E285" s="1"/>
      <c r="F285" s="139"/>
      <c r="G285" s="182" t="str">
        <f>IF(G284="","",IF(G284+1&gt;условия!$K$14,"",G284+1))</f>
        <v/>
      </c>
      <c r="H285" s="140"/>
      <c r="I285" s="178" t="str">
        <f>отч_график!I285</f>
        <v/>
      </c>
      <c r="J285" s="178" t="str">
        <f>отч_график!J285</f>
        <v/>
      </c>
      <c r="K285" s="178" t="str">
        <f>отч_график!K285</f>
        <v/>
      </c>
      <c r="L285" s="178" t="str">
        <f>отч_график!L285</f>
        <v/>
      </c>
      <c r="M285" s="181" t="str">
        <f>отч_график!M285</f>
        <v/>
      </c>
      <c r="N285" s="1"/>
      <c r="O285" s="186"/>
      <c r="P285" s="178" t="str">
        <f>отч_конкуренты!I285</f>
        <v/>
      </c>
      <c r="Q285" s="178" t="str">
        <f>отч_конкуренты!J285</f>
        <v/>
      </c>
      <c r="R285" s="178" t="str">
        <f>отч_конкуренты!K285</f>
        <v/>
      </c>
      <c r="S285" s="178" t="str">
        <f>отч_конкуренты!L285</f>
        <v/>
      </c>
      <c r="T285" s="181" t="str">
        <f>отч_конкуренты!M285</f>
        <v/>
      </c>
      <c r="U285" s="1"/>
      <c r="V285" s="1"/>
      <c r="W285" s="1"/>
      <c r="X285" s="1"/>
      <c r="Y285" s="105"/>
      <c r="Z285" s="1"/>
    </row>
    <row r="286" spans="1:26" x14ac:dyDescent="0.3">
      <c r="A286" s="1"/>
      <c r="B286" s="1"/>
      <c r="C286" s="1"/>
      <c r="D286" s="105"/>
      <c r="E286" s="1"/>
      <c r="F286" s="139"/>
      <c r="G286" s="182" t="str">
        <f>IF(G285="","",IF(G285+1&gt;условия!$K$14,"",G285+1))</f>
        <v/>
      </c>
      <c r="H286" s="140"/>
      <c r="I286" s="178" t="str">
        <f>отч_график!I286</f>
        <v/>
      </c>
      <c r="J286" s="178" t="str">
        <f>отч_график!J286</f>
        <v/>
      </c>
      <c r="K286" s="178" t="str">
        <f>отч_график!K286</f>
        <v/>
      </c>
      <c r="L286" s="178" t="str">
        <f>отч_график!L286</f>
        <v/>
      </c>
      <c r="M286" s="181" t="str">
        <f>отч_график!M286</f>
        <v/>
      </c>
      <c r="N286" s="1"/>
      <c r="O286" s="186"/>
      <c r="P286" s="178" t="str">
        <f>отч_конкуренты!I286</f>
        <v/>
      </c>
      <c r="Q286" s="178" t="str">
        <f>отч_конкуренты!J286</f>
        <v/>
      </c>
      <c r="R286" s="178" t="str">
        <f>отч_конкуренты!K286</f>
        <v/>
      </c>
      <c r="S286" s="178" t="str">
        <f>отч_конкуренты!L286</f>
        <v/>
      </c>
      <c r="T286" s="181" t="str">
        <f>отч_конкуренты!M286</f>
        <v/>
      </c>
      <c r="U286" s="1"/>
      <c r="V286" s="1"/>
      <c r="W286" s="1"/>
      <c r="X286" s="1"/>
      <c r="Y286" s="105"/>
      <c r="Z286" s="1"/>
    </row>
    <row r="287" spans="1:26" x14ac:dyDescent="0.3">
      <c r="A287" s="1"/>
      <c r="B287" s="1"/>
      <c r="C287" s="1"/>
      <c r="D287" s="105"/>
      <c r="E287" s="1"/>
      <c r="F287" s="139"/>
      <c r="G287" s="182" t="str">
        <f>IF(G286="","",IF(G286+1&gt;условия!$K$14,"",G286+1))</f>
        <v/>
      </c>
      <c r="H287" s="140"/>
      <c r="I287" s="178" t="str">
        <f>отч_график!I287</f>
        <v/>
      </c>
      <c r="J287" s="178" t="str">
        <f>отч_график!J287</f>
        <v/>
      </c>
      <c r="K287" s="178" t="str">
        <f>отч_график!K287</f>
        <v/>
      </c>
      <c r="L287" s="178" t="str">
        <f>отч_график!L287</f>
        <v/>
      </c>
      <c r="M287" s="181" t="str">
        <f>отч_график!M287</f>
        <v/>
      </c>
      <c r="N287" s="1"/>
      <c r="O287" s="186"/>
      <c r="P287" s="178" t="str">
        <f>отч_конкуренты!I287</f>
        <v/>
      </c>
      <c r="Q287" s="178" t="str">
        <f>отч_конкуренты!J287</f>
        <v/>
      </c>
      <c r="R287" s="178" t="str">
        <f>отч_конкуренты!K287</f>
        <v/>
      </c>
      <c r="S287" s="178" t="str">
        <f>отч_конкуренты!L287</f>
        <v/>
      </c>
      <c r="T287" s="181" t="str">
        <f>отч_конкуренты!M287</f>
        <v/>
      </c>
      <c r="U287" s="1"/>
      <c r="V287" s="1"/>
      <c r="W287" s="1"/>
      <c r="X287" s="1"/>
      <c r="Y287" s="105"/>
      <c r="Z287" s="1"/>
    </row>
    <row r="288" spans="1:26" x14ac:dyDescent="0.3">
      <c r="A288" s="1"/>
      <c r="B288" s="1"/>
      <c r="C288" s="1"/>
      <c r="D288" s="105"/>
      <c r="E288" s="1"/>
      <c r="F288" s="139"/>
      <c r="G288" s="182" t="str">
        <f>IF(G287="","",IF(G287+1&gt;условия!$K$14,"",G287+1))</f>
        <v/>
      </c>
      <c r="H288" s="140"/>
      <c r="I288" s="178" t="str">
        <f>отч_график!I288</f>
        <v/>
      </c>
      <c r="J288" s="178" t="str">
        <f>отч_график!J288</f>
        <v/>
      </c>
      <c r="K288" s="178" t="str">
        <f>отч_график!K288</f>
        <v/>
      </c>
      <c r="L288" s="178" t="str">
        <f>отч_график!L288</f>
        <v/>
      </c>
      <c r="M288" s="181" t="str">
        <f>отч_график!M288</f>
        <v/>
      </c>
      <c r="N288" s="1"/>
      <c r="O288" s="186"/>
      <c r="P288" s="178" t="str">
        <f>отч_конкуренты!I288</f>
        <v/>
      </c>
      <c r="Q288" s="178" t="str">
        <f>отч_конкуренты!J288</f>
        <v/>
      </c>
      <c r="R288" s="178" t="str">
        <f>отч_конкуренты!K288</f>
        <v/>
      </c>
      <c r="S288" s="178" t="str">
        <f>отч_конкуренты!L288</f>
        <v/>
      </c>
      <c r="T288" s="181" t="str">
        <f>отч_конкуренты!M288</f>
        <v/>
      </c>
      <c r="U288" s="1"/>
      <c r="V288" s="1"/>
      <c r="W288" s="1"/>
      <c r="X288" s="1"/>
      <c r="Y288" s="105"/>
      <c r="Z288" s="1"/>
    </row>
    <row r="289" spans="1:26" x14ac:dyDescent="0.3">
      <c r="A289" s="1"/>
      <c r="B289" s="1"/>
      <c r="C289" s="1"/>
      <c r="D289" s="105"/>
      <c r="E289" s="1"/>
      <c r="F289" s="139"/>
      <c r="G289" s="182" t="str">
        <f>IF(G288="","",IF(G288+1&gt;условия!$K$14,"",G288+1))</f>
        <v/>
      </c>
      <c r="H289" s="140"/>
      <c r="I289" s="178" t="str">
        <f>отч_график!I289</f>
        <v/>
      </c>
      <c r="J289" s="178" t="str">
        <f>отч_график!J289</f>
        <v/>
      </c>
      <c r="K289" s="178" t="str">
        <f>отч_график!K289</f>
        <v/>
      </c>
      <c r="L289" s="178" t="str">
        <f>отч_график!L289</f>
        <v/>
      </c>
      <c r="M289" s="181" t="str">
        <f>отч_график!M289</f>
        <v/>
      </c>
      <c r="N289" s="1"/>
      <c r="O289" s="186"/>
      <c r="P289" s="178" t="str">
        <f>отч_конкуренты!I289</f>
        <v/>
      </c>
      <c r="Q289" s="178" t="str">
        <f>отч_конкуренты!J289</f>
        <v/>
      </c>
      <c r="R289" s="178" t="str">
        <f>отч_конкуренты!K289</f>
        <v/>
      </c>
      <c r="S289" s="178" t="str">
        <f>отч_конкуренты!L289</f>
        <v/>
      </c>
      <c r="T289" s="181" t="str">
        <f>отч_конкуренты!M289</f>
        <v/>
      </c>
      <c r="U289" s="1"/>
      <c r="V289" s="1"/>
      <c r="W289" s="1"/>
      <c r="X289" s="1"/>
      <c r="Y289" s="105"/>
      <c r="Z289" s="1"/>
    </row>
    <row r="290" spans="1:26" x14ac:dyDescent="0.3">
      <c r="A290" s="1"/>
      <c r="B290" s="1"/>
      <c r="C290" s="1"/>
      <c r="D290" s="105"/>
      <c r="E290" s="1"/>
      <c r="F290" s="139"/>
      <c r="G290" s="182" t="str">
        <f>IF(G289="","",IF(G289+1&gt;условия!$K$14,"",G289+1))</f>
        <v/>
      </c>
      <c r="H290" s="140"/>
      <c r="I290" s="178" t="str">
        <f>отч_график!I290</f>
        <v/>
      </c>
      <c r="J290" s="178" t="str">
        <f>отч_график!J290</f>
        <v/>
      </c>
      <c r="K290" s="178" t="str">
        <f>отч_график!K290</f>
        <v/>
      </c>
      <c r="L290" s="178" t="str">
        <f>отч_график!L290</f>
        <v/>
      </c>
      <c r="M290" s="181" t="str">
        <f>отч_график!M290</f>
        <v/>
      </c>
      <c r="N290" s="1"/>
      <c r="O290" s="186"/>
      <c r="P290" s="178" t="str">
        <f>отч_конкуренты!I290</f>
        <v/>
      </c>
      <c r="Q290" s="178" t="str">
        <f>отч_конкуренты!J290</f>
        <v/>
      </c>
      <c r="R290" s="178" t="str">
        <f>отч_конкуренты!K290</f>
        <v/>
      </c>
      <c r="S290" s="178" t="str">
        <f>отч_конкуренты!L290</f>
        <v/>
      </c>
      <c r="T290" s="181" t="str">
        <f>отч_конкуренты!M290</f>
        <v/>
      </c>
      <c r="U290" s="1"/>
      <c r="V290" s="1"/>
      <c r="W290" s="1"/>
      <c r="X290" s="1"/>
      <c r="Y290" s="105"/>
      <c r="Z290" s="1"/>
    </row>
    <row r="291" spans="1:26" x14ac:dyDescent="0.3">
      <c r="A291" s="1"/>
      <c r="B291" s="1"/>
      <c r="C291" s="1"/>
      <c r="D291" s="105"/>
      <c r="E291" s="1"/>
      <c r="F291" s="139"/>
      <c r="G291" s="182" t="str">
        <f>IF(G290="","",IF(G290+1&gt;условия!$K$14,"",G290+1))</f>
        <v/>
      </c>
      <c r="H291" s="140"/>
      <c r="I291" s="178" t="str">
        <f>отч_график!I291</f>
        <v/>
      </c>
      <c r="J291" s="178" t="str">
        <f>отч_график!J291</f>
        <v/>
      </c>
      <c r="K291" s="178" t="str">
        <f>отч_график!K291</f>
        <v/>
      </c>
      <c r="L291" s="178" t="str">
        <f>отч_график!L291</f>
        <v/>
      </c>
      <c r="M291" s="181" t="str">
        <f>отч_график!M291</f>
        <v/>
      </c>
      <c r="N291" s="1"/>
      <c r="O291" s="186"/>
      <c r="P291" s="178" t="str">
        <f>отч_конкуренты!I291</f>
        <v/>
      </c>
      <c r="Q291" s="178" t="str">
        <f>отч_конкуренты!J291</f>
        <v/>
      </c>
      <c r="R291" s="178" t="str">
        <f>отч_конкуренты!K291</f>
        <v/>
      </c>
      <c r="S291" s="178" t="str">
        <f>отч_конкуренты!L291</f>
        <v/>
      </c>
      <c r="T291" s="181" t="str">
        <f>отч_конкуренты!M291</f>
        <v/>
      </c>
      <c r="U291" s="1"/>
      <c r="V291" s="1"/>
      <c r="W291" s="1"/>
      <c r="X291" s="1"/>
      <c r="Y291" s="105"/>
      <c r="Z291" s="1"/>
    </row>
    <row r="292" spans="1:26" x14ac:dyDescent="0.3">
      <c r="A292" s="1"/>
      <c r="B292" s="1"/>
      <c r="C292" s="1"/>
      <c r="D292" s="105"/>
      <c r="E292" s="1"/>
      <c r="F292" s="139"/>
      <c r="G292" s="182" t="str">
        <f>IF(G291="","",IF(G291+1&gt;условия!$K$14,"",G291+1))</f>
        <v/>
      </c>
      <c r="H292" s="140"/>
      <c r="I292" s="178" t="str">
        <f>отч_график!I292</f>
        <v/>
      </c>
      <c r="J292" s="178" t="str">
        <f>отч_график!J292</f>
        <v/>
      </c>
      <c r="K292" s="178" t="str">
        <f>отч_график!K292</f>
        <v/>
      </c>
      <c r="L292" s="178" t="str">
        <f>отч_график!L292</f>
        <v/>
      </c>
      <c r="M292" s="181" t="str">
        <f>отч_график!M292</f>
        <v/>
      </c>
      <c r="N292" s="1"/>
      <c r="O292" s="186"/>
      <c r="P292" s="178" t="str">
        <f>отч_конкуренты!I292</f>
        <v/>
      </c>
      <c r="Q292" s="178" t="str">
        <f>отч_конкуренты!J292</f>
        <v/>
      </c>
      <c r="R292" s="178" t="str">
        <f>отч_конкуренты!K292</f>
        <v/>
      </c>
      <c r="S292" s="178" t="str">
        <f>отч_конкуренты!L292</f>
        <v/>
      </c>
      <c r="T292" s="181" t="str">
        <f>отч_конкуренты!M292</f>
        <v/>
      </c>
      <c r="U292" s="1"/>
      <c r="V292" s="1"/>
      <c r="W292" s="1"/>
      <c r="X292" s="1"/>
      <c r="Y292" s="105"/>
      <c r="Z292" s="1"/>
    </row>
    <row r="293" spans="1:26" x14ac:dyDescent="0.3">
      <c r="A293" s="1"/>
      <c r="B293" s="1"/>
      <c r="C293" s="1"/>
      <c r="D293" s="105"/>
      <c r="E293" s="1"/>
      <c r="F293" s="139"/>
      <c r="G293" s="182" t="str">
        <f>IF(G292="","",IF(G292+1&gt;условия!$K$14,"",G292+1))</f>
        <v/>
      </c>
      <c r="H293" s="140"/>
      <c r="I293" s="178" t="str">
        <f>отч_график!I293</f>
        <v/>
      </c>
      <c r="J293" s="178" t="str">
        <f>отч_график!J293</f>
        <v/>
      </c>
      <c r="K293" s="178" t="str">
        <f>отч_график!K293</f>
        <v/>
      </c>
      <c r="L293" s="178" t="str">
        <f>отч_график!L293</f>
        <v/>
      </c>
      <c r="M293" s="181" t="str">
        <f>отч_график!M293</f>
        <v/>
      </c>
      <c r="N293" s="1"/>
      <c r="O293" s="186"/>
      <c r="P293" s="178" t="str">
        <f>отч_конкуренты!I293</f>
        <v/>
      </c>
      <c r="Q293" s="178" t="str">
        <f>отч_конкуренты!J293</f>
        <v/>
      </c>
      <c r="R293" s="178" t="str">
        <f>отч_конкуренты!K293</f>
        <v/>
      </c>
      <c r="S293" s="178" t="str">
        <f>отч_конкуренты!L293</f>
        <v/>
      </c>
      <c r="T293" s="181" t="str">
        <f>отч_конкуренты!M293</f>
        <v/>
      </c>
      <c r="U293" s="1"/>
      <c r="V293" s="1"/>
      <c r="W293" s="1"/>
      <c r="X293" s="1"/>
      <c r="Y293" s="105"/>
      <c r="Z293" s="1"/>
    </row>
    <row r="294" spans="1:26" x14ac:dyDescent="0.3">
      <c r="A294" s="1"/>
      <c r="B294" s="1"/>
      <c r="C294" s="1"/>
      <c r="D294" s="105"/>
      <c r="E294" s="1"/>
      <c r="F294" s="139"/>
      <c r="G294" s="182" t="str">
        <f>IF(G293="","",IF(G293+1&gt;условия!$K$14,"",G293+1))</f>
        <v/>
      </c>
      <c r="H294" s="140"/>
      <c r="I294" s="178" t="str">
        <f>отч_график!I294</f>
        <v/>
      </c>
      <c r="J294" s="178" t="str">
        <f>отч_график!J294</f>
        <v/>
      </c>
      <c r="K294" s="178" t="str">
        <f>отч_график!K294</f>
        <v/>
      </c>
      <c r="L294" s="178" t="str">
        <f>отч_график!L294</f>
        <v/>
      </c>
      <c r="M294" s="181" t="str">
        <f>отч_график!M294</f>
        <v/>
      </c>
      <c r="N294" s="1"/>
      <c r="O294" s="186"/>
      <c r="P294" s="178" t="str">
        <f>отч_конкуренты!I294</f>
        <v/>
      </c>
      <c r="Q294" s="178" t="str">
        <f>отч_конкуренты!J294</f>
        <v/>
      </c>
      <c r="R294" s="178" t="str">
        <f>отч_конкуренты!K294</f>
        <v/>
      </c>
      <c r="S294" s="178" t="str">
        <f>отч_конкуренты!L294</f>
        <v/>
      </c>
      <c r="T294" s="181" t="str">
        <f>отч_конкуренты!M294</f>
        <v/>
      </c>
      <c r="U294" s="1"/>
      <c r="V294" s="1"/>
      <c r="W294" s="1"/>
      <c r="X294" s="1"/>
      <c r="Y294" s="105"/>
      <c r="Z294" s="1"/>
    </row>
    <row r="295" spans="1:26" x14ac:dyDescent="0.3">
      <c r="A295" s="1"/>
      <c r="B295" s="1"/>
      <c r="C295" s="1"/>
      <c r="D295" s="105"/>
      <c r="E295" s="1"/>
      <c r="F295" s="139"/>
      <c r="G295" s="182" t="str">
        <f>IF(G294="","",IF(G294+1&gt;условия!$K$14,"",G294+1))</f>
        <v/>
      </c>
      <c r="H295" s="140"/>
      <c r="I295" s="178" t="str">
        <f>отч_график!I295</f>
        <v/>
      </c>
      <c r="J295" s="178" t="str">
        <f>отч_график!J295</f>
        <v/>
      </c>
      <c r="K295" s="178" t="str">
        <f>отч_график!K295</f>
        <v/>
      </c>
      <c r="L295" s="178" t="str">
        <f>отч_график!L295</f>
        <v/>
      </c>
      <c r="M295" s="181" t="str">
        <f>отч_график!M295</f>
        <v/>
      </c>
      <c r="N295" s="1"/>
      <c r="O295" s="186"/>
      <c r="P295" s="178" t="str">
        <f>отч_конкуренты!I295</f>
        <v/>
      </c>
      <c r="Q295" s="178" t="str">
        <f>отч_конкуренты!J295</f>
        <v/>
      </c>
      <c r="R295" s="178" t="str">
        <f>отч_конкуренты!K295</f>
        <v/>
      </c>
      <c r="S295" s="178" t="str">
        <f>отч_конкуренты!L295</f>
        <v/>
      </c>
      <c r="T295" s="181" t="str">
        <f>отч_конкуренты!M295</f>
        <v/>
      </c>
      <c r="U295" s="1"/>
      <c r="V295" s="1"/>
      <c r="W295" s="1"/>
      <c r="X295" s="1"/>
      <c r="Y295" s="105"/>
      <c r="Z295" s="1"/>
    </row>
    <row r="296" spans="1:26" x14ac:dyDescent="0.3">
      <c r="A296" s="1"/>
      <c r="B296" s="1"/>
      <c r="C296" s="1"/>
      <c r="D296" s="105"/>
      <c r="E296" s="1"/>
      <c r="F296" s="139"/>
      <c r="G296" s="182" t="str">
        <f>IF(G295="","",IF(G295+1&gt;условия!$K$14,"",G295+1))</f>
        <v/>
      </c>
      <c r="H296" s="140"/>
      <c r="I296" s="178" t="str">
        <f>отч_график!I296</f>
        <v/>
      </c>
      <c r="J296" s="178" t="str">
        <f>отч_график!J296</f>
        <v/>
      </c>
      <c r="K296" s="178" t="str">
        <f>отч_график!K296</f>
        <v/>
      </c>
      <c r="L296" s="178" t="str">
        <f>отч_график!L296</f>
        <v/>
      </c>
      <c r="M296" s="181" t="str">
        <f>отч_график!M296</f>
        <v/>
      </c>
      <c r="N296" s="1"/>
      <c r="O296" s="186"/>
      <c r="P296" s="178" t="str">
        <f>отч_конкуренты!I296</f>
        <v/>
      </c>
      <c r="Q296" s="178" t="str">
        <f>отч_конкуренты!J296</f>
        <v/>
      </c>
      <c r="R296" s="178" t="str">
        <f>отч_конкуренты!K296</f>
        <v/>
      </c>
      <c r="S296" s="178" t="str">
        <f>отч_конкуренты!L296</f>
        <v/>
      </c>
      <c r="T296" s="181" t="str">
        <f>отч_конкуренты!M296</f>
        <v/>
      </c>
      <c r="U296" s="1"/>
      <c r="V296" s="1"/>
      <c r="W296" s="1"/>
      <c r="X296" s="1"/>
      <c r="Y296" s="105"/>
      <c r="Z296" s="1"/>
    </row>
    <row r="297" spans="1:26" x14ac:dyDescent="0.3">
      <c r="A297" s="1"/>
      <c r="B297" s="1"/>
      <c r="C297" s="1"/>
      <c r="D297" s="105"/>
      <c r="E297" s="1"/>
      <c r="F297" s="139"/>
      <c r="G297" s="182" t="str">
        <f>IF(G296="","",IF(G296+1&gt;условия!$K$14,"",G296+1))</f>
        <v/>
      </c>
      <c r="H297" s="140"/>
      <c r="I297" s="178" t="str">
        <f>отч_график!I297</f>
        <v/>
      </c>
      <c r="J297" s="178" t="str">
        <f>отч_график!J297</f>
        <v/>
      </c>
      <c r="K297" s="178" t="str">
        <f>отч_график!K297</f>
        <v/>
      </c>
      <c r="L297" s="178" t="str">
        <f>отч_график!L297</f>
        <v/>
      </c>
      <c r="M297" s="181" t="str">
        <f>отч_график!M297</f>
        <v/>
      </c>
      <c r="N297" s="1"/>
      <c r="O297" s="186"/>
      <c r="P297" s="178" t="str">
        <f>отч_конкуренты!I297</f>
        <v/>
      </c>
      <c r="Q297" s="178" t="str">
        <f>отч_конкуренты!J297</f>
        <v/>
      </c>
      <c r="R297" s="178" t="str">
        <f>отч_конкуренты!K297</f>
        <v/>
      </c>
      <c r="S297" s="178" t="str">
        <f>отч_конкуренты!L297</f>
        <v/>
      </c>
      <c r="T297" s="181" t="str">
        <f>отч_конкуренты!M297</f>
        <v/>
      </c>
      <c r="U297" s="1"/>
      <c r="V297" s="1"/>
      <c r="W297" s="1"/>
      <c r="X297" s="1"/>
      <c r="Y297" s="105"/>
      <c r="Z297" s="1"/>
    </row>
    <row r="298" spans="1:26" x14ac:dyDescent="0.3">
      <c r="A298" s="1"/>
      <c r="B298" s="1"/>
      <c r="C298" s="1"/>
      <c r="D298" s="105"/>
      <c r="E298" s="1"/>
      <c r="F298" s="139"/>
      <c r="G298" s="182" t="str">
        <f>IF(G297="","",IF(G297+1&gt;условия!$K$14,"",G297+1))</f>
        <v/>
      </c>
      <c r="H298" s="140"/>
      <c r="I298" s="178" t="str">
        <f>отч_график!I298</f>
        <v/>
      </c>
      <c r="J298" s="178" t="str">
        <f>отч_график!J298</f>
        <v/>
      </c>
      <c r="K298" s="178" t="str">
        <f>отч_график!K298</f>
        <v/>
      </c>
      <c r="L298" s="178" t="str">
        <f>отч_график!L298</f>
        <v/>
      </c>
      <c r="M298" s="181" t="str">
        <f>отч_график!M298</f>
        <v/>
      </c>
      <c r="N298" s="1"/>
      <c r="O298" s="186"/>
      <c r="P298" s="178" t="str">
        <f>отч_конкуренты!I298</f>
        <v/>
      </c>
      <c r="Q298" s="178" t="str">
        <f>отч_конкуренты!J298</f>
        <v/>
      </c>
      <c r="R298" s="178" t="str">
        <f>отч_конкуренты!K298</f>
        <v/>
      </c>
      <c r="S298" s="178" t="str">
        <f>отч_конкуренты!L298</f>
        <v/>
      </c>
      <c r="T298" s="181" t="str">
        <f>отч_конкуренты!M298</f>
        <v/>
      </c>
      <c r="U298" s="1"/>
      <c r="V298" s="1"/>
      <c r="W298" s="1"/>
      <c r="X298" s="1"/>
      <c r="Y298" s="105"/>
      <c r="Z298" s="1"/>
    </row>
    <row r="299" spans="1:26" x14ac:dyDescent="0.3">
      <c r="A299" s="1"/>
      <c r="B299" s="1"/>
      <c r="C299" s="1"/>
      <c r="D299" s="105"/>
      <c r="E299" s="1"/>
      <c r="F299" s="139"/>
      <c r="G299" s="182" t="str">
        <f>IF(G298="","",IF(G298+1&gt;условия!$K$14,"",G298+1))</f>
        <v/>
      </c>
      <c r="H299" s="140"/>
      <c r="I299" s="178" t="str">
        <f>отч_график!I299</f>
        <v/>
      </c>
      <c r="J299" s="178" t="str">
        <f>отч_график!J299</f>
        <v/>
      </c>
      <c r="K299" s="178" t="str">
        <f>отч_график!K299</f>
        <v/>
      </c>
      <c r="L299" s="178" t="str">
        <f>отч_график!L299</f>
        <v/>
      </c>
      <c r="M299" s="181" t="str">
        <f>отч_график!M299</f>
        <v/>
      </c>
      <c r="N299" s="1"/>
      <c r="O299" s="186"/>
      <c r="P299" s="178" t="str">
        <f>отч_конкуренты!I299</f>
        <v/>
      </c>
      <c r="Q299" s="178" t="str">
        <f>отч_конкуренты!J299</f>
        <v/>
      </c>
      <c r="R299" s="178" t="str">
        <f>отч_конкуренты!K299</f>
        <v/>
      </c>
      <c r="S299" s="178" t="str">
        <f>отч_конкуренты!L299</f>
        <v/>
      </c>
      <c r="T299" s="181" t="str">
        <f>отч_конкуренты!M299</f>
        <v/>
      </c>
      <c r="U299" s="1"/>
      <c r="V299" s="1"/>
      <c r="W299" s="1"/>
      <c r="X299" s="1"/>
      <c r="Y299" s="105"/>
      <c r="Z299" s="1"/>
    </row>
    <row r="300" spans="1:26" x14ac:dyDescent="0.3">
      <c r="A300" s="1"/>
      <c r="B300" s="1"/>
      <c r="C300" s="1"/>
      <c r="D300" s="105"/>
      <c r="E300" s="1"/>
      <c r="F300" s="139"/>
      <c r="G300" s="182" t="str">
        <f>IF(G299="","",IF(G299+1&gt;условия!$K$14,"",G299+1))</f>
        <v/>
      </c>
      <c r="H300" s="140"/>
      <c r="I300" s="178" t="str">
        <f>отч_график!I300</f>
        <v/>
      </c>
      <c r="J300" s="178" t="str">
        <f>отч_график!J300</f>
        <v/>
      </c>
      <c r="K300" s="178" t="str">
        <f>отч_график!K300</f>
        <v/>
      </c>
      <c r="L300" s="178" t="str">
        <f>отч_график!L300</f>
        <v/>
      </c>
      <c r="M300" s="181" t="str">
        <f>отч_график!M300</f>
        <v/>
      </c>
      <c r="N300" s="1"/>
      <c r="O300" s="186"/>
      <c r="P300" s="178" t="str">
        <f>отч_конкуренты!I300</f>
        <v/>
      </c>
      <c r="Q300" s="178" t="str">
        <f>отч_конкуренты!J300</f>
        <v/>
      </c>
      <c r="R300" s="178" t="str">
        <f>отч_конкуренты!K300</f>
        <v/>
      </c>
      <c r="S300" s="178" t="str">
        <f>отч_конкуренты!L300</f>
        <v/>
      </c>
      <c r="T300" s="181" t="str">
        <f>отч_конкуренты!M300</f>
        <v/>
      </c>
      <c r="U300" s="1"/>
      <c r="V300" s="1"/>
      <c r="W300" s="1"/>
      <c r="X300" s="1"/>
      <c r="Y300" s="105"/>
      <c r="Z300" s="1"/>
    </row>
    <row r="301" spans="1:26" x14ac:dyDescent="0.3">
      <c r="A301" s="1"/>
      <c r="B301" s="1"/>
      <c r="C301" s="1"/>
      <c r="D301" s="105"/>
      <c r="E301" s="1"/>
      <c r="F301" s="139"/>
      <c r="G301" s="182" t="str">
        <f>IF(G300="","",IF(G300+1&gt;условия!$K$14,"",G300+1))</f>
        <v/>
      </c>
      <c r="H301" s="140"/>
      <c r="I301" s="178" t="str">
        <f>отч_график!I301</f>
        <v/>
      </c>
      <c r="J301" s="178" t="str">
        <f>отч_график!J301</f>
        <v/>
      </c>
      <c r="K301" s="178" t="str">
        <f>отч_график!K301</f>
        <v/>
      </c>
      <c r="L301" s="178" t="str">
        <f>отч_график!L301</f>
        <v/>
      </c>
      <c r="M301" s="181" t="str">
        <f>отч_график!M301</f>
        <v/>
      </c>
      <c r="N301" s="1"/>
      <c r="O301" s="186"/>
      <c r="P301" s="178" t="str">
        <f>отч_конкуренты!I301</f>
        <v/>
      </c>
      <c r="Q301" s="178" t="str">
        <f>отч_конкуренты!J301</f>
        <v/>
      </c>
      <c r="R301" s="178" t="str">
        <f>отч_конкуренты!K301</f>
        <v/>
      </c>
      <c r="S301" s="178" t="str">
        <f>отч_конкуренты!L301</f>
        <v/>
      </c>
      <c r="T301" s="181" t="str">
        <f>отч_конкуренты!M301</f>
        <v/>
      </c>
      <c r="U301" s="1"/>
      <c r="V301" s="1"/>
      <c r="W301" s="1"/>
      <c r="X301" s="1"/>
      <c r="Y301" s="105"/>
      <c r="Z301" s="1"/>
    </row>
    <row r="302" spans="1:26" x14ac:dyDescent="0.3">
      <c r="A302" s="1"/>
      <c r="B302" s="1"/>
      <c r="C302" s="1"/>
      <c r="D302" s="105"/>
      <c r="E302" s="1"/>
      <c r="F302" s="139"/>
      <c r="G302" s="182" t="str">
        <f>IF(G301="","",IF(G301+1&gt;условия!$K$14,"",G301+1))</f>
        <v/>
      </c>
      <c r="H302" s="140"/>
      <c r="I302" s="178" t="str">
        <f>отч_график!I302</f>
        <v/>
      </c>
      <c r="J302" s="178" t="str">
        <f>отч_график!J302</f>
        <v/>
      </c>
      <c r="K302" s="178" t="str">
        <f>отч_график!K302</f>
        <v/>
      </c>
      <c r="L302" s="178" t="str">
        <f>отч_график!L302</f>
        <v/>
      </c>
      <c r="M302" s="181" t="str">
        <f>отч_график!M302</f>
        <v/>
      </c>
      <c r="N302" s="1"/>
      <c r="O302" s="186"/>
      <c r="P302" s="178" t="str">
        <f>отч_конкуренты!I302</f>
        <v/>
      </c>
      <c r="Q302" s="178" t="str">
        <f>отч_конкуренты!J302</f>
        <v/>
      </c>
      <c r="R302" s="178" t="str">
        <f>отч_конкуренты!K302</f>
        <v/>
      </c>
      <c r="S302" s="178" t="str">
        <f>отч_конкуренты!L302</f>
        <v/>
      </c>
      <c r="T302" s="181" t="str">
        <f>отч_конкуренты!M302</f>
        <v/>
      </c>
      <c r="U302" s="1"/>
      <c r="V302" s="1"/>
      <c r="W302" s="1"/>
      <c r="X302" s="1"/>
      <c r="Y302" s="105"/>
      <c r="Z302" s="1"/>
    </row>
    <row r="303" spans="1:26" x14ac:dyDescent="0.3">
      <c r="A303" s="1"/>
      <c r="B303" s="1"/>
      <c r="C303" s="1"/>
      <c r="D303" s="105"/>
      <c r="E303" s="1"/>
      <c r="F303" s="139"/>
      <c r="G303" s="182" t="str">
        <f>IF(G302="","",IF(G302+1&gt;условия!$K$14,"",G302+1))</f>
        <v/>
      </c>
      <c r="H303" s="140"/>
      <c r="I303" s="178" t="str">
        <f>отч_график!I303</f>
        <v/>
      </c>
      <c r="J303" s="178" t="str">
        <f>отч_график!J303</f>
        <v/>
      </c>
      <c r="K303" s="178" t="str">
        <f>отч_график!K303</f>
        <v/>
      </c>
      <c r="L303" s="178" t="str">
        <f>отч_график!L303</f>
        <v/>
      </c>
      <c r="M303" s="181" t="str">
        <f>отч_график!M303</f>
        <v/>
      </c>
      <c r="N303" s="1"/>
      <c r="O303" s="186"/>
      <c r="P303" s="178" t="str">
        <f>отч_конкуренты!I303</f>
        <v/>
      </c>
      <c r="Q303" s="178" t="str">
        <f>отч_конкуренты!J303</f>
        <v/>
      </c>
      <c r="R303" s="178" t="str">
        <f>отч_конкуренты!K303</f>
        <v/>
      </c>
      <c r="S303" s="178" t="str">
        <f>отч_конкуренты!L303</f>
        <v/>
      </c>
      <c r="T303" s="181" t="str">
        <f>отч_конкуренты!M303</f>
        <v/>
      </c>
      <c r="U303" s="1"/>
      <c r="V303" s="1"/>
      <c r="W303" s="1"/>
      <c r="X303" s="1"/>
      <c r="Y303" s="105"/>
      <c r="Z303" s="1"/>
    </row>
    <row r="304" spans="1:26" x14ac:dyDescent="0.3">
      <c r="A304" s="1"/>
      <c r="B304" s="1"/>
      <c r="C304" s="1"/>
      <c r="D304" s="105"/>
      <c r="E304" s="1"/>
      <c r="F304" s="139"/>
      <c r="G304" s="182" t="str">
        <f>IF(G303="","",IF(G303+1&gt;условия!$K$14,"",G303+1))</f>
        <v/>
      </c>
      <c r="H304" s="140"/>
      <c r="I304" s="178" t="str">
        <f>отч_график!I304</f>
        <v/>
      </c>
      <c r="J304" s="178" t="str">
        <f>отч_график!J304</f>
        <v/>
      </c>
      <c r="K304" s="178" t="str">
        <f>отч_график!K304</f>
        <v/>
      </c>
      <c r="L304" s="178" t="str">
        <f>отч_график!L304</f>
        <v/>
      </c>
      <c r="M304" s="181" t="str">
        <f>отч_график!M304</f>
        <v/>
      </c>
      <c r="N304" s="1"/>
      <c r="O304" s="186"/>
      <c r="P304" s="178" t="str">
        <f>отч_конкуренты!I304</f>
        <v/>
      </c>
      <c r="Q304" s="178" t="str">
        <f>отч_конкуренты!J304</f>
        <v/>
      </c>
      <c r="R304" s="178" t="str">
        <f>отч_конкуренты!K304</f>
        <v/>
      </c>
      <c r="S304" s="178" t="str">
        <f>отч_конкуренты!L304</f>
        <v/>
      </c>
      <c r="T304" s="181" t="str">
        <f>отч_конкуренты!M304</f>
        <v/>
      </c>
      <c r="U304" s="1"/>
      <c r="V304" s="1"/>
      <c r="W304" s="1"/>
      <c r="X304" s="1"/>
      <c r="Y304" s="105"/>
      <c r="Z304" s="1"/>
    </row>
    <row r="305" spans="1:26" x14ac:dyDescent="0.3">
      <c r="A305" s="1"/>
      <c r="B305" s="1"/>
      <c r="C305" s="1"/>
      <c r="D305" s="105"/>
      <c r="E305" s="1"/>
      <c r="F305" s="139"/>
      <c r="G305" s="182" t="str">
        <f>IF(G304="","",IF(G304+1&gt;условия!$K$14,"",G304+1))</f>
        <v/>
      </c>
      <c r="H305" s="140"/>
      <c r="I305" s="178" t="str">
        <f>отч_график!I305</f>
        <v/>
      </c>
      <c r="J305" s="178" t="str">
        <f>отч_график!J305</f>
        <v/>
      </c>
      <c r="K305" s="178" t="str">
        <f>отч_график!K305</f>
        <v/>
      </c>
      <c r="L305" s="178" t="str">
        <f>отч_график!L305</f>
        <v/>
      </c>
      <c r="M305" s="181" t="str">
        <f>отч_график!M305</f>
        <v/>
      </c>
      <c r="N305" s="1"/>
      <c r="O305" s="186"/>
      <c r="P305" s="178" t="str">
        <f>отч_конкуренты!I305</f>
        <v/>
      </c>
      <c r="Q305" s="178" t="str">
        <f>отч_конкуренты!J305</f>
        <v/>
      </c>
      <c r="R305" s="178" t="str">
        <f>отч_конкуренты!K305</f>
        <v/>
      </c>
      <c r="S305" s="178" t="str">
        <f>отч_конкуренты!L305</f>
        <v/>
      </c>
      <c r="T305" s="181" t="str">
        <f>отч_конкуренты!M305</f>
        <v/>
      </c>
      <c r="U305" s="1"/>
      <c r="V305" s="1"/>
      <c r="W305" s="1"/>
      <c r="X305" s="1"/>
      <c r="Y305" s="105"/>
      <c r="Z305" s="1"/>
    </row>
    <row r="306" spans="1:26" x14ac:dyDescent="0.3">
      <c r="A306" s="1"/>
      <c r="B306" s="1"/>
      <c r="C306" s="1"/>
      <c r="D306" s="105"/>
      <c r="E306" s="1"/>
      <c r="F306" s="139"/>
      <c r="G306" s="182" t="str">
        <f>IF(G305="","",IF(G305+1&gt;условия!$K$14,"",G305+1))</f>
        <v/>
      </c>
      <c r="H306" s="140"/>
      <c r="I306" s="178" t="str">
        <f>отч_график!I306</f>
        <v/>
      </c>
      <c r="J306" s="178" t="str">
        <f>отч_график!J306</f>
        <v/>
      </c>
      <c r="K306" s="178" t="str">
        <f>отч_график!K306</f>
        <v/>
      </c>
      <c r="L306" s="178" t="str">
        <f>отч_график!L306</f>
        <v/>
      </c>
      <c r="M306" s="181" t="str">
        <f>отч_график!M306</f>
        <v/>
      </c>
      <c r="N306" s="1"/>
      <c r="O306" s="186"/>
      <c r="P306" s="178" t="str">
        <f>отч_конкуренты!I306</f>
        <v/>
      </c>
      <c r="Q306" s="178" t="str">
        <f>отч_конкуренты!J306</f>
        <v/>
      </c>
      <c r="R306" s="178" t="str">
        <f>отч_конкуренты!K306</f>
        <v/>
      </c>
      <c r="S306" s="178" t="str">
        <f>отч_конкуренты!L306</f>
        <v/>
      </c>
      <c r="T306" s="181" t="str">
        <f>отч_конкуренты!M306</f>
        <v/>
      </c>
      <c r="U306" s="1"/>
      <c r="V306" s="1"/>
      <c r="W306" s="1"/>
      <c r="X306" s="1"/>
      <c r="Y306" s="105"/>
      <c r="Z306" s="1"/>
    </row>
    <row r="307" spans="1:26" x14ac:dyDescent="0.3">
      <c r="A307" s="1"/>
      <c r="B307" s="1"/>
      <c r="C307" s="1"/>
      <c r="D307" s="105"/>
      <c r="E307" s="1"/>
      <c r="F307" s="139"/>
      <c r="G307" s="182" t="str">
        <f>IF(G306="","",IF(G306+1&gt;условия!$K$14,"",G306+1))</f>
        <v/>
      </c>
      <c r="H307" s="140"/>
      <c r="I307" s="178" t="str">
        <f>отч_график!I307</f>
        <v/>
      </c>
      <c r="J307" s="178" t="str">
        <f>отч_график!J307</f>
        <v/>
      </c>
      <c r="K307" s="178" t="str">
        <f>отч_график!K307</f>
        <v/>
      </c>
      <c r="L307" s="178" t="str">
        <f>отч_график!L307</f>
        <v/>
      </c>
      <c r="M307" s="181" t="str">
        <f>отч_график!M307</f>
        <v/>
      </c>
      <c r="N307" s="1"/>
      <c r="O307" s="186"/>
      <c r="P307" s="178" t="str">
        <f>отч_конкуренты!I307</f>
        <v/>
      </c>
      <c r="Q307" s="178" t="str">
        <f>отч_конкуренты!J307</f>
        <v/>
      </c>
      <c r="R307" s="178" t="str">
        <f>отч_конкуренты!K307</f>
        <v/>
      </c>
      <c r="S307" s="178" t="str">
        <f>отч_конкуренты!L307</f>
        <v/>
      </c>
      <c r="T307" s="181" t="str">
        <f>отч_конкуренты!M307</f>
        <v/>
      </c>
      <c r="U307" s="1"/>
      <c r="V307" s="1"/>
      <c r="W307" s="1"/>
      <c r="X307" s="1"/>
      <c r="Y307" s="105"/>
      <c r="Z307" s="1"/>
    </row>
    <row r="308" spans="1:26" x14ac:dyDescent="0.3">
      <c r="A308" s="1"/>
      <c r="B308" s="1"/>
      <c r="C308" s="1"/>
      <c r="D308" s="105"/>
      <c r="E308" s="1"/>
      <c r="F308" s="139"/>
      <c r="G308" s="182" t="str">
        <f>IF(G307="","",IF(G307+1&gt;условия!$K$14,"",G307+1))</f>
        <v/>
      </c>
      <c r="H308" s="140"/>
      <c r="I308" s="178" t="str">
        <f>отч_график!I308</f>
        <v/>
      </c>
      <c r="J308" s="178" t="str">
        <f>отч_график!J308</f>
        <v/>
      </c>
      <c r="K308" s="178" t="str">
        <f>отч_график!K308</f>
        <v/>
      </c>
      <c r="L308" s="178" t="str">
        <f>отч_график!L308</f>
        <v/>
      </c>
      <c r="M308" s="181" t="str">
        <f>отч_график!M308</f>
        <v/>
      </c>
      <c r="N308" s="1"/>
      <c r="O308" s="186"/>
      <c r="P308" s="178" t="str">
        <f>отч_конкуренты!I308</f>
        <v/>
      </c>
      <c r="Q308" s="178" t="str">
        <f>отч_конкуренты!J308</f>
        <v/>
      </c>
      <c r="R308" s="178" t="str">
        <f>отч_конкуренты!K308</f>
        <v/>
      </c>
      <c r="S308" s="178" t="str">
        <f>отч_конкуренты!L308</f>
        <v/>
      </c>
      <c r="T308" s="181" t="str">
        <f>отч_конкуренты!M308</f>
        <v/>
      </c>
      <c r="U308" s="1"/>
      <c r="V308" s="1"/>
      <c r="W308" s="1"/>
      <c r="X308" s="1"/>
      <c r="Y308" s="105"/>
      <c r="Z308" s="1"/>
    </row>
    <row r="309" spans="1:26" x14ac:dyDescent="0.3">
      <c r="A309" s="1"/>
      <c r="B309" s="1"/>
      <c r="C309" s="1"/>
      <c r="D309" s="105"/>
      <c r="E309" s="1"/>
      <c r="F309" s="139"/>
      <c r="G309" s="182" t="str">
        <f>IF(G308="","",IF(G308+1&gt;условия!$K$14,"",G308+1))</f>
        <v/>
      </c>
      <c r="H309" s="140"/>
      <c r="I309" s="178" t="str">
        <f>отч_график!I309</f>
        <v/>
      </c>
      <c r="J309" s="178" t="str">
        <f>отч_график!J309</f>
        <v/>
      </c>
      <c r="K309" s="178" t="str">
        <f>отч_график!K309</f>
        <v/>
      </c>
      <c r="L309" s="178" t="str">
        <f>отч_график!L309</f>
        <v/>
      </c>
      <c r="M309" s="181" t="str">
        <f>отч_график!M309</f>
        <v/>
      </c>
      <c r="N309" s="1"/>
      <c r="O309" s="186"/>
      <c r="P309" s="178" t="str">
        <f>отч_конкуренты!I309</f>
        <v/>
      </c>
      <c r="Q309" s="178" t="str">
        <f>отч_конкуренты!J309</f>
        <v/>
      </c>
      <c r="R309" s="178" t="str">
        <f>отч_конкуренты!K309</f>
        <v/>
      </c>
      <c r="S309" s="178" t="str">
        <f>отч_конкуренты!L309</f>
        <v/>
      </c>
      <c r="T309" s="181" t="str">
        <f>отч_конкуренты!M309</f>
        <v/>
      </c>
      <c r="U309" s="1"/>
      <c r="V309" s="1"/>
      <c r="W309" s="1"/>
      <c r="X309" s="1"/>
      <c r="Y309" s="105"/>
      <c r="Z309" s="1"/>
    </row>
    <row r="310" spans="1:26" x14ac:dyDescent="0.3">
      <c r="A310" s="1"/>
      <c r="B310" s="1"/>
      <c r="C310" s="1"/>
      <c r="D310" s="105"/>
      <c r="E310" s="1"/>
      <c r="F310" s="139"/>
      <c r="G310" s="182" t="str">
        <f>IF(G309="","",IF(G309+1&gt;условия!$K$14,"",G309+1))</f>
        <v/>
      </c>
      <c r="H310" s="140"/>
      <c r="I310" s="178" t="str">
        <f>отч_график!I310</f>
        <v/>
      </c>
      <c r="J310" s="178" t="str">
        <f>отч_график!J310</f>
        <v/>
      </c>
      <c r="K310" s="178" t="str">
        <f>отч_график!K310</f>
        <v/>
      </c>
      <c r="L310" s="178" t="str">
        <f>отч_график!L310</f>
        <v/>
      </c>
      <c r="M310" s="181" t="str">
        <f>отч_график!M310</f>
        <v/>
      </c>
      <c r="N310" s="1"/>
      <c r="O310" s="186"/>
      <c r="P310" s="178" t="str">
        <f>отч_конкуренты!I310</f>
        <v/>
      </c>
      <c r="Q310" s="178" t="str">
        <f>отч_конкуренты!J310</f>
        <v/>
      </c>
      <c r="R310" s="178" t="str">
        <f>отч_конкуренты!K310</f>
        <v/>
      </c>
      <c r="S310" s="178" t="str">
        <f>отч_конкуренты!L310</f>
        <v/>
      </c>
      <c r="T310" s="181" t="str">
        <f>отч_конкуренты!M310</f>
        <v/>
      </c>
      <c r="U310" s="1"/>
      <c r="V310" s="1"/>
      <c r="W310" s="1"/>
      <c r="X310" s="1"/>
      <c r="Y310" s="105"/>
      <c r="Z310" s="1"/>
    </row>
    <row r="311" spans="1:26" x14ac:dyDescent="0.3">
      <c r="A311" s="1"/>
      <c r="B311" s="1"/>
      <c r="C311" s="1"/>
      <c r="D311" s="105"/>
      <c r="E311" s="1"/>
      <c r="F311" s="139"/>
      <c r="G311" s="182" t="str">
        <f>IF(G310="","",IF(G310+1&gt;условия!$K$14,"",G310+1))</f>
        <v/>
      </c>
      <c r="H311" s="140"/>
      <c r="I311" s="178" t="str">
        <f>отч_график!I311</f>
        <v/>
      </c>
      <c r="J311" s="178" t="str">
        <f>отч_график!J311</f>
        <v/>
      </c>
      <c r="K311" s="178" t="str">
        <f>отч_график!K311</f>
        <v/>
      </c>
      <c r="L311" s="178" t="str">
        <f>отч_график!L311</f>
        <v/>
      </c>
      <c r="M311" s="181" t="str">
        <f>отч_график!M311</f>
        <v/>
      </c>
      <c r="N311" s="1"/>
      <c r="O311" s="186"/>
      <c r="P311" s="178" t="str">
        <f>отч_конкуренты!I311</f>
        <v/>
      </c>
      <c r="Q311" s="178" t="str">
        <f>отч_конкуренты!J311</f>
        <v/>
      </c>
      <c r="R311" s="178" t="str">
        <f>отч_конкуренты!K311</f>
        <v/>
      </c>
      <c r="S311" s="178" t="str">
        <f>отч_конкуренты!L311</f>
        <v/>
      </c>
      <c r="T311" s="181" t="str">
        <f>отч_конкуренты!M311</f>
        <v/>
      </c>
      <c r="U311" s="1"/>
      <c r="V311" s="1"/>
      <c r="W311" s="1"/>
      <c r="X311" s="1"/>
      <c r="Y311" s="105"/>
      <c r="Z311" s="1"/>
    </row>
    <row r="312" spans="1:26" x14ac:dyDescent="0.3">
      <c r="A312" s="1"/>
      <c r="B312" s="1"/>
      <c r="C312" s="1"/>
      <c r="D312" s="105"/>
      <c r="E312" s="1"/>
      <c r="F312" s="139"/>
      <c r="G312" s="182" t="str">
        <f>IF(G311="","",IF(G311+1&gt;условия!$K$14,"",G311+1))</f>
        <v/>
      </c>
      <c r="H312" s="140"/>
      <c r="I312" s="178" t="str">
        <f>отч_график!I312</f>
        <v/>
      </c>
      <c r="J312" s="178" t="str">
        <f>отч_график!J312</f>
        <v/>
      </c>
      <c r="K312" s="178" t="str">
        <f>отч_график!K312</f>
        <v/>
      </c>
      <c r="L312" s="178" t="str">
        <f>отч_график!L312</f>
        <v/>
      </c>
      <c r="M312" s="181" t="str">
        <f>отч_график!M312</f>
        <v/>
      </c>
      <c r="N312" s="1"/>
      <c r="O312" s="186"/>
      <c r="P312" s="178" t="str">
        <f>отч_конкуренты!I312</f>
        <v/>
      </c>
      <c r="Q312" s="178" t="str">
        <f>отч_конкуренты!J312</f>
        <v/>
      </c>
      <c r="R312" s="178" t="str">
        <f>отч_конкуренты!K312</f>
        <v/>
      </c>
      <c r="S312" s="178" t="str">
        <f>отч_конкуренты!L312</f>
        <v/>
      </c>
      <c r="T312" s="181" t="str">
        <f>отч_конкуренты!M312</f>
        <v/>
      </c>
      <c r="U312" s="1"/>
      <c r="V312" s="1"/>
      <c r="W312" s="1"/>
      <c r="X312" s="1"/>
      <c r="Y312" s="105"/>
      <c r="Z312" s="1"/>
    </row>
    <row r="313" spans="1:26" x14ac:dyDescent="0.3">
      <c r="A313" s="1"/>
      <c r="B313" s="1"/>
      <c r="C313" s="1"/>
      <c r="D313" s="105"/>
      <c r="E313" s="1"/>
      <c r="F313" s="139"/>
      <c r="G313" s="182" t="str">
        <f>IF(G312="","",IF(G312+1&gt;условия!$K$14,"",G312+1))</f>
        <v/>
      </c>
      <c r="H313" s="140"/>
      <c r="I313" s="178" t="str">
        <f>отч_график!I313</f>
        <v/>
      </c>
      <c r="J313" s="178" t="str">
        <f>отч_график!J313</f>
        <v/>
      </c>
      <c r="K313" s="178" t="str">
        <f>отч_график!K313</f>
        <v/>
      </c>
      <c r="L313" s="178" t="str">
        <f>отч_график!L313</f>
        <v/>
      </c>
      <c r="M313" s="181" t="str">
        <f>отч_график!M313</f>
        <v/>
      </c>
      <c r="N313" s="1"/>
      <c r="O313" s="186"/>
      <c r="P313" s="178" t="str">
        <f>отч_конкуренты!I313</f>
        <v/>
      </c>
      <c r="Q313" s="178" t="str">
        <f>отч_конкуренты!J313</f>
        <v/>
      </c>
      <c r="R313" s="178" t="str">
        <f>отч_конкуренты!K313</f>
        <v/>
      </c>
      <c r="S313" s="178" t="str">
        <f>отч_конкуренты!L313</f>
        <v/>
      </c>
      <c r="T313" s="181" t="str">
        <f>отч_конкуренты!M313</f>
        <v/>
      </c>
      <c r="U313" s="1"/>
      <c r="V313" s="1"/>
      <c r="W313" s="1"/>
      <c r="X313" s="1"/>
      <c r="Y313" s="105"/>
      <c r="Z313" s="1"/>
    </row>
    <row r="314" spans="1:26" x14ac:dyDescent="0.3">
      <c r="A314" s="1"/>
      <c r="B314" s="1"/>
      <c r="C314" s="1"/>
      <c r="D314" s="105"/>
      <c r="E314" s="1"/>
      <c r="F314" s="139"/>
      <c r="G314" s="182" t="str">
        <f>IF(G313="","",IF(G313+1&gt;условия!$K$14,"",G313+1))</f>
        <v/>
      </c>
      <c r="H314" s="140"/>
      <c r="I314" s="178" t="str">
        <f>отч_график!I314</f>
        <v/>
      </c>
      <c r="J314" s="178" t="str">
        <f>отч_график!J314</f>
        <v/>
      </c>
      <c r="K314" s="178" t="str">
        <f>отч_график!K314</f>
        <v/>
      </c>
      <c r="L314" s="178" t="str">
        <f>отч_график!L314</f>
        <v/>
      </c>
      <c r="M314" s="181" t="str">
        <f>отч_график!M314</f>
        <v/>
      </c>
      <c r="N314" s="1"/>
      <c r="O314" s="186"/>
      <c r="P314" s="178" t="str">
        <f>отч_конкуренты!I314</f>
        <v/>
      </c>
      <c r="Q314" s="178" t="str">
        <f>отч_конкуренты!J314</f>
        <v/>
      </c>
      <c r="R314" s="178" t="str">
        <f>отч_конкуренты!K314</f>
        <v/>
      </c>
      <c r="S314" s="178" t="str">
        <f>отч_конкуренты!L314</f>
        <v/>
      </c>
      <c r="T314" s="181" t="str">
        <f>отч_конкуренты!M314</f>
        <v/>
      </c>
      <c r="U314" s="1"/>
      <c r="V314" s="1"/>
      <c r="W314" s="1"/>
      <c r="X314" s="1"/>
      <c r="Y314" s="105"/>
      <c r="Z314" s="1"/>
    </row>
    <row r="315" spans="1:26" x14ac:dyDescent="0.3">
      <c r="A315" s="1"/>
      <c r="B315" s="1"/>
      <c r="C315" s="1"/>
      <c r="D315" s="105"/>
      <c r="E315" s="1"/>
      <c r="F315" s="139"/>
      <c r="G315" s="182" t="str">
        <f>IF(G314="","",IF(G314+1&gt;условия!$K$14,"",G314+1))</f>
        <v/>
      </c>
      <c r="H315" s="140"/>
      <c r="I315" s="178" t="str">
        <f>отч_график!I315</f>
        <v/>
      </c>
      <c r="J315" s="178" t="str">
        <f>отч_график!J315</f>
        <v/>
      </c>
      <c r="K315" s="178" t="str">
        <f>отч_график!K315</f>
        <v/>
      </c>
      <c r="L315" s="178" t="str">
        <f>отч_график!L315</f>
        <v/>
      </c>
      <c r="M315" s="181" t="str">
        <f>отч_график!M315</f>
        <v/>
      </c>
      <c r="N315" s="1"/>
      <c r="O315" s="186"/>
      <c r="P315" s="178" t="str">
        <f>отч_конкуренты!I315</f>
        <v/>
      </c>
      <c r="Q315" s="178" t="str">
        <f>отч_конкуренты!J315</f>
        <v/>
      </c>
      <c r="R315" s="178" t="str">
        <f>отч_конкуренты!K315</f>
        <v/>
      </c>
      <c r="S315" s="178" t="str">
        <f>отч_конкуренты!L315</f>
        <v/>
      </c>
      <c r="T315" s="181" t="str">
        <f>отч_конкуренты!M315</f>
        <v/>
      </c>
      <c r="U315" s="1"/>
      <c r="V315" s="1"/>
      <c r="W315" s="1"/>
      <c r="X315" s="1"/>
      <c r="Y315" s="105"/>
      <c r="Z315" s="1"/>
    </row>
    <row r="316" spans="1:26" x14ac:dyDescent="0.3">
      <c r="A316" s="1"/>
      <c r="B316" s="1"/>
      <c r="C316" s="1"/>
      <c r="D316" s="105"/>
      <c r="E316" s="1"/>
      <c r="F316" s="139"/>
      <c r="G316" s="182" t="str">
        <f>IF(G315="","",IF(G315+1&gt;условия!$K$14,"",G315+1))</f>
        <v/>
      </c>
      <c r="H316" s="140"/>
      <c r="I316" s="178" t="str">
        <f>отч_график!I316</f>
        <v/>
      </c>
      <c r="J316" s="178" t="str">
        <f>отч_график!J316</f>
        <v/>
      </c>
      <c r="K316" s="178" t="str">
        <f>отч_график!K316</f>
        <v/>
      </c>
      <c r="L316" s="178" t="str">
        <f>отч_график!L316</f>
        <v/>
      </c>
      <c r="M316" s="181" t="str">
        <f>отч_график!M316</f>
        <v/>
      </c>
      <c r="N316" s="1"/>
      <c r="O316" s="186"/>
      <c r="P316" s="178" t="str">
        <f>отч_конкуренты!I316</f>
        <v/>
      </c>
      <c r="Q316" s="178" t="str">
        <f>отч_конкуренты!J316</f>
        <v/>
      </c>
      <c r="R316" s="178" t="str">
        <f>отч_конкуренты!K316</f>
        <v/>
      </c>
      <c r="S316" s="178" t="str">
        <f>отч_конкуренты!L316</f>
        <v/>
      </c>
      <c r="T316" s="181" t="str">
        <f>отч_конкуренты!M316</f>
        <v/>
      </c>
      <c r="U316" s="1"/>
      <c r="V316" s="1"/>
      <c r="W316" s="1"/>
      <c r="X316" s="1"/>
      <c r="Y316" s="105"/>
      <c r="Z316" s="1"/>
    </row>
    <row r="317" spans="1:26" x14ac:dyDescent="0.3">
      <c r="A317" s="1"/>
      <c r="B317" s="1"/>
      <c r="C317" s="1"/>
      <c r="D317" s="105"/>
      <c r="E317" s="1"/>
      <c r="F317" s="139"/>
      <c r="G317" s="182" t="str">
        <f>IF(G316="","",IF(G316+1&gt;условия!$K$14,"",G316+1))</f>
        <v/>
      </c>
      <c r="H317" s="140"/>
      <c r="I317" s="178" t="str">
        <f>отч_график!I317</f>
        <v/>
      </c>
      <c r="J317" s="178" t="str">
        <f>отч_график!J317</f>
        <v/>
      </c>
      <c r="K317" s="178" t="str">
        <f>отч_график!K317</f>
        <v/>
      </c>
      <c r="L317" s="178" t="str">
        <f>отч_график!L317</f>
        <v/>
      </c>
      <c r="M317" s="181" t="str">
        <f>отч_график!M317</f>
        <v/>
      </c>
      <c r="N317" s="1"/>
      <c r="O317" s="186"/>
      <c r="P317" s="178" t="str">
        <f>отч_конкуренты!I317</f>
        <v/>
      </c>
      <c r="Q317" s="178" t="str">
        <f>отч_конкуренты!J317</f>
        <v/>
      </c>
      <c r="R317" s="178" t="str">
        <f>отч_конкуренты!K317</f>
        <v/>
      </c>
      <c r="S317" s="178" t="str">
        <f>отч_конкуренты!L317</f>
        <v/>
      </c>
      <c r="T317" s="181" t="str">
        <f>отч_конкуренты!M317</f>
        <v/>
      </c>
      <c r="U317" s="1"/>
      <c r="V317" s="1"/>
      <c r="W317" s="1"/>
      <c r="X317" s="1"/>
      <c r="Y317" s="105"/>
      <c r="Z317" s="1"/>
    </row>
    <row r="318" spans="1:26" x14ac:dyDescent="0.3">
      <c r="A318" s="1"/>
      <c r="B318" s="1"/>
      <c r="C318" s="1"/>
      <c r="D318" s="105"/>
      <c r="E318" s="1"/>
      <c r="F318" s="139"/>
      <c r="G318" s="182" t="str">
        <f>IF(G317="","",IF(G317+1&gt;условия!$K$14,"",G317+1))</f>
        <v/>
      </c>
      <c r="H318" s="140"/>
      <c r="I318" s="178" t="str">
        <f>отч_график!I318</f>
        <v/>
      </c>
      <c r="J318" s="178" t="str">
        <f>отч_график!J318</f>
        <v/>
      </c>
      <c r="K318" s="178" t="str">
        <f>отч_график!K318</f>
        <v/>
      </c>
      <c r="L318" s="178" t="str">
        <f>отч_график!L318</f>
        <v/>
      </c>
      <c r="M318" s="181" t="str">
        <f>отч_график!M318</f>
        <v/>
      </c>
      <c r="N318" s="1"/>
      <c r="O318" s="186"/>
      <c r="P318" s="178" t="str">
        <f>отч_конкуренты!I318</f>
        <v/>
      </c>
      <c r="Q318" s="178" t="str">
        <f>отч_конкуренты!J318</f>
        <v/>
      </c>
      <c r="R318" s="178" t="str">
        <f>отч_конкуренты!K318</f>
        <v/>
      </c>
      <c r="S318" s="178" t="str">
        <f>отч_конкуренты!L318</f>
        <v/>
      </c>
      <c r="T318" s="181" t="str">
        <f>отч_конкуренты!M318</f>
        <v/>
      </c>
      <c r="U318" s="1"/>
      <c r="V318" s="1"/>
      <c r="W318" s="1"/>
      <c r="X318" s="1"/>
      <c r="Y318" s="105"/>
      <c r="Z318" s="1"/>
    </row>
    <row r="319" spans="1:26" x14ac:dyDescent="0.3">
      <c r="A319" s="1"/>
      <c r="B319" s="1"/>
      <c r="C319" s="1"/>
      <c r="D319" s="105"/>
      <c r="E319" s="1"/>
      <c r="F319" s="139"/>
      <c r="G319" s="182" t="str">
        <f>IF(G318="","",IF(G318+1&gt;условия!$K$14,"",G318+1))</f>
        <v/>
      </c>
      <c r="H319" s="140"/>
      <c r="I319" s="178" t="str">
        <f>отч_график!I319</f>
        <v/>
      </c>
      <c r="J319" s="178" t="str">
        <f>отч_график!J319</f>
        <v/>
      </c>
      <c r="K319" s="178" t="str">
        <f>отч_график!K319</f>
        <v/>
      </c>
      <c r="L319" s="178" t="str">
        <f>отч_график!L319</f>
        <v/>
      </c>
      <c r="M319" s="181" t="str">
        <f>отч_график!M319</f>
        <v/>
      </c>
      <c r="N319" s="1"/>
      <c r="O319" s="186"/>
      <c r="P319" s="178" t="str">
        <f>отч_конкуренты!I319</f>
        <v/>
      </c>
      <c r="Q319" s="178" t="str">
        <f>отч_конкуренты!J319</f>
        <v/>
      </c>
      <c r="R319" s="178" t="str">
        <f>отч_конкуренты!K319</f>
        <v/>
      </c>
      <c r="S319" s="178" t="str">
        <f>отч_конкуренты!L319</f>
        <v/>
      </c>
      <c r="T319" s="181" t="str">
        <f>отч_конкуренты!M319</f>
        <v/>
      </c>
      <c r="U319" s="1"/>
      <c r="V319" s="1"/>
      <c r="W319" s="1"/>
      <c r="X319" s="1"/>
      <c r="Y319" s="105"/>
      <c r="Z319" s="1"/>
    </row>
    <row r="320" spans="1:26" x14ac:dyDescent="0.3">
      <c r="A320" s="1"/>
      <c r="B320" s="1"/>
      <c r="C320" s="1"/>
      <c r="D320" s="105"/>
      <c r="E320" s="1"/>
      <c r="F320" s="139"/>
      <c r="G320" s="182" t="str">
        <f>IF(G319="","",IF(G319+1&gt;условия!$K$14,"",G319+1))</f>
        <v/>
      </c>
      <c r="H320" s="140"/>
      <c r="I320" s="178" t="str">
        <f>отч_график!I320</f>
        <v/>
      </c>
      <c r="J320" s="178" t="str">
        <f>отч_график!J320</f>
        <v/>
      </c>
      <c r="K320" s="178" t="str">
        <f>отч_график!K320</f>
        <v/>
      </c>
      <c r="L320" s="178" t="str">
        <f>отч_график!L320</f>
        <v/>
      </c>
      <c r="M320" s="181" t="str">
        <f>отч_график!M320</f>
        <v/>
      </c>
      <c r="N320" s="1"/>
      <c r="O320" s="186"/>
      <c r="P320" s="178" t="str">
        <f>отч_конкуренты!I320</f>
        <v/>
      </c>
      <c r="Q320" s="178" t="str">
        <f>отч_конкуренты!J320</f>
        <v/>
      </c>
      <c r="R320" s="178" t="str">
        <f>отч_конкуренты!K320</f>
        <v/>
      </c>
      <c r="S320" s="178" t="str">
        <f>отч_конкуренты!L320</f>
        <v/>
      </c>
      <c r="T320" s="181" t="str">
        <f>отч_конкуренты!M320</f>
        <v/>
      </c>
      <c r="U320" s="1"/>
      <c r="V320" s="1"/>
      <c r="W320" s="1"/>
      <c r="X320" s="1"/>
      <c r="Y320" s="105"/>
      <c r="Z320" s="1"/>
    </row>
    <row r="321" spans="1:26" x14ac:dyDescent="0.3">
      <c r="A321" s="1"/>
      <c r="B321" s="1"/>
      <c r="C321" s="1"/>
      <c r="D321" s="105"/>
      <c r="E321" s="1"/>
      <c r="F321" s="139"/>
      <c r="G321" s="182" t="str">
        <f>IF(G320="","",IF(G320+1&gt;условия!$K$14,"",G320+1))</f>
        <v/>
      </c>
      <c r="H321" s="140"/>
      <c r="I321" s="178" t="str">
        <f>отч_график!I321</f>
        <v/>
      </c>
      <c r="J321" s="178" t="str">
        <f>отч_график!J321</f>
        <v/>
      </c>
      <c r="K321" s="178" t="str">
        <f>отч_график!K321</f>
        <v/>
      </c>
      <c r="L321" s="178" t="str">
        <f>отч_график!L321</f>
        <v/>
      </c>
      <c r="M321" s="181" t="str">
        <f>отч_график!M321</f>
        <v/>
      </c>
      <c r="N321" s="1"/>
      <c r="O321" s="186"/>
      <c r="P321" s="178" t="str">
        <f>отч_конкуренты!I321</f>
        <v/>
      </c>
      <c r="Q321" s="178" t="str">
        <f>отч_конкуренты!J321</f>
        <v/>
      </c>
      <c r="R321" s="178" t="str">
        <f>отч_конкуренты!K321</f>
        <v/>
      </c>
      <c r="S321" s="178" t="str">
        <f>отч_конкуренты!L321</f>
        <v/>
      </c>
      <c r="T321" s="181" t="str">
        <f>отч_конкуренты!M321</f>
        <v/>
      </c>
      <c r="U321" s="1"/>
      <c r="V321" s="1"/>
      <c r="W321" s="1"/>
      <c r="X321" s="1"/>
      <c r="Y321" s="105"/>
      <c r="Z321" s="1"/>
    </row>
    <row r="322" spans="1:26" x14ac:dyDescent="0.3">
      <c r="A322" s="1"/>
      <c r="B322" s="1"/>
      <c r="C322" s="1"/>
      <c r="D322" s="105"/>
      <c r="E322" s="1"/>
      <c r="F322" s="139"/>
      <c r="G322" s="182" t="str">
        <f>IF(G321="","",IF(G321+1&gt;условия!$K$14,"",G321+1))</f>
        <v/>
      </c>
      <c r="H322" s="140"/>
      <c r="I322" s="178" t="str">
        <f>отч_график!I322</f>
        <v/>
      </c>
      <c r="J322" s="178" t="str">
        <f>отч_график!J322</f>
        <v/>
      </c>
      <c r="K322" s="178" t="str">
        <f>отч_график!K322</f>
        <v/>
      </c>
      <c r="L322" s="178" t="str">
        <f>отч_график!L322</f>
        <v/>
      </c>
      <c r="M322" s="181" t="str">
        <f>отч_график!M322</f>
        <v/>
      </c>
      <c r="N322" s="1"/>
      <c r="O322" s="186"/>
      <c r="P322" s="178" t="str">
        <f>отч_конкуренты!I322</f>
        <v/>
      </c>
      <c r="Q322" s="178" t="str">
        <f>отч_конкуренты!J322</f>
        <v/>
      </c>
      <c r="R322" s="178" t="str">
        <f>отч_конкуренты!K322</f>
        <v/>
      </c>
      <c r="S322" s="178" t="str">
        <f>отч_конкуренты!L322</f>
        <v/>
      </c>
      <c r="T322" s="181" t="str">
        <f>отч_конкуренты!M322</f>
        <v/>
      </c>
      <c r="U322" s="1"/>
      <c r="V322" s="1"/>
      <c r="W322" s="1"/>
      <c r="X322" s="1"/>
      <c r="Y322" s="105"/>
      <c r="Z322" s="1"/>
    </row>
    <row r="323" spans="1:26" x14ac:dyDescent="0.3">
      <c r="A323" s="1"/>
      <c r="B323" s="1"/>
      <c r="C323" s="1"/>
      <c r="D323" s="105"/>
      <c r="E323" s="1"/>
      <c r="F323" s="139"/>
      <c r="G323" s="182" t="str">
        <f>IF(G322="","",IF(G322+1&gt;условия!$K$14,"",G322+1))</f>
        <v/>
      </c>
      <c r="H323" s="140"/>
      <c r="I323" s="178" t="str">
        <f>отч_график!I323</f>
        <v/>
      </c>
      <c r="J323" s="178" t="str">
        <f>отч_график!J323</f>
        <v/>
      </c>
      <c r="K323" s="178" t="str">
        <f>отч_график!K323</f>
        <v/>
      </c>
      <c r="L323" s="178" t="str">
        <f>отч_график!L323</f>
        <v/>
      </c>
      <c r="M323" s="181" t="str">
        <f>отч_график!M323</f>
        <v/>
      </c>
      <c r="N323" s="1"/>
      <c r="O323" s="186"/>
      <c r="P323" s="178" t="str">
        <f>отч_конкуренты!I323</f>
        <v/>
      </c>
      <c r="Q323" s="178" t="str">
        <f>отч_конкуренты!J323</f>
        <v/>
      </c>
      <c r="R323" s="178" t="str">
        <f>отч_конкуренты!K323</f>
        <v/>
      </c>
      <c r="S323" s="178" t="str">
        <f>отч_конкуренты!L323</f>
        <v/>
      </c>
      <c r="T323" s="181" t="str">
        <f>отч_конкуренты!M323</f>
        <v/>
      </c>
      <c r="U323" s="1"/>
      <c r="V323" s="1"/>
      <c r="W323" s="1"/>
      <c r="X323" s="1"/>
      <c r="Y323" s="105"/>
      <c r="Z323" s="1"/>
    </row>
    <row r="324" spans="1:26" x14ac:dyDescent="0.3">
      <c r="A324" s="1"/>
      <c r="B324" s="1"/>
      <c r="C324" s="1"/>
      <c r="D324" s="105"/>
      <c r="E324" s="1"/>
      <c r="F324" s="139"/>
      <c r="G324" s="182" t="str">
        <f>IF(G323="","",IF(G323+1&gt;условия!$K$14,"",G323+1))</f>
        <v/>
      </c>
      <c r="H324" s="140"/>
      <c r="I324" s="178" t="str">
        <f>отч_график!I324</f>
        <v/>
      </c>
      <c r="J324" s="178" t="str">
        <f>отч_график!J324</f>
        <v/>
      </c>
      <c r="K324" s="178" t="str">
        <f>отч_график!K324</f>
        <v/>
      </c>
      <c r="L324" s="178" t="str">
        <f>отч_график!L324</f>
        <v/>
      </c>
      <c r="M324" s="181" t="str">
        <f>отч_график!M324</f>
        <v/>
      </c>
      <c r="N324" s="1"/>
      <c r="O324" s="186"/>
      <c r="P324" s="178" t="str">
        <f>отч_конкуренты!I324</f>
        <v/>
      </c>
      <c r="Q324" s="178" t="str">
        <f>отч_конкуренты!J324</f>
        <v/>
      </c>
      <c r="R324" s="178" t="str">
        <f>отч_конкуренты!K324</f>
        <v/>
      </c>
      <c r="S324" s="178" t="str">
        <f>отч_конкуренты!L324</f>
        <v/>
      </c>
      <c r="T324" s="181" t="str">
        <f>отч_конкуренты!M324</f>
        <v/>
      </c>
      <c r="U324" s="1"/>
      <c r="V324" s="1"/>
      <c r="W324" s="1"/>
      <c r="X324" s="1"/>
      <c r="Y324" s="105"/>
      <c r="Z324" s="1"/>
    </row>
    <row r="325" spans="1:26" x14ac:dyDescent="0.3">
      <c r="A325" s="1"/>
      <c r="B325" s="1"/>
      <c r="C325" s="1"/>
      <c r="D325" s="105"/>
      <c r="E325" s="1"/>
      <c r="F325" s="139"/>
      <c r="G325" s="182" t="str">
        <f>IF(G324="","",IF(G324+1&gt;условия!$K$14,"",G324+1))</f>
        <v/>
      </c>
      <c r="H325" s="140"/>
      <c r="I325" s="178" t="str">
        <f>отч_график!I325</f>
        <v/>
      </c>
      <c r="J325" s="178" t="str">
        <f>отч_график!J325</f>
        <v/>
      </c>
      <c r="K325" s="178" t="str">
        <f>отч_график!K325</f>
        <v/>
      </c>
      <c r="L325" s="178" t="str">
        <f>отч_график!L325</f>
        <v/>
      </c>
      <c r="M325" s="181" t="str">
        <f>отч_график!M325</f>
        <v/>
      </c>
      <c r="N325" s="1"/>
      <c r="O325" s="186"/>
      <c r="P325" s="178" t="str">
        <f>отч_конкуренты!I325</f>
        <v/>
      </c>
      <c r="Q325" s="178" t="str">
        <f>отч_конкуренты!J325</f>
        <v/>
      </c>
      <c r="R325" s="178" t="str">
        <f>отч_конкуренты!K325</f>
        <v/>
      </c>
      <c r="S325" s="178" t="str">
        <f>отч_конкуренты!L325</f>
        <v/>
      </c>
      <c r="T325" s="181" t="str">
        <f>отч_конкуренты!M325</f>
        <v/>
      </c>
      <c r="U325" s="1"/>
      <c r="V325" s="1"/>
      <c r="W325" s="1"/>
      <c r="X325" s="1"/>
      <c r="Y325" s="105"/>
      <c r="Z325" s="1"/>
    </row>
    <row r="326" spans="1:26" x14ac:dyDescent="0.3">
      <c r="A326" s="1"/>
      <c r="B326" s="1"/>
      <c r="C326" s="1"/>
      <c r="D326" s="105"/>
      <c r="E326" s="1"/>
      <c r="F326" s="139"/>
      <c r="G326" s="182" t="str">
        <f>IF(G325="","",IF(G325+1&gt;условия!$K$14,"",G325+1))</f>
        <v/>
      </c>
      <c r="H326" s="140"/>
      <c r="I326" s="178" t="str">
        <f>отч_график!I326</f>
        <v/>
      </c>
      <c r="J326" s="178" t="str">
        <f>отч_график!J326</f>
        <v/>
      </c>
      <c r="K326" s="178" t="str">
        <f>отч_график!K326</f>
        <v/>
      </c>
      <c r="L326" s="178" t="str">
        <f>отч_график!L326</f>
        <v/>
      </c>
      <c r="M326" s="181" t="str">
        <f>отч_график!M326</f>
        <v/>
      </c>
      <c r="N326" s="1"/>
      <c r="O326" s="186"/>
      <c r="P326" s="178" t="str">
        <f>отч_конкуренты!I326</f>
        <v/>
      </c>
      <c r="Q326" s="178" t="str">
        <f>отч_конкуренты!J326</f>
        <v/>
      </c>
      <c r="R326" s="178" t="str">
        <f>отч_конкуренты!K326</f>
        <v/>
      </c>
      <c r="S326" s="178" t="str">
        <f>отч_конкуренты!L326</f>
        <v/>
      </c>
      <c r="T326" s="181" t="str">
        <f>отч_конкуренты!M326</f>
        <v/>
      </c>
      <c r="U326" s="1"/>
      <c r="V326" s="1"/>
      <c r="W326" s="1"/>
      <c r="X326" s="1"/>
      <c r="Y326" s="105"/>
      <c r="Z326" s="1"/>
    </row>
    <row r="327" spans="1:26" x14ac:dyDescent="0.3">
      <c r="A327" s="1"/>
      <c r="B327" s="1"/>
      <c r="C327" s="1"/>
      <c r="D327" s="105"/>
      <c r="E327" s="1"/>
      <c r="F327" s="139"/>
      <c r="G327" s="182" t="str">
        <f>IF(G326="","",IF(G326+1&gt;условия!$K$14,"",G326+1))</f>
        <v/>
      </c>
      <c r="H327" s="140"/>
      <c r="I327" s="178" t="str">
        <f>отч_график!I327</f>
        <v/>
      </c>
      <c r="J327" s="178" t="str">
        <f>отч_график!J327</f>
        <v/>
      </c>
      <c r="K327" s="178" t="str">
        <f>отч_график!K327</f>
        <v/>
      </c>
      <c r="L327" s="178" t="str">
        <f>отч_график!L327</f>
        <v/>
      </c>
      <c r="M327" s="181" t="str">
        <f>отч_график!M327</f>
        <v/>
      </c>
      <c r="N327" s="1"/>
      <c r="O327" s="186"/>
      <c r="P327" s="178" t="str">
        <f>отч_конкуренты!I327</f>
        <v/>
      </c>
      <c r="Q327" s="178" t="str">
        <f>отч_конкуренты!J327</f>
        <v/>
      </c>
      <c r="R327" s="178" t="str">
        <f>отч_конкуренты!K327</f>
        <v/>
      </c>
      <c r="S327" s="178" t="str">
        <f>отч_конкуренты!L327</f>
        <v/>
      </c>
      <c r="T327" s="181" t="str">
        <f>отч_конкуренты!M327</f>
        <v/>
      </c>
      <c r="U327" s="1"/>
      <c r="V327" s="1"/>
      <c r="W327" s="1"/>
      <c r="X327" s="1"/>
      <c r="Y327" s="105"/>
      <c r="Z327" s="1"/>
    </row>
    <row r="328" spans="1:26" x14ac:dyDescent="0.3">
      <c r="A328" s="1"/>
      <c r="B328" s="1"/>
      <c r="C328" s="1"/>
      <c r="D328" s="105"/>
      <c r="E328" s="1"/>
      <c r="F328" s="139"/>
      <c r="G328" s="182" t="str">
        <f>IF(G327="","",IF(G327+1&gt;условия!$K$14,"",G327+1))</f>
        <v/>
      </c>
      <c r="H328" s="140"/>
      <c r="I328" s="178" t="str">
        <f>отч_график!I328</f>
        <v/>
      </c>
      <c r="J328" s="178" t="str">
        <f>отч_график!J328</f>
        <v/>
      </c>
      <c r="K328" s="178" t="str">
        <f>отч_график!K328</f>
        <v/>
      </c>
      <c r="L328" s="178" t="str">
        <f>отч_график!L328</f>
        <v/>
      </c>
      <c r="M328" s="181" t="str">
        <f>отч_график!M328</f>
        <v/>
      </c>
      <c r="N328" s="1"/>
      <c r="O328" s="186"/>
      <c r="P328" s="178" t="str">
        <f>отч_конкуренты!I328</f>
        <v/>
      </c>
      <c r="Q328" s="178" t="str">
        <f>отч_конкуренты!J328</f>
        <v/>
      </c>
      <c r="R328" s="178" t="str">
        <f>отч_конкуренты!K328</f>
        <v/>
      </c>
      <c r="S328" s="178" t="str">
        <f>отч_конкуренты!L328</f>
        <v/>
      </c>
      <c r="T328" s="181" t="str">
        <f>отч_конкуренты!M328</f>
        <v/>
      </c>
      <c r="U328" s="1"/>
      <c r="V328" s="1"/>
      <c r="W328" s="1"/>
      <c r="X328" s="1"/>
      <c r="Y328" s="105"/>
      <c r="Z328" s="1"/>
    </row>
    <row r="329" spans="1:26" x14ac:dyDescent="0.3">
      <c r="A329" s="1"/>
      <c r="B329" s="1"/>
      <c r="C329" s="1"/>
      <c r="D329" s="105"/>
      <c r="E329" s="1"/>
      <c r="F329" s="139"/>
      <c r="G329" s="182" t="str">
        <f>IF(G328="","",IF(G328+1&gt;условия!$K$14,"",G328+1))</f>
        <v/>
      </c>
      <c r="H329" s="140"/>
      <c r="I329" s="178" t="str">
        <f>отч_график!I329</f>
        <v/>
      </c>
      <c r="J329" s="178" t="str">
        <f>отч_график!J329</f>
        <v/>
      </c>
      <c r="K329" s="178" t="str">
        <f>отч_график!K329</f>
        <v/>
      </c>
      <c r="L329" s="178" t="str">
        <f>отч_график!L329</f>
        <v/>
      </c>
      <c r="M329" s="181" t="str">
        <f>отч_график!M329</f>
        <v/>
      </c>
      <c r="N329" s="1"/>
      <c r="O329" s="186"/>
      <c r="P329" s="178" t="str">
        <f>отч_конкуренты!I329</f>
        <v/>
      </c>
      <c r="Q329" s="178" t="str">
        <f>отч_конкуренты!J329</f>
        <v/>
      </c>
      <c r="R329" s="178" t="str">
        <f>отч_конкуренты!K329</f>
        <v/>
      </c>
      <c r="S329" s="178" t="str">
        <f>отч_конкуренты!L329</f>
        <v/>
      </c>
      <c r="T329" s="181" t="str">
        <f>отч_конкуренты!M329</f>
        <v/>
      </c>
      <c r="U329" s="1"/>
      <c r="V329" s="1"/>
      <c r="W329" s="1"/>
      <c r="X329" s="1"/>
      <c r="Y329" s="105"/>
      <c r="Z329" s="1"/>
    </row>
    <row r="330" spans="1:26" x14ac:dyDescent="0.3">
      <c r="A330" s="1"/>
      <c r="B330" s="1"/>
      <c r="C330" s="1"/>
      <c r="D330" s="105"/>
      <c r="E330" s="1"/>
      <c r="F330" s="139"/>
      <c r="G330" s="182" t="str">
        <f>IF(G329="","",IF(G329+1&gt;условия!$K$14,"",G329+1))</f>
        <v/>
      </c>
      <c r="H330" s="140"/>
      <c r="I330" s="178" t="str">
        <f>отч_график!I330</f>
        <v/>
      </c>
      <c r="J330" s="178" t="str">
        <f>отч_график!J330</f>
        <v/>
      </c>
      <c r="K330" s="178" t="str">
        <f>отч_график!K330</f>
        <v/>
      </c>
      <c r="L330" s="178" t="str">
        <f>отч_график!L330</f>
        <v/>
      </c>
      <c r="M330" s="181" t="str">
        <f>отч_график!M330</f>
        <v/>
      </c>
      <c r="N330" s="1"/>
      <c r="O330" s="186"/>
      <c r="P330" s="178" t="str">
        <f>отч_конкуренты!I330</f>
        <v/>
      </c>
      <c r="Q330" s="178" t="str">
        <f>отч_конкуренты!J330</f>
        <v/>
      </c>
      <c r="R330" s="178" t="str">
        <f>отч_конкуренты!K330</f>
        <v/>
      </c>
      <c r="S330" s="178" t="str">
        <f>отч_конкуренты!L330</f>
        <v/>
      </c>
      <c r="T330" s="181" t="str">
        <f>отч_конкуренты!M330</f>
        <v/>
      </c>
      <c r="U330" s="1"/>
      <c r="V330" s="1"/>
      <c r="W330" s="1"/>
      <c r="X330" s="1"/>
      <c r="Y330" s="105"/>
      <c r="Z330" s="1"/>
    </row>
    <row r="331" spans="1:26" x14ac:dyDescent="0.3">
      <c r="A331" s="1"/>
      <c r="B331" s="1"/>
      <c r="C331" s="1"/>
      <c r="D331" s="105"/>
      <c r="E331" s="1"/>
      <c r="F331" s="139"/>
      <c r="G331" s="182" t="str">
        <f>IF(G330="","",IF(G330+1&gt;условия!$K$14,"",G330+1))</f>
        <v/>
      </c>
      <c r="H331" s="140"/>
      <c r="I331" s="178" t="str">
        <f>отч_график!I331</f>
        <v/>
      </c>
      <c r="J331" s="178" t="str">
        <f>отч_график!J331</f>
        <v/>
      </c>
      <c r="K331" s="178" t="str">
        <f>отч_график!K331</f>
        <v/>
      </c>
      <c r="L331" s="178" t="str">
        <f>отч_график!L331</f>
        <v/>
      </c>
      <c r="M331" s="181" t="str">
        <f>отч_график!M331</f>
        <v/>
      </c>
      <c r="N331" s="1"/>
      <c r="O331" s="186"/>
      <c r="P331" s="178" t="str">
        <f>отч_конкуренты!I331</f>
        <v/>
      </c>
      <c r="Q331" s="178" t="str">
        <f>отч_конкуренты!J331</f>
        <v/>
      </c>
      <c r="R331" s="178" t="str">
        <f>отч_конкуренты!K331</f>
        <v/>
      </c>
      <c r="S331" s="178" t="str">
        <f>отч_конкуренты!L331</f>
        <v/>
      </c>
      <c r="T331" s="181" t="str">
        <f>отч_конкуренты!M331</f>
        <v/>
      </c>
      <c r="U331" s="1"/>
      <c r="V331" s="1"/>
      <c r="W331" s="1"/>
      <c r="X331" s="1"/>
      <c r="Y331" s="105"/>
      <c r="Z331" s="1"/>
    </row>
    <row r="332" spans="1:26" x14ac:dyDescent="0.3">
      <c r="A332" s="1"/>
      <c r="B332" s="1"/>
      <c r="C332" s="1"/>
      <c r="D332" s="105"/>
      <c r="E332" s="1"/>
      <c r="F332" s="139"/>
      <c r="G332" s="182" t="str">
        <f>IF(G331="","",IF(G331+1&gt;условия!$K$14,"",G331+1))</f>
        <v/>
      </c>
      <c r="H332" s="140"/>
      <c r="I332" s="178" t="str">
        <f>отч_график!I332</f>
        <v/>
      </c>
      <c r="J332" s="178" t="str">
        <f>отч_график!J332</f>
        <v/>
      </c>
      <c r="K332" s="178" t="str">
        <f>отч_график!K332</f>
        <v/>
      </c>
      <c r="L332" s="178" t="str">
        <f>отч_график!L332</f>
        <v/>
      </c>
      <c r="M332" s="181" t="str">
        <f>отч_график!M332</f>
        <v/>
      </c>
      <c r="N332" s="1"/>
      <c r="O332" s="186"/>
      <c r="P332" s="178" t="str">
        <f>отч_конкуренты!I332</f>
        <v/>
      </c>
      <c r="Q332" s="178" t="str">
        <f>отч_конкуренты!J332</f>
        <v/>
      </c>
      <c r="R332" s="178" t="str">
        <f>отч_конкуренты!K332</f>
        <v/>
      </c>
      <c r="S332" s="178" t="str">
        <f>отч_конкуренты!L332</f>
        <v/>
      </c>
      <c r="T332" s="181" t="str">
        <f>отч_конкуренты!M332</f>
        <v/>
      </c>
      <c r="U332" s="1"/>
      <c r="V332" s="1"/>
      <c r="W332" s="1"/>
      <c r="X332" s="1"/>
      <c r="Y332" s="105"/>
      <c r="Z332" s="1"/>
    </row>
    <row r="333" spans="1:26" x14ac:dyDescent="0.3">
      <c r="A333" s="1"/>
      <c r="B333" s="1"/>
      <c r="C333" s="1"/>
      <c r="D333" s="105"/>
      <c r="E333" s="1"/>
      <c r="F333" s="139"/>
      <c r="G333" s="182" t="str">
        <f>IF(G332="","",IF(G332+1&gt;условия!$K$14,"",G332+1))</f>
        <v/>
      </c>
      <c r="H333" s="140"/>
      <c r="I333" s="178" t="str">
        <f>отч_график!I333</f>
        <v/>
      </c>
      <c r="J333" s="178" t="str">
        <f>отч_график!J333</f>
        <v/>
      </c>
      <c r="K333" s="178" t="str">
        <f>отч_график!K333</f>
        <v/>
      </c>
      <c r="L333" s="178" t="str">
        <f>отч_график!L333</f>
        <v/>
      </c>
      <c r="M333" s="181" t="str">
        <f>отч_график!M333</f>
        <v/>
      </c>
      <c r="N333" s="1"/>
      <c r="O333" s="186"/>
      <c r="P333" s="178" t="str">
        <f>отч_конкуренты!I333</f>
        <v/>
      </c>
      <c r="Q333" s="178" t="str">
        <f>отч_конкуренты!J333</f>
        <v/>
      </c>
      <c r="R333" s="178" t="str">
        <f>отч_конкуренты!K333</f>
        <v/>
      </c>
      <c r="S333" s="178" t="str">
        <f>отч_конкуренты!L333</f>
        <v/>
      </c>
      <c r="T333" s="181" t="str">
        <f>отч_конкуренты!M333</f>
        <v/>
      </c>
      <c r="U333" s="1"/>
      <c r="V333" s="1"/>
      <c r="W333" s="1"/>
      <c r="X333" s="1"/>
      <c r="Y333" s="105"/>
      <c r="Z333" s="1"/>
    </row>
    <row r="334" spans="1:26" x14ac:dyDescent="0.3">
      <c r="A334" s="1"/>
      <c r="B334" s="1"/>
      <c r="C334" s="1"/>
      <c r="D334" s="105"/>
      <c r="E334" s="1"/>
      <c r="F334" s="139"/>
      <c r="G334" s="182" t="str">
        <f>IF(G333="","",IF(G333+1&gt;условия!$K$14,"",G333+1))</f>
        <v/>
      </c>
      <c r="H334" s="140"/>
      <c r="I334" s="178" t="str">
        <f>отч_график!I334</f>
        <v/>
      </c>
      <c r="J334" s="178" t="str">
        <f>отч_график!J334</f>
        <v/>
      </c>
      <c r="K334" s="178" t="str">
        <f>отч_график!K334</f>
        <v/>
      </c>
      <c r="L334" s="178" t="str">
        <f>отч_график!L334</f>
        <v/>
      </c>
      <c r="M334" s="181" t="str">
        <f>отч_график!M334</f>
        <v/>
      </c>
      <c r="N334" s="1"/>
      <c r="O334" s="186"/>
      <c r="P334" s="178" t="str">
        <f>отч_конкуренты!I334</f>
        <v/>
      </c>
      <c r="Q334" s="178" t="str">
        <f>отч_конкуренты!J334</f>
        <v/>
      </c>
      <c r="R334" s="178" t="str">
        <f>отч_конкуренты!K334</f>
        <v/>
      </c>
      <c r="S334" s="178" t="str">
        <f>отч_конкуренты!L334</f>
        <v/>
      </c>
      <c r="T334" s="181" t="str">
        <f>отч_конкуренты!M334</f>
        <v/>
      </c>
      <c r="U334" s="1"/>
      <c r="V334" s="1"/>
      <c r="W334" s="1"/>
      <c r="X334" s="1"/>
      <c r="Y334" s="105"/>
      <c r="Z334" s="1"/>
    </row>
    <row r="335" spans="1:26" x14ac:dyDescent="0.3">
      <c r="A335" s="1"/>
      <c r="B335" s="1"/>
      <c r="C335" s="1"/>
      <c r="D335" s="105"/>
      <c r="E335" s="1"/>
      <c r="F335" s="139"/>
      <c r="G335" s="182" t="str">
        <f>IF(G334="","",IF(G334+1&gt;условия!$K$14,"",G334+1))</f>
        <v/>
      </c>
      <c r="H335" s="140"/>
      <c r="I335" s="178" t="str">
        <f>отч_график!I335</f>
        <v/>
      </c>
      <c r="J335" s="178" t="str">
        <f>отч_график!J335</f>
        <v/>
      </c>
      <c r="K335" s="178" t="str">
        <f>отч_график!K335</f>
        <v/>
      </c>
      <c r="L335" s="178" t="str">
        <f>отч_график!L335</f>
        <v/>
      </c>
      <c r="M335" s="181" t="str">
        <f>отч_график!M335</f>
        <v/>
      </c>
      <c r="N335" s="1"/>
      <c r="O335" s="186"/>
      <c r="P335" s="178" t="str">
        <f>отч_конкуренты!I335</f>
        <v/>
      </c>
      <c r="Q335" s="178" t="str">
        <f>отч_конкуренты!J335</f>
        <v/>
      </c>
      <c r="R335" s="178" t="str">
        <f>отч_конкуренты!K335</f>
        <v/>
      </c>
      <c r="S335" s="178" t="str">
        <f>отч_конкуренты!L335</f>
        <v/>
      </c>
      <c r="T335" s="181" t="str">
        <f>отч_конкуренты!M335</f>
        <v/>
      </c>
      <c r="U335" s="1"/>
      <c r="V335" s="1"/>
      <c r="W335" s="1"/>
      <c r="X335" s="1"/>
      <c r="Y335" s="105"/>
      <c r="Z335" s="1"/>
    </row>
    <row r="336" spans="1:26" x14ac:dyDescent="0.3">
      <c r="A336" s="1"/>
      <c r="B336" s="1"/>
      <c r="C336" s="1"/>
      <c r="D336" s="105"/>
      <c r="E336" s="1"/>
      <c r="F336" s="139"/>
      <c r="G336" s="182" t="str">
        <f>IF(G335="","",IF(G335+1&gt;условия!$K$14,"",G335+1))</f>
        <v/>
      </c>
      <c r="H336" s="140"/>
      <c r="I336" s="178" t="str">
        <f>отч_график!I336</f>
        <v/>
      </c>
      <c r="J336" s="178" t="str">
        <f>отч_график!J336</f>
        <v/>
      </c>
      <c r="K336" s="178" t="str">
        <f>отч_график!K336</f>
        <v/>
      </c>
      <c r="L336" s="178" t="str">
        <f>отч_график!L336</f>
        <v/>
      </c>
      <c r="M336" s="181" t="str">
        <f>отч_график!M336</f>
        <v/>
      </c>
      <c r="N336" s="1"/>
      <c r="O336" s="186"/>
      <c r="P336" s="178" t="str">
        <f>отч_конкуренты!I336</f>
        <v/>
      </c>
      <c r="Q336" s="178" t="str">
        <f>отч_конкуренты!J336</f>
        <v/>
      </c>
      <c r="R336" s="178" t="str">
        <f>отч_конкуренты!K336</f>
        <v/>
      </c>
      <c r="S336" s="178" t="str">
        <f>отч_конкуренты!L336</f>
        <v/>
      </c>
      <c r="T336" s="181" t="str">
        <f>отч_конкуренты!M336</f>
        <v/>
      </c>
      <c r="U336" s="1"/>
      <c r="V336" s="1"/>
      <c r="W336" s="1"/>
      <c r="X336" s="1"/>
      <c r="Y336" s="105"/>
      <c r="Z336" s="1"/>
    </row>
    <row r="337" spans="1:26" x14ac:dyDescent="0.3">
      <c r="A337" s="1"/>
      <c r="B337" s="1"/>
      <c r="C337" s="1"/>
      <c r="D337" s="105"/>
      <c r="E337" s="1"/>
      <c r="F337" s="139"/>
      <c r="G337" s="182" t="str">
        <f>IF(G336="","",IF(G336+1&gt;условия!$K$14,"",G336+1))</f>
        <v/>
      </c>
      <c r="H337" s="140"/>
      <c r="I337" s="178" t="str">
        <f>отч_график!I337</f>
        <v/>
      </c>
      <c r="J337" s="178" t="str">
        <f>отч_график!J337</f>
        <v/>
      </c>
      <c r="K337" s="178" t="str">
        <f>отч_график!K337</f>
        <v/>
      </c>
      <c r="L337" s="178" t="str">
        <f>отч_график!L337</f>
        <v/>
      </c>
      <c r="M337" s="181" t="str">
        <f>отч_график!M337</f>
        <v/>
      </c>
      <c r="N337" s="1"/>
      <c r="O337" s="186"/>
      <c r="P337" s="178" t="str">
        <f>отч_конкуренты!I337</f>
        <v/>
      </c>
      <c r="Q337" s="178" t="str">
        <f>отч_конкуренты!J337</f>
        <v/>
      </c>
      <c r="R337" s="178" t="str">
        <f>отч_конкуренты!K337</f>
        <v/>
      </c>
      <c r="S337" s="178" t="str">
        <f>отч_конкуренты!L337</f>
        <v/>
      </c>
      <c r="T337" s="181" t="str">
        <f>отч_конкуренты!M337</f>
        <v/>
      </c>
      <c r="U337" s="1"/>
      <c r="V337" s="1"/>
      <c r="W337" s="1"/>
      <c r="X337" s="1"/>
      <c r="Y337" s="105"/>
      <c r="Z337" s="1"/>
    </row>
    <row r="338" spans="1:26" x14ac:dyDescent="0.3">
      <c r="A338" s="1"/>
      <c r="B338" s="1"/>
      <c r="C338" s="1"/>
      <c r="D338" s="105"/>
      <c r="E338" s="1"/>
      <c r="F338" s="139"/>
      <c r="G338" s="182" t="str">
        <f>IF(G337="","",IF(G337+1&gt;условия!$K$14,"",G337+1))</f>
        <v/>
      </c>
      <c r="H338" s="140"/>
      <c r="I338" s="178" t="str">
        <f>отч_график!I338</f>
        <v/>
      </c>
      <c r="J338" s="178" t="str">
        <f>отч_график!J338</f>
        <v/>
      </c>
      <c r="K338" s="178" t="str">
        <f>отч_график!K338</f>
        <v/>
      </c>
      <c r="L338" s="178" t="str">
        <f>отч_график!L338</f>
        <v/>
      </c>
      <c r="M338" s="181" t="str">
        <f>отч_график!M338</f>
        <v/>
      </c>
      <c r="N338" s="1"/>
      <c r="O338" s="186"/>
      <c r="P338" s="178" t="str">
        <f>отч_конкуренты!I338</f>
        <v/>
      </c>
      <c r="Q338" s="178" t="str">
        <f>отч_конкуренты!J338</f>
        <v/>
      </c>
      <c r="R338" s="178" t="str">
        <f>отч_конкуренты!K338</f>
        <v/>
      </c>
      <c r="S338" s="178" t="str">
        <f>отч_конкуренты!L338</f>
        <v/>
      </c>
      <c r="T338" s="181" t="str">
        <f>отч_конкуренты!M338</f>
        <v/>
      </c>
      <c r="U338" s="1"/>
      <c r="V338" s="1"/>
      <c r="W338" s="1"/>
      <c r="X338" s="1"/>
      <c r="Y338" s="105"/>
      <c r="Z338" s="1"/>
    </row>
    <row r="339" spans="1:26" x14ac:dyDescent="0.3">
      <c r="A339" s="1"/>
      <c r="B339" s="1"/>
      <c r="C339" s="1"/>
      <c r="D339" s="105"/>
      <c r="E339" s="1"/>
      <c r="F339" s="139"/>
      <c r="G339" s="182" t="str">
        <f>IF(G338="","",IF(G338+1&gt;условия!$K$14,"",G338+1))</f>
        <v/>
      </c>
      <c r="H339" s="140"/>
      <c r="I339" s="178" t="str">
        <f>отч_график!I339</f>
        <v/>
      </c>
      <c r="J339" s="178" t="str">
        <f>отч_график!J339</f>
        <v/>
      </c>
      <c r="K339" s="178" t="str">
        <f>отч_график!K339</f>
        <v/>
      </c>
      <c r="L339" s="178" t="str">
        <f>отч_график!L339</f>
        <v/>
      </c>
      <c r="M339" s="181" t="str">
        <f>отч_график!M339</f>
        <v/>
      </c>
      <c r="N339" s="1"/>
      <c r="O339" s="186"/>
      <c r="P339" s="178" t="str">
        <f>отч_конкуренты!I339</f>
        <v/>
      </c>
      <c r="Q339" s="178" t="str">
        <f>отч_конкуренты!J339</f>
        <v/>
      </c>
      <c r="R339" s="178" t="str">
        <f>отч_конкуренты!K339</f>
        <v/>
      </c>
      <c r="S339" s="178" t="str">
        <f>отч_конкуренты!L339</f>
        <v/>
      </c>
      <c r="T339" s="181" t="str">
        <f>отч_конкуренты!M339</f>
        <v/>
      </c>
      <c r="U339" s="1"/>
      <c r="V339" s="1"/>
      <c r="W339" s="1"/>
      <c r="X339" s="1"/>
      <c r="Y339" s="105"/>
      <c r="Z339" s="1"/>
    </row>
    <row r="340" spans="1:26" x14ac:dyDescent="0.3">
      <c r="A340" s="1"/>
      <c r="B340" s="1"/>
      <c r="C340" s="1"/>
      <c r="D340" s="105"/>
      <c r="E340" s="1"/>
      <c r="F340" s="139"/>
      <c r="G340" s="182" t="str">
        <f>IF(G339="","",IF(G339+1&gt;условия!$K$14,"",G339+1))</f>
        <v/>
      </c>
      <c r="H340" s="140"/>
      <c r="I340" s="178" t="str">
        <f>отч_график!I340</f>
        <v/>
      </c>
      <c r="J340" s="178" t="str">
        <f>отч_график!J340</f>
        <v/>
      </c>
      <c r="K340" s="178" t="str">
        <f>отч_график!K340</f>
        <v/>
      </c>
      <c r="L340" s="178" t="str">
        <f>отч_график!L340</f>
        <v/>
      </c>
      <c r="M340" s="181" t="str">
        <f>отч_график!M340</f>
        <v/>
      </c>
      <c r="N340" s="1"/>
      <c r="O340" s="186"/>
      <c r="P340" s="178" t="str">
        <f>отч_конкуренты!I340</f>
        <v/>
      </c>
      <c r="Q340" s="178" t="str">
        <f>отч_конкуренты!J340</f>
        <v/>
      </c>
      <c r="R340" s="178" t="str">
        <f>отч_конкуренты!K340</f>
        <v/>
      </c>
      <c r="S340" s="178" t="str">
        <f>отч_конкуренты!L340</f>
        <v/>
      </c>
      <c r="T340" s="181" t="str">
        <f>отч_конкуренты!M340</f>
        <v/>
      </c>
      <c r="U340" s="1"/>
      <c r="V340" s="1"/>
      <c r="W340" s="1"/>
      <c r="X340" s="1"/>
      <c r="Y340" s="105"/>
      <c r="Z340" s="1"/>
    </row>
    <row r="341" spans="1:26" x14ac:dyDescent="0.3">
      <c r="A341" s="1"/>
      <c r="B341" s="1"/>
      <c r="C341" s="1"/>
      <c r="D341" s="105"/>
      <c r="E341" s="1"/>
      <c r="F341" s="139"/>
      <c r="G341" s="182" t="str">
        <f>IF(G340="","",IF(G340+1&gt;условия!$K$14,"",G340+1))</f>
        <v/>
      </c>
      <c r="H341" s="140"/>
      <c r="I341" s="178" t="str">
        <f>отч_график!I341</f>
        <v/>
      </c>
      <c r="J341" s="178" t="str">
        <f>отч_график!J341</f>
        <v/>
      </c>
      <c r="K341" s="178" t="str">
        <f>отч_график!K341</f>
        <v/>
      </c>
      <c r="L341" s="178" t="str">
        <f>отч_график!L341</f>
        <v/>
      </c>
      <c r="M341" s="181" t="str">
        <f>отч_график!M341</f>
        <v/>
      </c>
      <c r="N341" s="1"/>
      <c r="O341" s="186"/>
      <c r="P341" s="178" t="str">
        <f>отч_конкуренты!I341</f>
        <v/>
      </c>
      <c r="Q341" s="178" t="str">
        <f>отч_конкуренты!J341</f>
        <v/>
      </c>
      <c r="R341" s="178" t="str">
        <f>отч_конкуренты!K341</f>
        <v/>
      </c>
      <c r="S341" s="178" t="str">
        <f>отч_конкуренты!L341</f>
        <v/>
      </c>
      <c r="T341" s="181" t="str">
        <f>отч_конкуренты!M341</f>
        <v/>
      </c>
      <c r="U341" s="1"/>
      <c r="V341" s="1"/>
      <c r="W341" s="1"/>
      <c r="X341" s="1"/>
      <c r="Y341" s="105"/>
      <c r="Z341" s="1"/>
    </row>
    <row r="342" spans="1:26" x14ac:dyDescent="0.3">
      <c r="A342" s="1"/>
      <c r="B342" s="1"/>
      <c r="C342" s="1"/>
      <c r="D342" s="105"/>
      <c r="E342" s="1"/>
      <c r="F342" s="139"/>
      <c r="G342" s="182" t="str">
        <f>IF(G341="","",IF(G341+1&gt;условия!$K$14,"",G341+1))</f>
        <v/>
      </c>
      <c r="H342" s="140"/>
      <c r="I342" s="178" t="str">
        <f>отч_график!I342</f>
        <v/>
      </c>
      <c r="J342" s="178" t="str">
        <f>отч_график!J342</f>
        <v/>
      </c>
      <c r="K342" s="178" t="str">
        <f>отч_график!K342</f>
        <v/>
      </c>
      <c r="L342" s="178" t="str">
        <f>отч_график!L342</f>
        <v/>
      </c>
      <c r="M342" s="181" t="str">
        <f>отч_график!M342</f>
        <v/>
      </c>
      <c r="N342" s="1"/>
      <c r="O342" s="186"/>
      <c r="P342" s="178" t="str">
        <f>отч_конкуренты!I342</f>
        <v/>
      </c>
      <c r="Q342" s="178" t="str">
        <f>отч_конкуренты!J342</f>
        <v/>
      </c>
      <c r="R342" s="178" t="str">
        <f>отч_конкуренты!K342</f>
        <v/>
      </c>
      <c r="S342" s="178" t="str">
        <f>отч_конкуренты!L342</f>
        <v/>
      </c>
      <c r="T342" s="181" t="str">
        <f>отч_конкуренты!M342</f>
        <v/>
      </c>
      <c r="U342" s="1"/>
      <c r="V342" s="1"/>
      <c r="W342" s="1"/>
      <c r="X342" s="1"/>
      <c r="Y342" s="105"/>
      <c r="Z342" s="1"/>
    </row>
    <row r="343" spans="1:26" x14ac:dyDescent="0.3">
      <c r="A343" s="1"/>
      <c r="B343" s="1"/>
      <c r="C343" s="1"/>
      <c r="D343" s="105"/>
      <c r="E343" s="1"/>
      <c r="F343" s="139"/>
      <c r="G343" s="182" t="str">
        <f>IF(G342="","",IF(G342+1&gt;условия!$K$14,"",G342+1))</f>
        <v/>
      </c>
      <c r="H343" s="140"/>
      <c r="I343" s="178" t="str">
        <f>отч_график!I343</f>
        <v/>
      </c>
      <c r="J343" s="178" t="str">
        <f>отч_график!J343</f>
        <v/>
      </c>
      <c r="K343" s="178" t="str">
        <f>отч_график!K343</f>
        <v/>
      </c>
      <c r="L343" s="178" t="str">
        <f>отч_график!L343</f>
        <v/>
      </c>
      <c r="M343" s="181" t="str">
        <f>отч_график!M343</f>
        <v/>
      </c>
      <c r="N343" s="1"/>
      <c r="O343" s="186"/>
      <c r="P343" s="178" t="str">
        <f>отч_конкуренты!I343</f>
        <v/>
      </c>
      <c r="Q343" s="178" t="str">
        <f>отч_конкуренты!J343</f>
        <v/>
      </c>
      <c r="R343" s="178" t="str">
        <f>отч_конкуренты!K343</f>
        <v/>
      </c>
      <c r="S343" s="178" t="str">
        <f>отч_конкуренты!L343</f>
        <v/>
      </c>
      <c r="T343" s="181" t="str">
        <f>отч_конкуренты!M343</f>
        <v/>
      </c>
      <c r="U343" s="1"/>
      <c r="V343" s="1"/>
      <c r="W343" s="1"/>
      <c r="X343" s="1"/>
      <c r="Y343" s="105"/>
      <c r="Z343" s="1"/>
    </row>
    <row r="344" spans="1:26" x14ac:dyDescent="0.3">
      <c r="A344" s="1"/>
      <c r="B344" s="1"/>
      <c r="C344" s="1"/>
      <c r="D344" s="105"/>
      <c r="E344" s="1"/>
      <c r="F344" s="139"/>
      <c r="G344" s="182" t="str">
        <f>IF(G343="","",IF(G343+1&gt;условия!$K$14,"",G343+1))</f>
        <v/>
      </c>
      <c r="H344" s="140"/>
      <c r="I344" s="178" t="str">
        <f>отч_график!I344</f>
        <v/>
      </c>
      <c r="J344" s="178" t="str">
        <f>отч_график!J344</f>
        <v/>
      </c>
      <c r="K344" s="178" t="str">
        <f>отч_график!K344</f>
        <v/>
      </c>
      <c r="L344" s="178" t="str">
        <f>отч_график!L344</f>
        <v/>
      </c>
      <c r="M344" s="181" t="str">
        <f>отч_график!M344</f>
        <v/>
      </c>
      <c r="N344" s="1"/>
      <c r="O344" s="186"/>
      <c r="P344" s="178" t="str">
        <f>отч_конкуренты!I344</f>
        <v/>
      </c>
      <c r="Q344" s="178" t="str">
        <f>отч_конкуренты!J344</f>
        <v/>
      </c>
      <c r="R344" s="178" t="str">
        <f>отч_конкуренты!K344</f>
        <v/>
      </c>
      <c r="S344" s="178" t="str">
        <f>отч_конкуренты!L344</f>
        <v/>
      </c>
      <c r="T344" s="181" t="str">
        <f>отч_конкуренты!M344</f>
        <v/>
      </c>
      <c r="U344" s="1"/>
      <c r="V344" s="1"/>
      <c r="W344" s="1"/>
      <c r="X344" s="1"/>
      <c r="Y344" s="105"/>
      <c r="Z344" s="1"/>
    </row>
    <row r="345" spans="1:26" x14ac:dyDescent="0.3">
      <c r="A345" s="1"/>
      <c r="B345" s="1"/>
      <c r="C345" s="1"/>
      <c r="D345" s="105"/>
      <c r="E345" s="1"/>
      <c r="F345" s="139"/>
      <c r="G345" s="182" t="str">
        <f>IF(G344="","",IF(G344+1&gt;условия!$K$14,"",G344+1))</f>
        <v/>
      </c>
      <c r="H345" s="140"/>
      <c r="I345" s="178" t="str">
        <f>отч_график!I345</f>
        <v/>
      </c>
      <c r="J345" s="178" t="str">
        <f>отч_график!J345</f>
        <v/>
      </c>
      <c r="K345" s="178" t="str">
        <f>отч_график!K345</f>
        <v/>
      </c>
      <c r="L345" s="178" t="str">
        <f>отч_график!L345</f>
        <v/>
      </c>
      <c r="M345" s="181" t="str">
        <f>отч_график!M345</f>
        <v/>
      </c>
      <c r="N345" s="1"/>
      <c r="O345" s="186"/>
      <c r="P345" s="178" t="str">
        <f>отч_конкуренты!I345</f>
        <v/>
      </c>
      <c r="Q345" s="178" t="str">
        <f>отч_конкуренты!J345</f>
        <v/>
      </c>
      <c r="R345" s="178" t="str">
        <f>отч_конкуренты!K345</f>
        <v/>
      </c>
      <c r="S345" s="178" t="str">
        <f>отч_конкуренты!L345</f>
        <v/>
      </c>
      <c r="T345" s="181" t="str">
        <f>отч_конкуренты!M345</f>
        <v/>
      </c>
      <c r="U345" s="1"/>
      <c r="V345" s="1"/>
      <c r="W345" s="1"/>
      <c r="X345" s="1"/>
      <c r="Y345" s="105"/>
      <c r="Z345" s="1"/>
    </row>
    <row r="346" spans="1:26" x14ac:dyDescent="0.3">
      <c r="A346" s="1"/>
      <c r="B346" s="1"/>
      <c r="C346" s="1"/>
      <c r="D346" s="105"/>
      <c r="E346" s="1"/>
      <c r="F346" s="139"/>
      <c r="G346" s="182" t="str">
        <f>IF(G345="","",IF(G345+1&gt;условия!$K$14,"",G345+1))</f>
        <v/>
      </c>
      <c r="H346" s="140"/>
      <c r="I346" s="178" t="str">
        <f>отч_график!I346</f>
        <v/>
      </c>
      <c r="J346" s="178" t="str">
        <f>отч_график!J346</f>
        <v/>
      </c>
      <c r="K346" s="178" t="str">
        <f>отч_график!K346</f>
        <v/>
      </c>
      <c r="L346" s="178" t="str">
        <f>отч_график!L346</f>
        <v/>
      </c>
      <c r="M346" s="181" t="str">
        <f>отч_график!M346</f>
        <v/>
      </c>
      <c r="N346" s="1"/>
      <c r="O346" s="186"/>
      <c r="P346" s="178" t="str">
        <f>отч_конкуренты!I346</f>
        <v/>
      </c>
      <c r="Q346" s="178" t="str">
        <f>отч_конкуренты!J346</f>
        <v/>
      </c>
      <c r="R346" s="178" t="str">
        <f>отч_конкуренты!K346</f>
        <v/>
      </c>
      <c r="S346" s="178" t="str">
        <f>отч_конкуренты!L346</f>
        <v/>
      </c>
      <c r="T346" s="181" t="str">
        <f>отч_конкуренты!M346</f>
        <v/>
      </c>
      <c r="U346" s="1"/>
      <c r="V346" s="1"/>
      <c r="W346" s="1"/>
      <c r="X346" s="1"/>
      <c r="Y346" s="105"/>
      <c r="Z346" s="1"/>
    </row>
    <row r="347" spans="1:26" x14ac:dyDescent="0.3">
      <c r="A347" s="1"/>
      <c r="B347" s="1"/>
      <c r="C347" s="1"/>
      <c r="D347" s="105"/>
      <c r="E347" s="1"/>
      <c r="F347" s="139"/>
      <c r="G347" s="182" t="str">
        <f>IF(G346="","",IF(G346+1&gt;условия!$K$14,"",G346+1))</f>
        <v/>
      </c>
      <c r="H347" s="140"/>
      <c r="I347" s="178" t="str">
        <f>отч_график!I347</f>
        <v/>
      </c>
      <c r="J347" s="178" t="str">
        <f>отч_график!J347</f>
        <v/>
      </c>
      <c r="K347" s="178" t="str">
        <f>отч_график!K347</f>
        <v/>
      </c>
      <c r="L347" s="178" t="str">
        <f>отч_график!L347</f>
        <v/>
      </c>
      <c r="M347" s="181" t="str">
        <f>отч_график!M347</f>
        <v/>
      </c>
      <c r="N347" s="1"/>
      <c r="O347" s="186"/>
      <c r="P347" s="178" t="str">
        <f>отч_конкуренты!I347</f>
        <v/>
      </c>
      <c r="Q347" s="178" t="str">
        <f>отч_конкуренты!J347</f>
        <v/>
      </c>
      <c r="R347" s="178" t="str">
        <f>отч_конкуренты!K347</f>
        <v/>
      </c>
      <c r="S347" s="178" t="str">
        <f>отч_конкуренты!L347</f>
        <v/>
      </c>
      <c r="T347" s="181" t="str">
        <f>отч_конкуренты!M347</f>
        <v/>
      </c>
      <c r="U347" s="1"/>
      <c r="V347" s="1"/>
      <c r="W347" s="1"/>
      <c r="X347" s="1"/>
      <c r="Y347" s="105"/>
      <c r="Z347" s="1"/>
    </row>
    <row r="348" spans="1:26" x14ac:dyDescent="0.3">
      <c r="A348" s="1"/>
      <c r="B348" s="1"/>
      <c r="C348" s="1"/>
      <c r="D348" s="105"/>
      <c r="E348" s="1"/>
      <c r="F348" s="139"/>
      <c r="G348" s="182" t="str">
        <f>IF(G347="","",IF(G347+1&gt;условия!$K$14,"",G347+1))</f>
        <v/>
      </c>
      <c r="H348" s="140"/>
      <c r="I348" s="178" t="str">
        <f>отч_график!I348</f>
        <v/>
      </c>
      <c r="J348" s="178" t="str">
        <f>отч_график!J348</f>
        <v/>
      </c>
      <c r="K348" s="178" t="str">
        <f>отч_график!K348</f>
        <v/>
      </c>
      <c r="L348" s="178" t="str">
        <f>отч_график!L348</f>
        <v/>
      </c>
      <c r="M348" s="181" t="str">
        <f>отч_график!M348</f>
        <v/>
      </c>
      <c r="N348" s="1"/>
      <c r="O348" s="186"/>
      <c r="P348" s="178" t="str">
        <f>отч_конкуренты!I348</f>
        <v/>
      </c>
      <c r="Q348" s="178" t="str">
        <f>отч_конкуренты!J348</f>
        <v/>
      </c>
      <c r="R348" s="178" t="str">
        <f>отч_конкуренты!K348</f>
        <v/>
      </c>
      <c r="S348" s="178" t="str">
        <f>отч_конкуренты!L348</f>
        <v/>
      </c>
      <c r="T348" s="181" t="str">
        <f>отч_конкуренты!M348</f>
        <v/>
      </c>
      <c r="U348" s="1"/>
      <c r="V348" s="1"/>
      <c r="W348" s="1"/>
      <c r="X348" s="1"/>
      <c r="Y348" s="105"/>
      <c r="Z348" s="1"/>
    </row>
    <row r="349" spans="1:26" x14ac:dyDescent="0.3">
      <c r="A349" s="1"/>
      <c r="B349" s="1"/>
      <c r="C349" s="1"/>
      <c r="D349" s="105"/>
      <c r="E349" s="1"/>
      <c r="F349" s="139"/>
      <c r="G349" s="182" t="str">
        <f>IF(G348="","",IF(G348+1&gt;условия!$K$14,"",G348+1))</f>
        <v/>
      </c>
      <c r="H349" s="140"/>
      <c r="I349" s="178" t="str">
        <f>отч_график!I349</f>
        <v/>
      </c>
      <c r="J349" s="178" t="str">
        <f>отч_график!J349</f>
        <v/>
      </c>
      <c r="K349" s="178" t="str">
        <f>отч_график!K349</f>
        <v/>
      </c>
      <c r="L349" s="178" t="str">
        <f>отч_график!L349</f>
        <v/>
      </c>
      <c r="M349" s="181" t="str">
        <f>отч_график!M349</f>
        <v/>
      </c>
      <c r="N349" s="1"/>
      <c r="O349" s="186"/>
      <c r="P349" s="178" t="str">
        <f>отч_конкуренты!I349</f>
        <v/>
      </c>
      <c r="Q349" s="178" t="str">
        <f>отч_конкуренты!J349</f>
        <v/>
      </c>
      <c r="R349" s="178" t="str">
        <f>отч_конкуренты!K349</f>
        <v/>
      </c>
      <c r="S349" s="178" t="str">
        <f>отч_конкуренты!L349</f>
        <v/>
      </c>
      <c r="T349" s="181" t="str">
        <f>отч_конкуренты!M349</f>
        <v/>
      </c>
      <c r="U349" s="1"/>
      <c r="V349" s="1"/>
      <c r="W349" s="1"/>
      <c r="X349" s="1"/>
      <c r="Y349" s="105"/>
      <c r="Z349" s="1"/>
    </row>
    <row r="350" spans="1:26" x14ac:dyDescent="0.3">
      <c r="A350" s="1"/>
      <c r="B350" s="1"/>
      <c r="C350" s="1"/>
      <c r="D350" s="105"/>
      <c r="E350" s="1"/>
      <c r="F350" s="139"/>
      <c r="G350" s="182" t="str">
        <f>IF(G349="","",IF(G349+1&gt;условия!$K$14,"",G349+1))</f>
        <v/>
      </c>
      <c r="H350" s="140"/>
      <c r="I350" s="178" t="str">
        <f>отч_график!I350</f>
        <v/>
      </c>
      <c r="J350" s="178" t="str">
        <f>отч_график!J350</f>
        <v/>
      </c>
      <c r="K350" s="178" t="str">
        <f>отч_график!K350</f>
        <v/>
      </c>
      <c r="L350" s="178" t="str">
        <f>отч_график!L350</f>
        <v/>
      </c>
      <c r="M350" s="181" t="str">
        <f>отч_график!M350</f>
        <v/>
      </c>
      <c r="N350" s="1"/>
      <c r="O350" s="186"/>
      <c r="P350" s="178" t="str">
        <f>отч_конкуренты!I350</f>
        <v/>
      </c>
      <c r="Q350" s="178" t="str">
        <f>отч_конкуренты!J350</f>
        <v/>
      </c>
      <c r="R350" s="178" t="str">
        <f>отч_конкуренты!K350</f>
        <v/>
      </c>
      <c r="S350" s="178" t="str">
        <f>отч_конкуренты!L350</f>
        <v/>
      </c>
      <c r="T350" s="181" t="str">
        <f>отч_конкуренты!M350</f>
        <v/>
      </c>
      <c r="U350" s="1"/>
      <c r="V350" s="1"/>
      <c r="W350" s="1"/>
      <c r="X350" s="1"/>
      <c r="Y350" s="105"/>
      <c r="Z350" s="1"/>
    </row>
    <row r="351" spans="1:26" x14ac:dyDescent="0.3">
      <c r="A351" s="1"/>
      <c r="B351" s="1"/>
      <c r="C351" s="1"/>
      <c r="D351" s="105"/>
      <c r="E351" s="1"/>
      <c r="F351" s="139"/>
      <c r="G351" s="182" t="str">
        <f>IF(G350="","",IF(G350+1&gt;условия!$K$14,"",G350+1))</f>
        <v/>
      </c>
      <c r="H351" s="140"/>
      <c r="I351" s="178" t="str">
        <f>отч_график!I351</f>
        <v/>
      </c>
      <c r="J351" s="178" t="str">
        <f>отч_график!J351</f>
        <v/>
      </c>
      <c r="K351" s="178" t="str">
        <f>отч_график!K351</f>
        <v/>
      </c>
      <c r="L351" s="178" t="str">
        <f>отч_график!L351</f>
        <v/>
      </c>
      <c r="M351" s="181" t="str">
        <f>отч_график!M351</f>
        <v/>
      </c>
      <c r="N351" s="1"/>
      <c r="O351" s="186"/>
      <c r="P351" s="178" t="str">
        <f>отч_конкуренты!I351</f>
        <v/>
      </c>
      <c r="Q351" s="178" t="str">
        <f>отч_конкуренты!J351</f>
        <v/>
      </c>
      <c r="R351" s="178" t="str">
        <f>отч_конкуренты!K351</f>
        <v/>
      </c>
      <c r="S351" s="178" t="str">
        <f>отч_конкуренты!L351</f>
        <v/>
      </c>
      <c r="T351" s="181" t="str">
        <f>отч_конкуренты!M351</f>
        <v/>
      </c>
      <c r="U351" s="1"/>
      <c r="V351" s="1"/>
      <c r="W351" s="1"/>
      <c r="X351" s="1"/>
      <c r="Y351" s="105"/>
      <c r="Z351" s="1"/>
    </row>
    <row r="352" spans="1:26" x14ac:dyDescent="0.3">
      <c r="A352" s="1"/>
      <c r="B352" s="1"/>
      <c r="C352" s="1"/>
      <c r="D352" s="105"/>
      <c r="E352" s="1"/>
      <c r="F352" s="139"/>
      <c r="G352" s="182" t="str">
        <f>IF(G351="","",IF(G351+1&gt;условия!$K$14,"",G351+1))</f>
        <v/>
      </c>
      <c r="H352" s="140"/>
      <c r="I352" s="178" t="str">
        <f>отч_график!I352</f>
        <v/>
      </c>
      <c r="J352" s="178" t="str">
        <f>отч_график!J352</f>
        <v/>
      </c>
      <c r="K352" s="178" t="str">
        <f>отч_график!K352</f>
        <v/>
      </c>
      <c r="L352" s="178" t="str">
        <f>отч_график!L352</f>
        <v/>
      </c>
      <c r="M352" s="181" t="str">
        <f>отч_график!M352</f>
        <v/>
      </c>
      <c r="N352" s="1"/>
      <c r="O352" s="186"/>
      <c r="P352" s="178" t="str">
        <f>отч_конкуренты!I352</f>
        <v/>
      </c>
      <c r="Q352" s="178" t="str">
        <f>отч_конкуренты!J352</f>
        <v/>
      </c>
      <c r="R352" s="178" t="str">
        <f>отч_конкуренты!K352</f>
        <v/>
      </c>
      <c r="S352" s="178" t="str">
        <f>отч_конкуренты!L352</f>
        <v/>
      </c>
      <c r="T352" s="181" t="str">
        <f>отч_конкуренты!M352</f>
        <v/>
      </c>
      <c r="U352" s="1"/>
      <c r="V352" s="1"/>
      <c r="W352" s="1"/>
      <c r="X352" s="1"/>
      <c r="Y352" s="105"/>
      <c r="Z352" s="1"/>
    </row>
    <row r="353" spans="1:26" x14ac:dyDescent="0.3">
      <c r="A353" s="1"/>
      <c r="B353" s="1"/>
      <c r="C353" s="1"/>
      <c r="D353" s="105"/>
      <c r="E353" s="1"/>
      <c r="F353" s="139"/>
      <c r="G353" s="182" t="str">
        <f>IF(G352="","",IF(G352+1&gt;условия!$K$14,"",G352+1))</f>
        <v/>
      </c>
      <c r="H353" s="140"/>
      <c r="I353" s="178" t="str">
        <f>отч_график!I353</f>
        <v/>
      </c>
      <c r="J353" s="178" t="str">
        <f>отч_график!J353</f>
        <v/>
      </c>
      <c r="K353" s="178" t="str">
        <f>отч_график!K353</f>
        <v/>
      </c>
      <c r="L353" s="178" t="str">
        <f>отч_график!L353</f>
        <v/>
      </c>
      <c r="M353" s="181" t="str">
        <f>отч_график!M353</f>
        <v/>
      </c>
      <c r="N353" s="1"/>
      <c r="O353" s="186"/>
      <c r="P353" s="178" t="str">
        <f>отч_конкуренты!I353</f>
        <v/>
      </c>
      <c r="Q353" s="178" t="str">
        <f>отч_конкуренты!J353</f>
        <v/>
      </c>
      <c r="R353" s="178" t="str">
        <f>отч_конкуренты!K353</f>
        <v/>
      </c>
      <c r="S353" s="178" t="str">
        <f>отч_конкуренты!L353</f>
        <v/>
      </c>
      <c r="T353" s="181" t="str">
        <f>отч_конкуренты!M353</f>
        <v/>
      </c>
      <c r="U353" s="1"/>
      <c r="V353" s="1"/>
      <c r="W353" s="1"/>
      <c r="X353" s="1"/>
      <c r="Y353" s="105"/>
      <c r="Z353" s="1"/>
    </row>
    <row r="354" spans="1:26" x14ac:dyDescent="0.3">
      <c r="A354" s="1"/>
      <c r="B354" s="1"/>
      <c r="C354" s="1"/>
      <c r="D354" s="105"/>
      <c r="E354" s="1"/>
      <c r="F354" s="139"/>
      <c r="G354" s="182" t="str">
        <f>IF(G353="","",IF(G353+1&gt;условия!$K$14,"",G353+1))</f>
        <v/>
      </c>
      <c r="H354" s="140"/>
      <c r="I354" s="178" t="str">
        <f>отч_график!I354</f>
        <v/>
      </c>
      <c r="J354" s="178" t="str">
        <f>отч_график!J354</f>
        <v/>
      </c>
      <c r="K354" s="178" t="str">
        <f>отч_график!K354</f>
        <v/>
      </c>
      <c r="L354" s="178" t="str">
        <f>отч_график!L354</f>
        <v/>
      </c>
      <c r="M354" s="181" t="str">
        <f>отч_график!M354</f>
        <v/>
      </c>
      <c r="N354" s="1"/>
      <c r="O354" s="186"/>
      <c r="P354" s="178" t="str">
        <f>отч_конкуренты!I354</f>
        <v/>
      </c>
      <c r="Q354" s="178" t="str">
        <f>отч_конкуренты!J354</f>
        <v/>
      </c>
      <c r="R354" s="178" t="str">
        <f>отч_конкуренты!K354</f>
        <v/>
      </c>
      <c r="S354" s="178" t="str">
        <f>отч_конкуренты!L354</f>
        <v/>
      </c>
      <c r="T354" s="181" t="str">
        <f>отч_конкуренты!M354</f>
        <v/>
      </c>
      <c r="U354" s="1"/>
      <c r="V354" s="1"/>
      <c r="W354" s="1"/>
      <c r="X354" s="1"/>
      <c r="Y354" s="105"/>
      <c r="Z354" s="1"/>
    </row>
    <row r="355" spans="1:26" x14ac:dyDescent="0.3">
      <c r="A355" s="1"/>
      <c r="B355" s="1"/>
      <c r="C355" s="1"/>
      <c r="D355" s="105"/>
      <c r="E355" s="1"/>
      <c r="F355" s="139"/>
      <c r="G355" s="182" t="str">
        <f>IF(G354="","",IF(G354+1&gt;условия!$K$14,"",G354+1))</f>
        <v/>
      </c>
      <c r="H355" s="140"/>
      <c r="I355" s="178" t="str">
        <f>отч_график!I355</f>
        <v/>
      </c>
      <c r="J355" s="178" t="str">
        <f>отч_график!J355</f>
        <v/>
      </c>
      <c r="K355" s="178" t="str">
        <f>отч_график!K355</f>
        <v/>
      </c>
      <c r="L355" s="178" t="str">
        <f>отч_график!L355</f>
        <v/>
      </c>
      <c r="M355" s="181" t="str">
        <f>отч_график!M355</f>
        <v/>
      </c>
      <c r="N355" s="1"/>
      <c r="O355" s="186"/>
      <c r="P355" s="178" t="str">
        <f>отч_конкуренты!I355</f>
        <v/>
      </c>
      <c r="Q355" s="178" t="str">
        <f>отч_конкуренты!J355</f>
        <v/>
      </c>
      <c r="R355" s="178" t="str">
        <f>отч_конкуренты!K355</f>
        <v/>
      </c>
      <c r="S355" s="178" t="str">
        <f>отч_конкуренты!L355</f>
        <v/>
      </c>
      <c r="T355" s="181" t="str">
        <f>отч_конкуренты!M355</f>
        <v/>
      </c>
      <c r="U355" s="1"/>
      <c r="V355" s="1"/>
      <c r="W355" s="1"/>
      <c r="X355" s="1"/>
      <c r="Y355" s="105"/>
      <c r="Z355" s="1"/>
    </row>
    <row r="356" spans="1:26" x14ac:dyDescent="0.3">
      <c r="A356" s="1"/>
      <c r="B356" s="1"/>
      <c r="C356" s="1"/>
      <c r="D356" s="105"/>
      <c r="E356" s="1"/>
      <c r="F356" s="139"/>
      <c r="G356" s="182" t="str">
        <f>IF(G355="","",IF(G355+1&gt;условия!$K$14,"",G355+1))</f>
        <v/>
      </c>
      <c r="H356" s="140"/>
      <c r="I356" s="178" t="str">
        <f>отч_график!I356</f>
        <v/>
      </c>
      <c r="J356" s="178" t="str">
        <f>отч_график!J356</f>
        <v/>
      </c>
      <c r="K356" s="178" t="str">
        <f>отч_график!K356</f>
        <v/>
      </c>
      <c r="L356" s="178" t="str">
        <f>отч_график!L356</f>
        <v/>
      </c>
      <c r="M356" s="181" t="str">
        <f>отч_график!M356</f>
        <v/>
      </c>
      <c r="N356" s="1"/>
      <c r="O356" s="186"/>
      <c r="P356" s="178" t="str">
        <f>отч_конкуренты!I356</f>
        <v/>
      </c>
      <c r="Q356" s="178" t="str">
        <f>отч_конкуренты!J356</f>
        <v/>
      </c>
      <c r="R356" s="178" t="str">
        <f>отч_конкуренты!K356</f>
        <v/>
      </c>
      <c r="S356" s="178" t="str">
        <f>отч_конкуренты!L356</f>
        <v/>
      </c>
      <c r="T356" s="181" t="str">
        <f>отч_конкуренты!M356</f>
        <v/>
      </c>
      <c r="U356" s="1"/>
      <c r="V356" s="1"/>
      <c r="W356" s="1"/>
      <c r="X356" s="1"/>
      <c r="Y356" s="105"/>
      <c r="Z356" s="1"/>
    </row>
    <row r="357" spans="1:26" x14ac:dyDescent="0.3">
      <c r="A357" s="1"/>
      <c r="B357" s="1"/>
      <c r="C357" s="1"/>
      <c r="D357" s="105"/>
      <c r="E357" s="1"/>
      <c r="F357" s="139"/>
      <c r="G357" s="182" t="str">
        <f>IF(G356="","",IF(G356+1&gt;условия!$K$14,"",G356+1))</f>
        <v/>
      </c>
      <c r="H357" s="140"/>
      <c r="I357" s="178" t="str">
        <f>отч_график!I357</f>
        <v/>
      </c>
      <c r="J357" s="178" t="str">
        <f>отч_график!J357</f>
        <v/>
      </c>
      <c r="K357" s="178" t="str">
        <f>отч_график!K357</f>
        <v/>
      </c>
      <c r="L357" s="178" t="str">
        <f>отч_график!L357</f>
        <v/>
      </c>
      <c r="M357" s="181" t="str">
        <f>отч_график!M357</f>
        <v/>
      </c>
      <c r="N357" s="1"/>
      <c r="O357" s="186"/>
      <c r="P357" s="178" t="str">
        <f>отч_конкуренты!I357</f>
        <v/>
      </c>
      <c r="Q357" s="178" t="str">
        <f>отч_конкуренты!J357</f>
        <v/>
      </c>
      <c r="R357" s="178" t="str">
        <f>отч_конкуренты!K357</f>
        <v/>
      </c>
      <c r="S357" s="178" t="str">
        <f>отч_конкуренты!L357</f>
        <v/>
      </c>
      <c r="T357" s="181" t="str">
        <f>отч_конкуренты!M357</f>
        <v/>
      </c>
      <c r="U357" s="1"/>
      <c r="V357" s="1"/>
      <c r="W357" s="1"/>
      <c r="X357" s="1"/>
      <c r="Y357" s="105"/>
      <c r="Z357" s="1"/>
    </row>
    <row r="358" spans="1:26" x14ac:dyDescent="0.3">
      <c r="A358" s="1"/>
      <c r="B358" s="1"/>
      <c r="C358" s="1"/>
      <c r="D358" s="105"/>
      <c r="E358" s="1"/>
      <c r="F358" s="139"/>
      <c r="G358" s="182" t="str">
        <f>IF(G357="","",IF(G357+1&gt;условия!$K$14,"",G357+1))</f>
        <v/>
      </c>
      <c r="H358" s="140"/>
      <c r="I358" s="178" t="str">
        <f>отч_график!I358</f>
        <v/>
      </c>
      <c r="J358" s="178" t="str">
        <f>отч_график!J358</f>
        <v/>
      </c>
      <c r="K358" s="178" t="str">
        <f>отч_график!K358</f>
        <v/>
      </c>
      <c r="L358" s="178" t="str">
        <f>отч_график!L358</f>
        <v/>
      </c>
      <c r="M358" s="181" t="str">
        <f>отч_график!M358</f>
        <v/>
      </c>
      <c r="N358" s="1"/>
      <c r="O358" s="186"/>
      <c r="P358" s="178" t="str">
        <f>отч_конкуренты!I358</f>
        <v/>
      </c>
      <c r="Q358" s="178" t="str">
        <f>отч_конкуренты!J358</f>
        <v/>
      </c>
      <c r="R358" s="178" t="str">
        <f>отч_конкуренты!K358</f>
        <v/>
      </c>
      <c r="S358" s="178" t="str">
        <f>отч_конкуренты!L358</f>
        <v/>
      </c>
      <c r="T358" s="181" t="str">
        <f>отч_конкуренты!M358</f>
        <v/>
      </c>
      <c r="U358" s="1"/>
      <c r="V358" s="1"/>
      <c r="W358" s="1"/>
      <c r="X358" s="1"/>
      <c r="Y358" s="105"/>
      <c r="Z358" s="1"/>
    </row>
    <row r="359" spans="1:26" x14ac:dyDescent="0.3">
      <c r="A359" s="1"/>
      <c r="B359" s="1"/>
      <c r="C359" s="1"/>
      <c r="D359" s="105"/>
      <c r="E359" s="1"/>
      <c r="F359" s="139"/>
      <c r="G359" s="182" t="str">
        <f>IF(G358="","",IF(G358+1&gt;условия!$K$14,"",G358+1))</f>
        <v/>
      </c>
      <c r="H359" s="140"/>
      <c r="I359" s="178" t="str">
        <f>отч_график!I359</f>
        <v/>
      </c>
      <c r="J359" s="178" t="str">
        <f>отч_график!J359</f>
        <v/>
      </c>
      <c r="K359" s="178" t="str">
        <f>отч_график!K359</f>
        <v/>
      </c>
      <c r="L359" s="178" t="str">
        <f>отч_график!L359</f>
        <v/>
      </c>
      <c r="M359" s="181" t="str">
        <f>отч_график!M359</f>
        <v/>
      </c>
      <c r="N359" s="1"/>
      <c r="O359" s="186"/>
      <c r="P359" s="178" t="str">
        <f>отч_конкуренты!I359</f>
        <v/>
      </c>
      <c r="Q359" s="178" t="str">
        <f>отч_конкуренты!J359</f>
        <v/>
      </c>
      <c r="R359" s="178" t="str">
        <f>отч_конкуренты!K359</f>
        <v/>
      </c>
      <c r="S359" s="178" t="str">
        <f>отч_конкуренты!L359</f>
        <v/>
      </c>
      <c r="T359" s="181" t="str">
        <f>отч_конкуренты!M359</f>
        <v/>
      </c>
      <c r="U359" s="1"/>
      <c r="V359" s="1"/>
      <c r="W359" s="1"/>
      <c r="X359" s="1"/>
      <c r="Y359" s="105"/>
      <c r="Z359" s="1"/>
    </row>
    <row r="360" spans="1:26" x14ac:dyDescent="0.3">
      <c r="A360" s="1"/>
      <c r="B360" s="1"/>
      <c r="C360" s="1"/>
      <c r="D360" s="105"/>
      <c r="E360" s="1"/>
      <c r="F360" s="139"/>
      <c r="G360" s="182" t="str">
        <f>IF(G359="","",IF(G359+1&gt;условия!$K$14,"",G359+1))</f>
        <v/>
      </c>
      <c r="H360" s="140"/>
      <c r="I360" s="178" t="str">
        <f>отч_график!I360</f>
        <v/>
      </c>
      <c r="J360" s="178" t="str">
        <f>отч_график!J360</f>
        <v/>
      </c>
      <c r="K360" s="178" t="str">
        <f>отч_график!K360</f>
        <v/>
      </c>
      <c r="L360" s="178" t="str">
        <f>отч_график!L360</f>
        <v/>
      </c>
      <c r="M360" s="181" t="str">
        <f>отч_график!M360</f>
        <v/>
      </c>
      <c r="N360" s="1"/>
      <c r="O360" s="186"/>
      <c r="P360" s="178" t="str">
        <f>отч_конкуренты!I360</f>
        <v/>
      </c>
      <c r="Q360" s="178" t="str">
        <f>отч_конкуренты!J360</f>
        <v/>
      </c>
      <c r="R360" s="178" t="str">
        <f>отч_конкуренты!K360</f>
        <v/>
      </c>
      <c r="S360" s="178" t="str">
        <f>отч_конкуренты!L360</f>
        <v/>
      </c>
      <c r="T360" s="181" t="str">
        <f>отч_конкуренты!M360</f>
        <v/>
      </c>
      <c r="U360" s="1"/>
      <c r="V360" s="1"/>
      <c r="W360" s="1"/>
      <c r="X360" s="1"/>
      <c r="Y360" s="105"/>
      <c r="Z360" s="1"/>
    </row>
    <row r="361" spans="1:26" x14ac:dyDescent="0.3">
      <c r="A361" s="1"/>
      <c r="B361" s="1"/>
      <c r="C361" s="1"/>
      <c r="D361" s="105"/>
      <c r="E361" s="1"/>
      <c r="F361" s="139"/>
      <c r="G361" s="182" t="str">
        <f>IF(G360="","",IF(G360+1&gt;условия!$K$14,"",G360+1))</f>
        <v/>
      </c>
      <c r="H361" s="140"/>
      <c r="I361" s="178" t="str">
        <f>отч_график!I361</f>
        <v/>
      </c>
      <c r="J361" s="178" t="str">
        <f>отч_график!J361</f>
        <v/>
      </c>
      <c r="K361" s="178" t="str">
        <f>отч_график!K361</f>
        <v/>
      </c>
      <c r="L361" s="178" t="str">
        <f>отч_график!L361</f>
        <v/>
      </c>
      <c r="M361" s="181" t="str">
        <f>отч_график!M361</f>
        <v/>
      </c>
      <c r="N361" s="1"/>
      <c r="O361" s="186"/>
      <c r="P361" s="178" t="str">
        <f>отч_конкуренты!I361</f>
        <v/>
      </c>
      <c r="Q361" s="178" t="str">
        <f>отч_конкуренты!J361</f>
        <v/>
      </c>
      <c r="R361" s="178" t="str">
        <f>отч_конкуренты!K361</f>
        <v/>
      </c>
      <c r="S361" s="178" t="str">
        <f>отч_конкуренты!L361</f>
        <v/>
      </c>
      <c r="T361" s="181" t="str">
        <f>отч_конкуренты!M361</f>
        <v/>
      </c>
      <c r="U361" s="1"/>
      <c r="V361" s="1"/>
      <c r="W361" s="1"/>
      <c r="X361" s="1"/>
      <c r="Y361" s="105"/>
      <c r="Z361" s="1"/>
    </row>
    <row r="362" spans="1:26" x14ac:dyDescent="0.3">
      <c r="A362" s="1"/>
      <c r="B362" s="1"/>
      <c r="C362" s="1"/>
      <c r="D362" s="105"/>
      <c r="E362" s="1"/>
      <c r="F362" s="139"/>
      <c r="G362" s="182" t="str">
        <f>IF(G361="","",IF(G361+1&gt;условия!$K$14,"",G361+1))</f>
        <v/>
      </c>
      <c r="H362" s="140"/>
      <c r="I362" s="178" t="str">
        <f>отч_график!I362</f>
        <v/>
      </c>
      <c r="J362" s="178" t="str">
        <f>отч_график!J362</f>
        <v/>
      </c>
      <c r="K362" s="178" t="str">
        <f>отч_график!K362</f>
        <v/>
      </c>
      <c r="L362" s="178" t="str">
        <f>отч_график!L362</f>
        <v/>
      </c>
      <c r="M362" s="181" t="str">
        <f>отч_график!M362</f>
        <v/>
      </c>
      <c r="N362" s="1"/>
      <c r="O362" s="186"/>
      <c r="P362" s="178" t="str">
        <f>отч_конкуренты!I362</f>
        <v/>
      </c>
      <c r="Q362" s="178" t="str">
        <f>отч_конкуренты!J362</f>
        <v/>
      </c>
      <c r="R362" s="178" t="str">
        <f>отч_конкуренты!K362</f>
        <v/>
      </c>
      <c r="S362" s="178" t="str">
        <f>отч_конкуренты!L362</f>
        <v/>
      </c>
      <c r="T362" s="181" t="str">
        <f>отч_конкуренты!M362</f>
        <v/>
      </c>
      <c r="U362" s="1"/>
      <c r="V362" s="1"/>
      <c r="W362" s="1"/>
      <c r="X362" s="1"/>
      <c r="Y362" s="105"/>
      <c r="Z362" s="1"/>
    </row>
    <row r="363" spans="1:26" x14ac:dyDescent="0.3">
      <c r="A363" s="1"/>
      <c r="B363" s="1"/>
      <c r="C363" s="1"/>
      <c r="D363" s="105"/>
      <c r="E363" s="1"/>
      <c r="F363" s="139"/>
      <c r="G363" s="182" t="str">
        <f>IF(G362="","",IF(G362+1&gt;условия!$K$14,"",G362+1))</f>
        <v/>
      </c>
      <c r="H363" s="140"/>
      <c r="I363" s="178" t="str">
        <f>отч_график!I363</f>
        <v/>
      </c>
      <c r="J363" s="178" t="str">
        <f>отч_график!J363</f>
        <v/>
      </c>
      <c r="K363" s="178" t="str">
        <f>отч_график!K363</f>
        <v/>
      </c>
      <c r="L363" s="178" t="str">
        <f>отч_график!L363</f>
        <v/>
      </c>
      <c r="M363" s="181" t="str">
        <f>отч_график!M363</f>
        <v/>
      </c>
      <c r="N363" s="1"/>
      <c r="O363" s="186"/>
      <c r="P363" s="178" t="str">
        <f>отч_конкуренты!I363</f>
        <v/>
      </c>
      <c r="Q363" s="178" t="str">
        <f>отч_конкуренты!J363</f>
        <v/>
      </c>
      <c r="R363" s="178" t="str">
        <f>отч_конкуренты!K363</f>
        <v/>
      </c>
      <c r="S363" s="178" t="str">
        <f>отч_конкуренты!L363</f>
        <v/>
      </c>
      <c r="T363" s="181" t="str">
        <f>отч_конкуренты!M363</f>
        <v/>
      </c>
      <c r="U363" s="1"/>
      <c r="V363" s="1"/>
      <c r="W363" s="1"/>
      <c r="X363" s="1"/>
      <c r="Y363" s="105"/>
      <c r="Z363" s="1"/>
    </row>
    <row r="364" spans="1:26" x14ac:dyDescent="0.3">
      <c r="A364" s="1"/>
      <c r="B364" s="1"/>
      <c r="C364" s="1"/>
      <c r="D364" s="105"/>
      <c r="E364" s="1"/>
      <c r="F364" s="139"/>
      <c r="G364" s="182" t="str">
        <f>IF(G363="","",IF(G363+1&gt;условия!$K$14,"",G363+1))</f>
        <v/>
      </c>
      <c r="H364" s="140"/>
      <c r="I364" s="178" t="str">
        <f>отч_график!I364</f>
        <v/>
      </c>
      <c r="J364" s="178" t="str">
        <f>отч_график!J364</f>
        <v/>
      </c>
      <c r="K364" s="178" t="str">
        <f>отч_график!K364</f>
        <v/>
      </c>
      <c r="L364" s="178" t="str">
        <f>отч_график!L364</f>
        <v/>
      </c>
      <c r="M364" s="181" t="str">
        <f>отч_график!M364</f>
        <v/>
      </c>
      <c r="N364" s="1"/>
      <c r="O364" s="186"/>
      <c r="P364" s="178" t="str">
        <f>отч_конкуренты!I364</f>
        <v/>
      </c>
      <c r="Q364" s="178" t="str">
        <f>отч_конкуренты!J364</f>
        <v/>
      </c>
      <c r="R364" s="178" t="str">
        <f>отч_конкуренты!K364</f>
        <v/>
      </c>
      <c r="S364" s="178" t="str">
        <f>отч_конкуренты!L364</f>
        <v/>
      </c>
      <c r="T364" s="181" t="str">
        <f>отч_конкуренты!M364</f>
        <v/>
      </c>
      <c r="U364" s="1"/>
      <c r="V364" s="1"/>
      <c r="W364" s="1"/>
      <c r="X364" s="1"/>
      <c r="Y364" s="105"/>
      <c r="Z364" s="1"/>
    </row>
    <row r="365" spans="1:26" x14ac:dyDescent="0.3">
      <c r="A365" s="1"/>
      <c r="B365" s="1"/>
      <c r="C365" s="1"/>
      <c r="D365" s="105"/>
      <c r="E365" s="1"/>
      <c r="F365" s="139"/>
      <c r="G365" s="182" t="str">
        <f>IF(G364="","",IF(G364+1&gt;условия!$K$14,"",G364+1))</f>
        <v/>
      </c>
      <c r="H365" s="140"/>
      <c r="I365" s="178" t="str">
        <f>отч_график!I365</f>
        <v/>
      </c>
      <c r="J365" s="178" t="str">
        <f>отч_график!J365</f>
        <v/>
      </c>
      <c r="K365" s="178" t="str">
        <f>отч_график!K365</f>
        <v/>
      </c>
      <c r="L365" s="178" t="str">
        <f>отч_график!L365</f>
        <v/>
      </c>
      <c r="M365" s="181" t="str">
        <f>отч_график!M365</f>
        <v/>
      </c>
      <c r="N365" s="1"/>
      <c r="O365" s="186"/>
      <c r="P365" s="178" t="str">
        <f>отч_конкуренты!I365</f>
        <v/>
      </c>
      <c r="Q365" s="178" t="str">
        <f>отч_конкуренты!J365</f>
        <v/>
      </c>
      <c r="R365" s="178" t="str">
        <f>отч_конкуренты!K365</f>
        <v/>
      </c>
      <c r="S365" s="178" t="str">
        <f>отч_конкуренты!L365</f>
        <v/>
      </c>
      <c r="T365" s="181" t="str">
        <f>отч_конкуренты!M365</f>
        <v/>
      </c>
      <c r="U365" s="1"/>
      <c r="V365" s="1"/>
      <c r="W365" s="1"/>
      <c r="X365" s="1"/>
      <c r="Y365" s="105"/>
      <c r="Z365" s="1"/>
    </row>
    <row r="366" spans="1:26" x14ac:dyDescent="0.3">
      <c r="A366" s="1"/>
      <c r="B366" s="1"/>
      <c r="C366" s="1"/>
      <c r="D366" s="105"/>
      <c r="E366" s="1"/>
      <c r="F366" s="139"/>
      <c r="G366" s="182" t="str">
        <f>IF(G365="","",IF(G365+1&gt;условия!$K$14,"",G365+1))</f>
        <v/>
      </c>
      <c r="H366" s="140"/>
      <c r="I366" s="178" t="str">
        <f>отч_график!I366</f>
        <v/>
      </c>
      <c r="J366" s="178" t="str">
        <f>отч_график!J366</f>
        <v/>
      </c>
      <c r="K366" s="178" t="str">
        <f>отч_график!K366</f>
        <v/>
      </c>
      <c r="L366" s="178" t="str">
        <f>отч_график!L366</f>
        <v/>
      </c>
      <c r="M366" s="181" t="str">
        <f>отч_график!M366</f>
        <v/>
      </c>
      <c r="N366" s="1"/>
      <c r="O366" s="186"/>
      <c r="P366" s="178" t="str">
        <f>отч_конкуренты!I366</f>
        <v/>
      </c>
      <c r="Q366" s="178" t="str">
        <f>отч_конкуренты!J366</f>
        <v/>
      </c>
      <c r="R366" s="178" t="str">
        <f>отч_конкуренты!K366</f>
        <v/>
      </c>
      <c r="S366" s="178" t="str">
        <f>отч_конкуренты!L366</f>
        <v/>
      </c>
      <c r="T366" s="181" t="str">
        <f>отч_конкуренты!M366</f>
        <v/>
      </c>
      <c r="U366" s="1"/>
      <c r="V366" s="1"/>
      <c r="W366" s="1"/>
      <c r="X366" s="1"/>
      <c r="Y366" s="105"/>
      <c r="Z366" s="1"/>
    </row>
    <row r="367" spans="1:26" x14ac:dyDescent="0.3">
      <c r="A367" s="1"/>
      <c r="B367" s="1"/>
      <c r="C367" s="1"/>
      <c r="D367" s="105"/>
      <c r="E367" s="1"/>
      <c r="F367" s="139"/>
      <c r="G367" s="182" t="str">
        <f>IF(G366="","",IF(G366+1&gt;условия!$K$14,"",G366+1))</f>
        <v/>
      </c>
      <c r="H367" s="140"/>
      <c r="I367" s="178" t="str">
        <f>отч_график!I367</f>
        <v/>
      </c>
      <c r="J367" s="178" t="str">
        <f>отч_график!J367</f>
        <v/>
      </c>
      <c r="K367" s="178" t="str">
        <f>отч_график!K367</f>
        <v/>
      </c>
      <c r="L367" s="178" t="str">
        <f>отч_график!L367</f>
        <v/>
      </c>
      <c r="M367" s="181" t="str">
        <f>отч_график!M367</f>
        <v/>
      </c>
      <c r="N367" s="1"/>
      <c r="O367" s="186"/>
      <c r="P367" s="178" t="str">
        <f>отч_конкуренты!I367</f>
        <v/>
      </c>
      <c r="Q367" s="178" t="str">
        <f>отч_конкуренты!J367</f>
        <v/>
      </c>
      <c r="R367" s="178" t="str">
        <f>отч_конкуренты!K367</f>
        <v/>
      </c>
      <c r="S367" s="178" t="str">
        <f>отч_конкуренты!L367</f>
        <v/>
      </c>
      <c r="T367" s="181" t="str">
        <f>отч_конкуренты!M367</f>
        <v/>
      </c>
      <c r="U367" s="1"/>
      <c r="V367" s="1"/>
      <c r="W367" s="1"/>
      <c r="X367" s="1"/>
      <c r="Y367" s="105"/>
      <c r="Z367" s="1"/>
    </row>
    <row r="368" spans="1:26" x14ac:dyDescent="0.3">
      <c r="A368" s="1"/>
      <c r="B368" s="1"/>
      <c r="C368" s="1"/>
      <c r="D368" s="105"/>
      <c r="E368" s="1"/>
      <c r="F368" s="139"/>
      <c r="G368" s="182" t="str">
        <f>IF(G367="","",IF(G367+1&gt;условия!$K$14,"",G367+1))</f>
        <v/>
      </c>
      <c r="H368" s="140"/>
      <c r="I368" s="178" t="str">
        <f>отч_график!I368</f>
        <v/>
      </c>
      <c r="J368" s="178" t="str">
        <f>отч_график!J368</f>
        <v/>
      </c>
      <c r="K368" s="178" t="str">
        <f>отч_график!K368</f>
        <v/>
      </c>
      <c r="L368" s="178" t="str">
        <f>отч_график!L368</f>
        <v/>
      </c>
      <c r="M368" s="181" t="str">
        <f>отч_график!M368</f>
        <v/>
      </c>
      <c r="N368" s="1"/>
      <c r="O368" s="186"/>
      <c r="P368" s="178" t="str">
        <f>отч_конкуренты!I368</f>
        <v/>
      </c>
      <c r="Q368" s="178" t="str">
        <f>отч_конкуренты!J368</f>
        <v/>
      </c>
      <c r="R368" s="178" t="str">
        <f>отч_конкуренты!K368</f>
        <v/>
      </c>
      <c r="S368" s="178" t="str">
        <f>отч_конкуренты!L368</f>
        <v/>
      </c>
      <c r="T368" s="181" t="str">
        <f>отч_конкуренты!M368</f>
        <v/>
      </c>
      <c r="U368" s="1"/>
      <c r="V368" s="1"/>
      <c r="W368" s="1"/>
      <c r="X368" s="1"/>
      <c r="Y368" s="105"/>
      <c r="Z368" s="1"/>
    </row>
    <row r="369" spans="1:26" x14ac:dyDescent="0.3">
      <c r="A369" s="1"/>
      <c r="B369" s="1"/>
      <c r="C369" s="1"/>
      <c r="D369" s="105"/>
      <c r="E369" s="1"/>
      <c r="F369" s="139"/>
      <c r="G369" s="182" t="str">
        <f>IF(G368="","",IF(G368+1&gt;условия!$K$14,"",G368+1))</f>
        <v/>
      </c>
      <c r="H369" s="140"/>
      <c r="I369" s="178" t="str">
        <f>отч_график!I369</f>
        <v/>
      </c>
      <c r="J369" s="178" t="str">
        <f>отч_график!J369</f>
        <v/>
      </c>
      <c r="K369" s="178" t="str">
        <f>отч_график!K369</f>
        <v/>
      </c>
      <c r="L369" s="178" t="str">
        <f>отч_график!L369</f>
        <v/>
      </c>
      <c r="M369" s="181" t="str">
        <f>отч_график!M369</f>
        <v/>
      </c>
      <c r="N369" s="1"/>
      <c r="O369" s="186"/>
      <c r="P369" s="178" t="str">
        <f>отч_конкуренты!I369</f>
        <v/>
      </c>
      <c r="Q369" s="178" t="str">
        <f>отч_конкуренты!J369</f>
        <v/>
      </c>
      <c r="R369" s="178" t="str">
        <f>отч_конкуренты!K369</f>
        <v/>
      </c>
      <c r="S369" s="178" t="str">
        <f>отч_конкуренты!L369</f>
        <v/>
      </c>
      <c r="T369" s="181" t="str">
        <f>отч_конкуренты!M369</f>
        <v/>
      </c>
      <c r="U369" s="1"/>
      <c r="V369" s="1"/>
      <c r="W369" s="1"/>
      <c r="X369" s="1"/>
      <c r="Y369" s="105"/>
      <c r="Z369" s="1"/>
    </row>
    <row r="370" spans="1:26" x14ac:dyDescent="0.3">
      <c r="A370" s="1"/>
      <c r="B370" s="1"/>
      <c r="C370" s="1"/>
      <c r="D370" s="105"/>
      <c r="E370" s="1"/>
      <c r="F370" s="139"/>
      <c r="G370" s="182" t="str">
        <f>IF(G369="","",IF(G369+1&gt;условия!$K$14,"",G369+1))</f>
        <v/>
      </c>
      <c r="H370" s="140"/>
      <c r="I370" s="178" t="str">
        <f>отч_график!I370</f>
        <v/>
      </c>
      <c r="J370" s="178" t="str">
        <f>отч_график!J370</f>
        <v/>
      </c>
      <c r="K370" s="178" t="str">
        <f>отч_график!K370</f>
        <v/>
      </c>
      <c r="L370" s="178" t="str">
        <f>отч_график!L370</f>
        <v/>
      </c>
      <c r="M370" s="181" t="str">
        <f>отч_график!M370</f>
        <v/>
      </c>
      <c r="N370" s="1"/>
      <c r="O370" s="186"/>
      <c r="P370" s="178" t="str">
        <f>отч_конкуренты!I370</f>
        <v/>
      </c>
      <c r="Q370" s="178" t="str">
        <f>отч_конкуренты!J370</f>
        <v/>
      </c>
      <c r="R370" s="178" t="str">
        <f>отч_конкуренты!K370</f>
        <v/>
      </c>
      <c r="S370" s="178" t="str">
        <f>отч_конкуренты!L370</f>
        <v/>
      </c>
      <c r="T370" s="181" t="str">
        <f>отч_конкуренты!M370</f>
        <v/>
      </c>
      <c r="U370" s="1"/>
      <c r="V370" s="1"/>
      <c r="W370" s="1"/>
      <c r="X370" s="1"/>
      <c r="Y370" s="105"/>
      <c r="Z370" s="1"/>
    </row>
    <row r="371" spans="1:26" x14ac:dyDescent="0.3">
      <c r="A371" s="1"/>
      <c r="B371" s="1"/>
      <c r="C371" s="1"/>
      <c r="D371" s="105"/>
      <c r="E371" s="1"/>
      <c r="F371" s="139"/>
      <c r="G371" s="182" t="str">
        <f>IF(G370="","",IF(G370+1&gt;условия!$K$14,"",G370+1))</f>
        <v/>
      </c>
      <c r="H371" s="140"/>
      <c r="I371" s="178" t="str">
        <f>отч_график!I371</f>
        <v/>
      </c>
      <c r="J371" s="178" t="str">
        <f>отч_график!J371</f>
        <v/>
      </c>
      <c r="K371" s="178" t="str">
        <f>отч_график!K371</f>
        <v/>
      </c>
      <c r="L371" s="178" t="str">
        <f>отч_график!L371</f>
        <v/>
      </c>
      <c r="M371" s="181" t="str">
        <f>отч_график!M371</f>
        <v/>
      </c>
      <c r="N371" s="1"/>
      <c r="O371" s="186"/>
      <c r="P371" s="178" t="str">
        <f>отч_конкуренты!I371</f>
        <v/>
      </c>
      <c r="Q371" s="178" t="str">
        <f>отч_конкуренты!J371</f>
        <v/>
      </c>
      <c r="R371" s="178" t="str">
        <f>отч_конкуренты!K371</f>
        <v/>
      </c>
      <c r="S371" s="178" t="str">
        <f>отч_конкуренты!L371</f>
        <v/>
      </c>
      <c r="T371" s="181" t="str">
        <f>отч_конкуренты!M371</f>
        <v/>
      </c>
      <c r="U371" s="1"/>
      <c r="V371" s="1"/>
      <c r="W371" s="1"/>
      <c r="X371" s="1"/>
      <c r="Y371" s="105"/>
      <c r="Z371" s="1"/>
    </row>
    <row r="372" spans="1:26" x14ac:dyDescent="0.3">
      <c r="A372" s="1"/>
      <c r="B372" s="1"/>
      <c r="C372" s="1"/>
      <c r="D372" s="105"/>
      <c r="E372" s="1"/>
      <c r="F372" s="139"/>
      <c r="G372" s="182" t="str">
        <f>IF(G371="","",IF(G371+1&gt;условия!$K$14,"",G371+1))</f>
        <v/>
      </c>
      <c r="H372" s="140"/>
      <c r="I372" s="178" t="str">
        <f>отч_график!I372</f>
        <v/>
      </c>
      <c r="J372" s="178" t="str">
        <f>отч_график!J372</f>
        <v/>
      </c>
      <c r="K372" s="178" t="str">
        <f>отч_график!K372</f>
        <v/>
      </c>
      <c r="L372" s="178" t="str">
        <f>отч_график!L372</f>
        <v/>
      </c>
      <c r="M372" s="181" t="str">
        <f>отч_график!M372</f>
        <v/>
      </c>
      <c r="N372" s="1"/>
      <c r="O372" s="186"/>
      <c r="P372" s="178" t="str">
        <f>отч_конкуренты!I372</f>
        <v/>
      </c>
      <c r="Q372" s="178" t="str">
        <f>отч_конкуренты!J372</f>
        <v/>
      </c>
      <c r="R372" s="178" t="str">
        <f>отч_конкуренты!K372</f>
        <v/>
      </c>
      <c r="S372" s="178" t="str">
        <f>отч_конкуренты!L372</f>
        <v/>
      </c>
      <c r="T372" s="181" t="str">
        <f>отч_конкуренты!M372</f>
        <v/>
      </c>
      <c r="U372" s="1"/>
      <c r="V372" s="1"/>
      <c r="W372" s="1"/>
      <c r="X372" s="1"/>
      <c r="Y372" s="105"/>
      <c r="Z372" s="1"/>
    </row>
    <row r="373" spans="1:26" x14ac:dyDescent="0.3">
      <c r="A373" s="1"/>
      <c r="B373" s="1"/>
      <c r="C373" s="1"/>
      <c r="D373" s="105"/>
      <c r="E373" s="1"/>
      <c r="F373" s="139"/>
      <c r="G373" s="182" t="str">
        <f>IF(G372="","",IF(G372+1&gt;условия!$K$14,"",G372+1))</f>
        <v/>
      </c>
      <c r="H373" s="140"/>
      <c r="I373" s="178" t="str">
        <f>отч_график!I373</f>
        <v/>
      </c>
      <c r="J373" s="178" t="str">
        <f>отч_график!J373</f>
        <v/>
      </c>
      <c r="K373" s="178" t="str">
        <f>отч_график!K373</f>
        <v/>
      </c>
      <c r="L373" s="178" t="str">
        <f>отч_график!L373</f>
        <v/>
      </c>
      <c r="M373" s="181" t="str">
        <f>отч_график!M373</f>
        <v/>
      </c>
      <c r="N373" s="1"/>
      <c r="O373" s="186"/>
      <c r="P373" s="178" t="str">
        <f>отч_конкуренты!I373</f>
        <v/>
      </c>
      <c r="Q373" s="178" t="str">
        <f>отч_конкуренты!J373</f>
        <v/>
      </c>
      <c r="R373" s="178" t="str">
        <f>отч_конкуренты!K373</f>
        <v/>
      </c>
      <c r="S373" s="178" t="str">
        <f>отч_конкуренты!L373</f>
        <v/>
      </c>
      <c r="T373" s="181" t="str">
        <f>отч_конкуренты!M373</f>
        <v/>
      </c>
      <c r="U373" s="1"/>
      <c r="V373" s="1"/>
      <c r="W373" s="1"/>
      <c r="X373" s="1"/>
      <c r="Y373" s="105"/>
      <c r="Z373" s="1"/>
    </row>
    <row r="374" spans="1:26" x14ac:dyDescent="0.3">
      <c r="A374" s="1"/>
      <c r="B374" s="1"/>
      <c r="C374" s="1"/>
      <c r="D374" s="105"/>
      <c r="E374" s="1"/>
      <c r="F374" s="139"/>
      <c r="G374" s="182" t="str">
        <f>IF(G373="","",IF(G373+1&gt;условия!$K$14,"",G373+1))</f>
        <v/>
      </c>
      <c r="H374" s="140"/>
      <c r="I374" s="178" t="str">
        <f>отч_график!I374</f>
        <v/>
      </c>
      <c r="J374" s="178" t="str">
        <f>отч_график!J374</f>
        <v/>
      </c>
      <c r="K374" s="178" t="str">
        <f>отч_график!K374</f>
        <v/>
      </c>
      <c r="L374" s="178" t="str">
        <f>отч_график!L374</f>
        <v/>
      </c>
      <c r="M374" s="181" t="str">
        <f>отч_график!M374</f>
        <v/>
      </c>
      <c r="N374" s="1"/>
      <c r="O374" s="186"/>
      <c r="P374" s="178" t="str">
        <f>отч_конкуренты!I374</f>
        <v/>
      </c>
      <c r="Q374" s="178" t="str">
        <f>отч_конкуренты!J374</f>
        <v/>
      </c>
      <c r="R374" s="178" t="str">
        <f>отч_конкуренты!K374</f>
        <v/>
      </c>
      <c r="S374" s="178" t="str">
        <f>отч_конкуренты!L374</f>
        <v/>
      </c>
      <c r="T374" s="181" t="str">
        <f>отч_конкуренты!M374</f>
        <v/>
      </c>
      <c r="U374" s="1"/>
      <c r="V374" s="1"/>
      <c r="W374" s="1"/>
      <c r="X374" s="1"/>
      <c r="Y374" s="105"/>
      <c r="Z374" s="1"/>
    </row>
    <row r="375" spans="1:26" x14ac:dyDescent="0.3">
      <c r="A375" s="1"/>
      <c r="B375" s="1"/>
      <c r="C375" s="1"/>
      <c r="D375" s="105"/>
      <c r="E375" s="1"/>
      <c r="F375" s="139"/>
      <c r="G375" s="182" t="str">
        <f>IF(G374="","",IF(G374+1&gt;условия!$K$14,"",G374+1))</f>
        <v/>
      </c>
      <c r="H375" s="140"/>
      <c r="I375" s="178" t="str">
        <f>отч_график!I375</f>
        <v/>
      </c>
      <c r="J375" s="178" t="str">
        <f>отч_график!J375</f>
        <v/>
      </c>
      <c r="K375" s="178" t="str">
        <f>отч_график!K375</f>
        <v/>
      </c>
      <c r="L375" s="178" t="str">
        <f>отч_график!L375</f>
        <v/>
      </c>
      <c r="M375" s="181" t="str">
        <f>отч_график!M375</f>
        <v/>
      </c>
      <c r="N375" s="1"/>
      <c r="O375" s="186"/>
      <c r="P375" s="178" t="str">
        <f>отч_конкуренты!I375</f>
        <v/>
      </c>
      <c r="Q375" s="178" t="str">
        <f>отч_конкуренты!J375</f>
        <v/>
      </c>
      <c r="R375" s="178" t="str">
        <f>отч_конкуренты!K375</f>
        <v/>
      </c>
      <c r="S375" s="178" t="str">
        <f>отч_конкуренты!L375</f>
        <v/>
      </c>
      <c r="T375" s="181" t="str">
        <f>отч_конкуренты!M375</f>
        <v/>
      </c>
      <c r="U375" s="1"/>
      <c r="V375" s="1"/>
      <c r="W375" s="1"/>
      <c r="X375" s="1"/>
      <c r="Y375" s="105"/>
      <c r="Z375" s="1"/>
    </row>
    <row r="376" spans="1:26" x14ac:dyDescent="0.3">
      <c r="A376" s="1"/>
      <c r="B376" s="1"/>
      <c r="C376" s="1"/>
      <c r="D376" s="105"/>
      <c r="E376" s="1"/>
      <c r="F376" s="139"/>
      <c r="G376" s="182" t="str">
        <f>IF(G375="","",IF(G375+1&gt;условия!$K$14,"",G375+1))</f>
        <v/>
      </c>
      <c r="H376" s="140"/>
      <c r="I376" s="178" t="str">
        <f>отч_график!I376</f>
        <v/>
      </c>
      <c r="J376" s="178" t="str">
        <f>отч_график!J376</f>
        <v/>
      </c>
      <c r="K376" s="178" t="str">
        <f>отч_график!K376</f>
        <v/>
      </c>
      <c r="L376" s="178" t="str">
        <f>отч_график!L376</f>
        <v/>
      </c>
      <c r="M376" s="181" t="str">
        <f>отч_график!M376</f>
        <v/>
      </c>
      <c r="N376" s="1"/>
      <c r="O376" s="186"/>
      <c r="P376" s="178" t="str">
        <f>отч_конкуренты!I376</f>
        <v/>
      </c>
      <c r="Q376" s="178" t="str">
        <f>отч_конкуренты!J376</f>
        <v/>
      </c>
      <c r="R376" s="178" t="str">
        <f>отч_конкуренты!K376</f>
        <v/>
      </c>
      <c r="S376" s="178" t="str">
        <f>отч_конкуренты!L376</f>
        <v/>
      </c>
      <c r="T376" s="181" t="str">
        <f>отч_конкуренты!M376</f>
        <v/>
      </c>
      <c r="U376" s="1"/>
      <c r="V376" s="1"/>
      <c r="W376" s="1"/>
      <c r="X376" s="1"/>
      <c r="Y376" s="105"/>
      <c r="Z376" s="1"/>
    </row>
    <row r="377" spans="1:26" x14ac:dyDescent="0.3">
      <c r="A377" s="1"/>
      <c r="B377" s="1"/>
      <c r="C377" s="1"/>
      <c r="D377" s="105"/>
      <c r="E377" s="1"/>
      <c r="F377" s="139"/>
      <c r="G377" s="182" t="str">
        <f>IF(G376="","",IF(G376+1&gt;условия!$K$14,"",G376+1))</f>
        <v/>
      </c>
      <c r="H377" s="140"/>
      <c r="I377" s="178" t="str">
        <f>отч_график!I377</f>
        <v/>
      </c>
      <c r="J377" s="178" t="str">
        <f>отч_график!J377</f>
        <v/>
      </c>
      <c r="K377" s="178" t="str">
        <f>отч_график!K377</f>
        <v/>
      </c>
      <c r="L377" s="178" t="str">
        <f>отч_график!L377</f>
        <v/>
      </c>
      <c r="M377" s="181" t="str">
        <f>отч_график!M377</f>
        <v/>
      </c>
      <c r="N377" s="1"/>
      <c r="O377" s="186"/>
      <c r="P377" s="178" t="str">
        <f>отч_конкуренты!I377</f>
        <v/>
      </c>
      <c r="Q377" s="178" t="str">
        <f>отч_конкуренты!J377</f>
        <v/>
      </c>
      <c r="R377" s="178" t="str">
        <f>отч_конкуренты!K377</f>
        <v/>
      </c>
      <c r="S377" s="178" t="str">
        <f>отч_конкуренты!L377</f>
        <v/>
      </c>
      <c r="T377" s="181" t="str">
        <f>отч_конкуренты!M377</f>
        <v/>
      </c>
      <c r="U377" s="1"/>
      <c r="V377" s="1"/>
      <c r="W377" s="1"/>
      <c r="X377" s="1"/>
      <c r="Y377" s="105"/>
      <c r="Z377" s="1"/>
    </row>
    <row r="378" spans="1:26" x14ac:dyDescent="0.3">
      <c r="A378" s="1"/>
      <c r="B378" s="1"/>
      <c r="C378" s="1"/>
      <c r="D378" s="105"/>
      <c r="E378" s="1"/>
      <c r="F378" s="139"/>
      <c r="G378" s="182" t="str">
        <f>IF(G377="","",IF(G377+1&gt;условия!$K$14,"",G377+1))</f>
        <v/>
      </c>
      <c r="H378" s="140"/>
      <c r="I378" s="178" t="str">
        <f>отч_график!I378</f>
        <v/>
      </c>
      <c r="J378" s="178" t="str">
        <f>отч_график!J378</f>
        <v/>
      </c>
      <c r="K378" s="178" t="str">
        <f>отч_график!K378</f>
        <v/>
      </c>
      <c r="L378" s="178" t="str">
        <f>отч_график!L378</f>
        <v/>
      </c>
      <c r="M378" s="181" t="str">
        <f>отч_график!M378</f>
        <v/>
      </c>
      <c r="N378" s="1"/>
      <c r="O378" s="186"/>
      <c r="P378" s="178" t="str">
        <f>отч_конкуренты!I378</f>
        <v/>
      </c>
      <c r="Q378" s="178" t="str">
        <f>отч_конкуренты!J378</f>
        <v/>
      </c>
      <c r="R378" s="178" t="str">
        <f>отч_конкуренты!K378</f>
        <v/>
      </c>
      <c r="S378" s="178" t="str">
        <f>отч_конкуренты!L378</f>
        <v/>
      </c>
      <c r="T378" s="181" t="str">
        <f>отч_конкуренты!M378</f>
        <v/>
      </c>
      <c r="U378" s="1"/>
      <c r="V378" s="1"/>
      <c r="W378" s="1"/>
      <c r="X378" s="1"/>
      <c r="Y378" s="105"/>
      <c r="Z378" s="1"/>
    </row>
    <row r="379" spans="1:26" x14ac:dyDescent="0.3">
      <c r="A379" s="1"/>
      <c r="B379" s="1"/>
      <c r="C379" s="1"/>
      <c r="D379" s="105"/>
      <c r="E379" s="1"/>
      <c r="F379" s="139"/>
      <c r="G379" s="182" t="str">
        <f>IF(G378="","",IF(G378+1&gt;условия!$K$14,"",G378+1))</f>
        <v/>
      </c>
      <c r="H379" s="140"/>
      <c r="I379" s="178" t="str">
        <f>отч_график!I379</f>
        <v/>
      </c>
      <c r="J379" s="178" t="str">
        <f>отч_график!J379</f>
        <v/>
      </c>
      <c r="K379" s="178" t="str">
        <f>отч_график!K379</f>
        <v/>
      </c>
      <c r="L379" s="178" t="str">
        <f>отч_график!L379</f>
        <v/>
      </c>
      <c r="M379" s="181" t="str">
        <f>отч_график!M379</f>
        <v/>
      </c>
      <c r="N379" s="1"/>
      <c r="O379" s="186"/>
      <c r="P379" s="178" t="str">
        <f>отч_конкуренты!I379</f>
        <v/>
      </c>
      <c r="Q379" s="178" t="str">
        <f>отч_конкуренты!J379</f>
        <v/>
      </c>
      <c r="R379" s="178" t="str">
        <f>отч_конкуренты!K379</f>
        <v/>
      </c>
      <c r="S379" s="178" t="str">
        <f>отч_конкуренты!L379</f>
        <v/>
      </c>
      <c r="T379" s="181" t="str">
        <f>отч_конкуренты!M379</f>
        <v/>
      </c>
      <c r="U379" s="1"/>
      <c r="V379" s="1"/>
      <c r="W379" s="1"/>
      <c r="X379" s="1"/>
      <c r="Y379" s="105"/>
      <c r="Z379" s="1"/>
    </row>
    <row r="380" spans="1:26" x14ac:dyDescent="0.3">
      <c r="A380" s="1"/>
      <c r="B380" s="1"/>
      <c r="C380" s="1"/>
      <c r="D380" s="105"/>
      <c r="E380" s="1"/>
      <c r="F380" s="139"/>
      <c r="G380" s="182" t="str">
        <f>IF(G379="","",IF(G379+1&gt;условия!$K$14,"",G379+1))</f>
        <v/>
      </c>
      <c r="H380" s="140"/>
      <c r="I380" s="178" t="str">
        <f>отч_график!I380</f>
        <v/>
      </c>
      <c r="J380" s="178" t="str">
        <f>отч_график!J380</f>
        <v/>
      </c>
      <c r="K380" s="178" t="str">
        <f>отч_график!K380</f>
        <v/>
      </c>
      <c r="L380" s="178" t="str">
        <f>отч_график!L380</f>
        <v/>
      </c>
      <c r="M380" s="181" t="str">
        <f>отч_график!M380</f>
        <v/>
      </c>
      <c r="N380" s="1"/>
      <c r="O380" s="186"/>
      <c r="P380" s="178" t="str">
        <f>отч_конкуренты!I380</f>
        <v/>
      </c>
      <c r="Q380" s="178" t="str">
        <f>отч_конкуренты!J380</f>
        <v/>
      </c>
      <c r="R380" s="178" t="str">
        <f>отч_конкуренты!K380</f>
        <v/>
      </c>
      <c r="S380" s="178" t="str">
        <f>отч_конкуренты!L380</f>
        <v/>
      </c>
      <c r="T380" s="181" t="str">
        <f>отч_конкуренты!M380</f>
        <v/>
      </c>
      <c r="U380" s="1"/>
      <c r="V380" s="1"/>
      <c r="W380" s="1"/>
      <c r="X380" s="1"/>
      <c r="Y380" s="105"/>
      <c r="Z380" s="1"/>
    </row>
    <row r="381" spans="1:26" x14ac:dyDescent="0.3">
      <c r="A381" s="1"/>
      <c r="B381" s="1"/>
      <c r="C381" s="1"/>
      <c r="D381" s="105"/>
      <c r="E381" s="1"/>
      <c r="F381" s="139"/>
      <c r="G381" s="182" t="str">
        <f>IF(G380="","",IF(G380+1&gt;условия!$K$14,"",G380+1))</f>
        <v/>
      </c>
      <c r="H381" s="140"/>
      <c r="I381" s="178" t="str">
        <f>отч_график!I381</f>
        <v/>
      </c>
      <c r="J381" s="178" t="str">
        <f>отч_график!J381</f>
        <v/>
      </c>
      <c r="K381" s="178" t="str">
        <f>отч_график!K381</f>
        <v/>
      </c>
      <c r="L381" s="178" t="str">
        <f>отч_график!L381</f>
        <v/>
      </c>
      <c r="M381" s="181" t="str">
        <f>отч_график!M381</f>
        <v/>
      </c>
      <c r="N381" s="1"/>
      <c r="O381" s="186"/>
      <c r="P381" s="178" t="str">
        <f>отч_конкуренты!I381</f>
        <v/>
      </c>
      <c r="Q381" s="178" t="str">
        <f>отч_конкуренты!J381</f>
        <v/>
      </c>
      <c r="R381" s="178" t="str">
        <f>отч_конкуренты!K381</f>
        <v/>
      </c>
      <c r="S381" s="178" t="str">
        <f>отч_конкуренты!L381</f>
        <v/>
      </c>
      <c r="T381" s="181" t="str">
        <f>отч_конкуренты!M381</f>
        <v/>
      </c>
      <c r="U381" s="1"/>
      <c r="V381" s="1"/>
      <c r="W381" s="1"/>
      <c r="X381" s="1"/>
      <c r="Y381" s="105"/>
      <c r="Z381" s="1"/>
    </row>
    <row r="382" spans="1:26" x14ac:dyDescent="0.3">
      <c r="A382" s="1"/>
      <c r="B382" s="1"/>
      <c r="C382" s="1"/>
      <c r="D382" s="105"/>
      <c r="E382" s="1"/>
      <c r="F382" s="139"/>
      <c r="G382" s="182" t="str">
        <f>IF(G381="","",IF(G381+1&gt;условия!$K$14,"",G381+1))</f>
        <v/>
      </c>
      <c r="H382" s="140"/>
      <c r="I382" s="178" t="str">
        <f>отч_график!I382</f>
        <v/>
      </c>
      <c r="J382" s="178" t="str">
        <f>отч_график!J382</f>
        <v/>
      </c>
      <c r="K382" s="178" t="str">
        <f>отч_график!K382</f>
        <v/>
      </c>
      <c r="L382" s="178" t="str">
        <f>отч_график!L382</f>
        <v/>
      </c>
      <c r="M382" s="181" t="str">
        <f>отч_график!M382</f>
        <v/>
      </c>
      <c r="N382" s="1"/>
      <c r="O382" s="186"/>
      <c r="P382" s="178" t="str">
        <f>отч_конкуренты!I382</f>
        <v/>
      </c>
      <c r="Q382" s="178" t="str">
        <f>отч_конкуренты!J382</f>
        <v/>
      </c>
      <c r="R382" s="178" t="str">
        <f>отч_конкуренты!K382</f>
        <v/>
      </c>
      <c r="S382" s="178" t="str">
        <f>отч_конкуренты!L382</f>
        <v/>
      </c>
      <c r="T382" s="181" t="str">
        <f>отч_конкуренты!M382</f>
        <v/>
      </c>
      <c r="U382" s="1"/>
      <c r="V382" s="1"/>
      <c r="W382" s="1"/>
      <c r="X382" s="1"/>
      <c r="Y382" s="105"/>
      <c r="Z382" s="1"/>
    </row>
    <row r="383" spans="1:26" x14ac:dyDescent="0.3">
      <c r="A383" s="1"/>
      <c r="B383" s="1"/>
      <c r="C383" s="1"/>
      <c r="D383" s="105"/>
      <c r="E383" s="1"/>
      <c r="F383" s="139"/>
      <c r="G383" s="182" t="str">
        <f>IF(G382="","",IF(G382+1&gt;условия!$K$14,"",G382+1))</f>
        <v/>
      </c>
      <c r="H383" s="140"/>
      <c r="I383" s="178" t="str">
        <f>отч_график!I383</f>
        <v/>
      </c>
      <c r="J383" s="178" t="str">
        <f>отч_график!J383</f>
        <v/>
      </c>
      <c r="K383" s="178" t="str">
        <f>отч_график!K383</f>
        <v/>
      </c>
      <c r="L383" s="178" t="str">
        <f>отч_график!L383</f>
        <v/>
      </c>
      <c r="M383" s="181" t="str">
        <f>отч_график!M383</f>
        <v/>
      </c>
      <c r="N383" s="1"/>
      <c r="O383" s="186"/>
      <c r="P383" s="178" t="str">
        <f>отч_конкуренты!I383</f>
        <v/>
      </c>
      <c r="Q383" s="178" t="str">
        <f>отч_конкуренты!J383</f>
        <v/>
      </c>
      <c r="R383" s="178" t="str">
        <f>отч_конкуренты!K383</f>
        <v/>
      </c>
      <c r="S383" s="178" t="str">
        <f>отч_конкуренты!L383</f>
        <v/>
      </c>
      <c r="T383" s="181" t="str">
        <f>отч_конкуренты!M383</f>
        <v/>
      </c>
      <c r="U383" s="1"/>
      <c r="V383" s="1"/>
      <c r="W383" s="1"/>
      <c r="X383" s="1"/>
      <c r="Y383" s="105"/>
      <c r="Z383" s="1"/>
    </row>
    <row r="384" spans="1:26" x14ac:dyDescent="0.3">
      <c r="A384" s="1"/>
      <c r="B384" s="1"/>
      <c r="C384" s="1"/>
      <c r="D384" s="105"/>
      <c r="E384" s="1"/>
      <c r="F384" s="139"/>
      <c r="G384" s="182" t="str">
        <f>IF(G383="","",IF(G383+1&gt;условия!$K$14,"",G383+1))</f>
        <v/>
      </c>
      <c r="H384" s="140"/>
      <c r="I384" s="178" t="str">
        <f>отч_график!I384</f>
        <v/>
      </c>
      <c r="J384" s="178" t="str">
        <f>отч_график!J384</f>
        <v/>
      </c>
      <c r="K384" s="178" t="str">
        <f>отч_график!K384</f>
        <v/>
      </c>
      <c r="L384" s="178" t="str">
        <f>отч_график!L384</f>
        <v/>
      </c>
      <c r="M384" s="181" t="str">
        <f>отч_график!M384</f>
        <v/>
      </c>
      <c r="N384" s="1"/>
      <c r="O384" s="186"/>
      <c r="P384" s="178" t="str">
        <f>отч_конкуренты!I384</f>
        <v/>
      </c>
      <c r="Q384" s="178" t="str">
        <f>отч_конкуренты!J384</f>
        <v/>
      </c>
      <c r="R384" s="178" t="str">
        <f>отч_конкуренты!K384</f>
        <v/>
      </c>
      <c r="S384" s="178" t="str">
        <f>отч_конкуренты!L384</f>
        <v/>
      </c>
      <c r="T384" s="181" t="str">
        <f>отч_конкуренты!M384</f>
        <v/>
      </c>
      <c r="U384" s="1"/>
      <c r="V384" s="1"/>
      <c r="W384" s="1"/>
      <c r="X384" s="1"/>
      <c r="Y384" s="105"/>
      <c r="Z384" s="1"/>
    </row>
    <row r="385" spans="1:26" x14ac:dyDescent="0.3">
      <c r="A385" s="1"/>
      <c r="B385" s="1"/>
      <c r="C385" s="1"/>
      <c r="D385" s="105"/>
      <c r="E385" s="1"/>
      <c r="F385" s="139"/>
      <c r="G385" s="182" t="str">
        <f>IF(G384="","",IF(G384+1&gt;условия!$K$14,"",G384+1))</f>
        <v/>
      </c>
      <c r="H385" s="140"/>
      <c r="I385" s="178" t="str">
        <f>отч_график!I385</f>
        <v/>
      </c>
      <c r="J385" s="178" t="str">
        <f>отч_график!J385</f>
        <v/>
      </c>
      <c r="K385" s="178" t="str">
        <f>отч_график!K385</f>
        <v/>
      </c>
      <c r="L385" s="178" t="str">
        <f>отч_график!L385</f>
        <v/>
      </c>
      <c r="M385" s="181" t="str">
        <f>отч_график!M385</f>
        <v/>
      </c>
      <c r="N385" s="1"/>
      <c r="O385" s="186"/>
      <c r="P385" s="178" t="str">
        <f>отч_конкуренты!I385</f>
        <v/>
      </c>
      <c r="Q385" s="178" t="str">
        <f>отч_конкуренты!J385</f>
        <v/>
      </c>
      <c r="R385" s="178" t="str">
        <f>отч_конкуренты!K385</f>
        <v/>
      </c>
      <c r="S385" s="178" t="str">
        <f>отч_конкуренты!L385</f>
        <v/>
      </c>
      <c r="T385" s="181" t="str">
        <f>отч_конкуренты!M385</f>
        <v/>
      </c>
      <c r="U385" s="1"/>
      <c r="V385" s="1"/>
      <c r="W385" s="1"/>
      <c r="X385" s="1"/>
      <c r="Y385" s="105"/>
      <c r="Z385" s="1"/>
    </row>
    <row r="386" spans="1:26" x14ac:dyDescent="0.3">
      <c r="A386" s="1"/>
      <c r="B386" s="1"/>
      <c r="C386" s="1"/>
      <c r="D386" s="105"/>
      <c r="E386" s="1"/>
      <c r="F386" s="139"/>
      <c r="G386" s="182" t="str">
        <f>IF(G385="","",IF(G385+1&gt;условия!$K$14,"",G385+1))</f>
        <v/>
      </c>
      <c r="H386" s="140"/>
      <c r="I386" s="178" t="str">
        <f>отч_график!I386</f>
        <v/>
      </c>
      <c r="J386" s="178" t="str">
        <f>отч_график!J386</f>
        <v/>
      </c>
      <c r="K386" s="178" t="str">
        <f>отч_график!K386</f>
        <v/>
      </c>
      <c r="L386" s="178" t="str">
        <f>отч_график!L386</f>
        <v/>
      </c>
      <c r="M386" s="181" t="str">
        <f>отч_график!M386</f>
        <v/>
      </c>
      <c r="N386" s="1"/>
      <c r="O386" s="186"/>
      <c r="P386" s="178" t="str">
        <f>отч_конкуренты!I386</f>
        <v/>
      </c>
      <c r="Q386" s="178" t="str">
        <f>отч_конкуренты!J386</f>
        <v/>
      </c>
      <c r="R386" s="178" t="str">
        <f>отч_конкуренты!K386</f>
        <v/>
      </c>
      <c r="S386" s="178" t="str">
        <f>отч_конкуренты!L386</f>
        <v/>
      </c>
      <c r="T386" s="181" t="str">
        <f>отч_конкуренты!M386</f>
        <v/>
      </c>
      <c r="U386" s="1"/>
      <c r="V386" s="1"/>
      <c r="W386" s="1"/>
      <c r="X386" s="1"/>
      <c r="Y386" s="105"/>
      <c r="Z386" s="1"/>
    </row>
    <row r="387" spans="1:26" x14ac:dyDescent="0.3">
      <c r="A387" s="1"/>
      <c r="B387" s="1"/>
      <c r="C387" s="1"/>
      <c r="D387" s="105"/>
      <c r="E387" s="1"/>
      <c r="F387" s="139"/>
      <c r="G387" s="182" t="str">
        <f>IF(G386="","",IF(G386+1&gt;условия!$K$14,"",G386+1))</f>
        <v/>
      </c>
      <c r="H387" s="140"/>
      <c r="I387" s="178" t="str">
        <f>отч_график!I387</f>
        <v/>
      </c>
      <c r="J387" s="178" t="str">
        <f>отч_график!J387</f>
        <v/>
      </c>
      <c r="K387" s="178" t="str">
        <f>отч_график!K387</f>
        <v/>
      </c>
      <c r="L387" s="178" t="str">
        <f>отч_график!L387</f>
        <v/>
      </c>
      <c r="M387" s="181" t="str">
        <f>отч_график!M387</f>
        <v/>
      </c>
      <c r="N387" s="1"/>
      <c r="O387" s="186"/>
      <c r="P387" s="178" t="str">
        <f>отч_конкуренты!I387</f>
        <v/>
      </c>
      <c r="Q387" s="178" t="str">
        <f>отч_конкуренты!J387</f>
        <v/>
      </c>
      <c r="R387" s="178" t="str">
        <f>отч_конкуренты!K387</f>
        <v/>
      </c>
      <c r="S387" s="178" t="str">
        <f>отч_конкуренты!L387</f>
        <v/>
      </c>
      <c r="T387" s="181" t="str">
        <f>отч_конкуренты!M387</f>
        <v/>
      </c>
      <c r="U387" s="1"/>
      <c r="V387" s="1"/>
      <c r="W387" s="1"/>
      <c r="X387" s="1"/>
      <c r="Y387" s="105"/>
      <c r="Z387" s="1"/>
    </row>
    <row r="388" spans="1:26" x14ac:dyDescent="0.3">
      <c r="A388" s="1"/>
      <c r="B388" s="1"/>
      <c r="C388" s="1"/>
      <c r="D388" s="105"/>
      <c r="E388" s="1"/>
      <c r="F388" s="139"/>
      <c r="G388" s="182" t="str">
        <f>IF(G387="","",IF(G387+1&gt;условия!$K$14,"",G387+1))</f>
        <v/>
      </c>
      <c r="H388" s="140"/>
      <c r="I388" s="178" t="str">
        <f>отч_график!I388</f>
        <v/>
      </c>
      <c r="J388" s="178" t="str">
        <f>отч_график!J388</f>
        <v/>
      </c>
      <c r="K388" s="178" t="str">
        <f>отч_график!K388</f>
        <v/>
      </c>
      <c r="L388" s="178" t="str">
        <f>отч_график!L388</f>
        <v/>
      </c>
      <c r="M388" s="181" t="str">
        <f>отч_график!M388</f>
        <v/>
      </c>
      <c r="N388" s="1"/>
      <c r="O388" s="186"/>
      <c r="P388" s="178" t="str">
        <f>отч_конкуренты!I388</f>
        <v/>
      </c>
      <c r="Q388" s="178" t="str">
        <f>отч_конкуренты!J388</f>
        <v/>
      </c>
      <c r="R388" s="178" t="str">
        <f>отч_конкуренты!K388</f>
        <v/>
      </c>
      <c r="S388" s="178" t="str">
        <f>отч_конкуренты!L388</f>
        <v/>
      </c>
      <c r="T388" s="181" t="str">
        <f>отч_конкуренты!M388</f>
        <v/>
      </c>
      <c r="U388" s="1"/>
      <c r="V388" s="1"/>
      <c r="W388" s="1"/>
      <c r="X388" s="1"/>
      <c r="Y388" s="105"/>
      <c r="Z388" s="1"/>
    </row>
    <row r="389" spans="1:26" x14ac:dyDescent="0.3">
      <c r="A389" s="1"/>
      <c r="B389" s="1"/>
      <c r="C389" s="1"/>
      <c r="D389" s="105"/>
      <c r="E389" s="1"/>
      <c r="F389" s="139"/>
      <c r="G389" s="182" t="str">
        <f>IF(G388="","",IF(G388+1&gt;условия!$K$14,"",G388+1))</f>
        <v/>
      </c>
      <c r="H389" s="140"/>
      <c r="I389" s="178" t="str">
        <f>отч_график!I389</f>
        <v/>
      </c>
      <c r="J389" s="178" t="str">
        <f>отч_график!J389</f>
        <v/>
      </c>
      <c r="K389" s="178" t="str">
        <f>отч_график!K389</f>
        <v/>
      </c>
      <c r="L389" s="178" t="str">
        <f>отч_график!L389</f>
        <v/>
      </c>
      <c r="M389" s="181" t="str">
        <f>отч_график!M389</f>
        <v/>
      </c>
      <c r="N389" s="1"/>
      <c r="O389" s="186"/>
      <c r="P389" s="178" t="str">
        <f>отч_конкуренты!I389</f>
        <v/>
      </c>
      <c r="Q389" s="178" t="str">
        <f>отч_конкуренты!J389</f>
        <v/>
      </c>
      <c r="R389" s="178" t="str">
        <f>отч_конкуренты!K389</f>
        <v/>
      </c>
      <c r="S389" s="178" t="str">
        <f>отч_конкуренты!L389</f>
        <v/>
      </c>
      <c r="T389" s="181" t="str">
        <f>отч_конкуренты!M389</f>
        <v/>
      </c>
      <c r="U389" s="1"/>
      <c r="V389" s="1"/>
      <c r="W389" s="1"/>
      <c r="X389" s="1"/>
      <c r="Y389" s="105"/>
      <c r="Z389" s="1"/>
    </row>
    <row r="390" spans="1:26" x14ac:dyDescent="0.3">
      <c r="A390" s="1"/>
      <c r="B390" s="1"/>
      <c r="C390" s="1"/>
      <c r="D390" s="105"/>
      <c r="E390" s="1"/>
      <c r="F390" s="139"/>
      <c r="G390" s="182" t="str">
        <f>IF(G389="","",IF(G389+1&gt;условия!$K$14,"",G389+1))</f>
        <v/>
      </c>
      <c r="H390" s="140"/>
      <c r="I390" s="178" t="str">
        <f>отч_график!I390</f>
        <v/>
      </c>
      <c r="J390" s="178" t="str">
        <f>отч_график!J390</f>
        <v/>
      </c>
      <c r="K390" s="178" t="str">
        <f>отч_график!K390</f>
        <v/>
      </c>
      <c r="L390" s="178" t="str">
        <f>отч_график!L390</f>
        <v/>
      </c>
      <c r="M390" s="181" t="str">
        <f>отч_график!M390</f>
        <v/>
      </c>
      <c r="N390" s="1"/>
      <c r="O390" s="186"/>
      <c r="P390" s="178" t="str">
        <f>отч_конкуренты!I390</f>
        <v/>
      </c>
      <c r="Q390" s="178" t="str">
        <f>отч_конкуренты!J390</f>
        <v/>
      </c>
      <c r="R390" s="178" t="str">
        <f>отч_конкуренты!K390</f>
        <v/>
      </c>
      <c r="S390" s="178" t="str">
        <f>отч_конкуренты!L390</f>
        <v/>
      </c>
      <c r="T390" s="181" t="str">
        <f>отч_конкуренты!M390</f>
        <v/>
      </c>
      <c r="U390" s="1"/>
      <c r="V390" s="1"/>
      <c r="W390" s="1"/>
      <c r="X390" s="1"/>
      <c r="Y390" s="105"/>
      <c r="Z390" s="1"/>
    </row>
    <row r="391" spans="1:26" x14ac:dyDescent="0.3">
      <c r="A391" s="1"/>
      <c r="B391" s="1"/>
      <c r="C391" s="1"/>
      <c r="D391" s="105"/>
      <c r="E391" s="1"/>
      <c r="F391" s="139"/>
      <c r="G391" s="182" t="str">
        <f>IF(G390="","",IF(G390+1&gt;условия!$K$14,"",G390+1))</f>
        <v/>
      </c>
      <c r="H391" s="140"/>
      <c r="I391" s="178" t="str">
        <f>отч_график!I391</f>
        <v/>
      </c>
      <c r="J391" s="178" t="str">
        <f>отч_график!J391</f>
        <v/>
      </c>
      <c r="K391" s="178" t="str">
        <f>отч_график!K391</f>
        <v/>
      </c>
      <c r="L391" s="178" t="str">
        <f>отч_график!L391</f>
        <v/>
      </c>
      <c r="M391" s="181" t="str">
        <f>отч_график!M391</f>
        <v/>
      </c>
      <c r="N391" s="1"/>
      <c r="O391" s="186"/>
      <c r="P391" s="178" t="str">
        <f>отч_конкуренты!I391</f>
        <v/>
      </c>
      <c r="Q391" s="178" t="str">
        <f>отч_конкуренты!J391</f>
        <v/>
      </c>
      <c r="R391" s="178" t="str">
        <f>отч_конкуренты!K391</f>
        <v/>
      </c>
      <c r="S391" s="178" t="str">
        <f>отч_конкуренты!L391</f>
        <v/>
      </c>
      <c r="T391" s="181" t="str">
        <f>отч_конкуренты!M391</f>
        <v/>
      </c>
      <c r="U391" s="1"/>
      <c r="V391" s="1"/>
      <c r="W391" s="1"/>
      <c r="X391" s="1"/>
      <c r="Y391" s="105"/>
      <c r="Z391" s="1"/>
    </row>
    <row r="392" spans="1:26" x14ac:dyDescent="0.3">
      <c r="A392" s="1"/>
      <c r="B392" s="1"/>
      <c r="C392" s="1"/>
      <c r="D392" s="105"/>
      <c r="E392" s="1"/>
      <c r="F392" s="139"/>
      <c r="G392" s="182" t="str">
        <f>IF(G391="","",IF(G391+1&gt;условия!$K$14,"",G391+1))</f>
        <v/>
      </c>
      <c r="H392" s="140"/>
      <c r="I392" s="178" t="str">
        <f>отч_график!I392</f>
        <v/>
      </c>
      <c r="J392" s="178" t="str">
        <f>отч_график!J392</f>
        <v/>
      </c>
      <c r="K392" s="178" t="str">
        <f>отч_график!K392</f>
        <v/>
      </c>
      <c r="L392" s="178" t="str">
        <f>отч_график!L392</f>
        <v/>
      </c>
      <c r="M392" s="181" t="str">
        <f>отч_график!M392</f>
        <v/>
      </c>
      <c r="N392" s="1"/>
      <c r="O392" s="186"/>
      <c r="P392" s="178" t="str">
        <f>отч_конкуренты!I392</f>
        <v/>
      </c>
      <c r="Q392" s="178" t="str">
        <f>отч_конкуренты!J392</f>
        <v/>
      </c>
      <c r="R392" s="178" t="str">
        <f>отч_конкуренты!K392</f>
        <v/>
      </c>
      <c r="S392" s="178" t="str">
        <f>отч_конкуренты!L392</f>
        <v/>
      </c>
      <c r="T392" s="181" t="str">
        <f>отч_конкуренты!M392</f>
        <v/>
      </c>
      <c r="U392" s="1"/>
      <c r="V392" s="1"/>
      <c r="W392" s="1"/>
      <c r="X392" s="1"/>
      <c r="Y392" s="105"/>
      <c r="Z392" s="1"/>
    </row>
    <row r="393" spans="1:26" x14ac:dyDescent="0.3">
      <c r="A393" s="1"/>
      <c r="B393" s="1"/>
      <c r="C393" s="1"/>
      <c r="D393" s="105"/>
      <c r="E393" s="1"/>
      <c r="F393" s="139"/>
      <c r="G393" s="182" t="str">
        <f>IF(G392="","",IF(G392+1&gt;условия!$K$14,"",G392+1))</f>
        <v/>
      </c>
      <c r="H393" s="140"/>
      <c r="I393" s="178" t="str">
        <f>отч_график!I393</f>
        <v/>
      </c>
      <c r="J393" s="178" t="str">
        <f>отч_график!J393</f>
        <v/>
      </c>
      <c r="K393" s="178" t="str">
        <f>отч_график!K393</f>
        <v/>
      </c>
      <c r="L393" s="178" t="str">
        <f>отч_график!L393</f>
        <v/>
      </c>
      <c r="M393" s="181" t="str">
        <f>отч_график!M393</f>
        <v/>
      </c>
      <c r="N393" s="1"/>
      <c r="O393" s="186"/>
      <c r="P393" s="178" t="str">
        <f>отч_конкуренты!I393</f>
        <v/>
      </c>
      <c r="Q393" s="178" t="str">
        <f>отч_конкуренты!J393</f>
        <v/>
      </c>
      <c r="R393" s="178" t="str">
        <f>отч_конкуренты!K393</f>
        <v/>
      </c>
      <c r="S393" s="178" t="str">
        <f>отч_конкуренты!L393</f>
        <v/>
      </c>
      <c r="T393" s="181" t="str">
        <f>отч_конкуренты!M393</f>
        <v/>
      </c>
      <c r="U393" s="1"/>
      <c r="V393" s="1"/>
      <c r="W393" s="1"/>
      <c r="X393" s="1"/>
      <c r="Y393" s="105"/>
      <c r="Z393" s="1"/>
    </row>
    <row r="394" spans="1:26" x14ac:dyDescent="0.3">
      <c r="A394" s="1"/>
      <c r="B394" s="1"/>
      <c r="C394" s="1"/>
      <c r="D394" s="105"/>
      <c r="E394" s="1"/>
      <c r="F394" s="139"/>
      <c r="G394" s="182" t="str">
        <f>IF(G393="","",IF(G393+1&gt;условия!$K$14,"",G393+1))</f>
        <v/>
      </c>
      <c r="H394" s="140"/>
      <c r="I394" s="178" t="str">
        <f>отч_график!I394</f>
        <v/>
      </c>
      <c r="J394" s="178" t="str">
        <f>отч_график!J394</f>
        <v/>
      </c>
      <c r="K394" s="178" t="str">
        <f>отч_график!K394</f>
        <v/>
      </c>
      <c r="L394" s="178" t="str">
        <f>отч_график!L394</f>
        <v/>
      </c>
      <c r="M394" s="181" t="str">
        <f>отч_график!M394</f>
        <v/>
      </c>
      <c r="N394" s="1"/>
      <c r="O394" s="186"/>
      <c r="P394" s="178" t="str">
        <f>отч_конкуренты!I394</f>
        <v/>
      </c>
      <c r="Q394" s="178" t="str">
        <f>отч_конкуренты!J394</f>
        <v/>
      </c>
      <c r="R394" s="178" t="str">
        <f>отч_конкуренты!K394</f>
        <v/>
      </c>
      <c r="S394" s="178" t="str">
        <f>отч_конкуренты!L394</f>
        <v/>
      </c>
      <c r="T394" s="181" t="str">
        <f>отч_конкуренты!M394</f>
        <v/>
      </c>
      <c r="U394" s="1"/>
      <c r="V394" s="1"/>
      <c r="W394" s="1"/>
      <c r="X394" s="1"/>
      <c r="Y394" s="105"/>
      <c r="Z394" s="1"/>
    </row>
    <row r="395" spans="1:26" x14ac:dyDescent="0.3">
      <c r="A395" s="1"/>
      <c r="B395" s="1"/>
      <c r="C395" s="1"/>
      <c r="D395" s="105"/>
      <c r="E395" s="1"/>
      <c r="F395" s="139"/>
      <c r="G395" s="182" t="str">
        <f>IF(G394="","",IF(G394+1&gt;условия!$K$14,"",G394+1))</f>
        <v/>
      </c>
      <c r="H395" s="140"/>
      <c r="I395" s="178" t="str">
        <f>отч_график!I395</f>
        <v/>
      </c>
      <c r="J395" s="178" t="str">
        <f>отч_график!J395</f>
        <v/>
      </c>
      <c r="K395" s="178" t="str">
        <f>отч_график!K395</f>
        <v/>
      </c>
      <c r="L395" s="178" t="str">
        <f>отч_график!L395</f>
        <v/>
      </c>
      <c r="M395" s="181" t="str">
        <f>отч_график!M395</f>
        <v/>
      </c>
      <c r="N395" s="1"/>
      <c r="O395" s="186"/>
      <c r="P395" s="178" t="str">
        <f>отч_конкуренты!I395</f>
        <v/>
      </c>
      <c r="Q395" s="178" t="str">
        <f>отч_конкуренты!J395</f>
        <v/>
      </c>
      <c r="R395" s="178" t="str">
        <f>отч_конкуренты!K395</f>
        <v/>
      </c>
      <c r="S395" s="178" t="str">
        <f>отч_конкуренты!L395</f>
        <v/>
      </c>
      <c r="T395" s="181" t="str">
        <f>отч_конкуренты!M395</f>
        <v/>
      </c>
      <c r="U395" s="1"/>
      <c r="V395" s="1"/>
      <c r="W395" s="1"/>
      <c r="X395" s="1"/>
      <c r="Y395" s="105"/>
      <c r="Z395" s="1"/>
    </row>
    <row r="396" spans="1:26" x14ac:dyDescent="0.3">
      <c r="A396" s="1"/>
      <c r="B396" s="1"/>
      <c r="C396" s="1"/>
      <c r="D396" s="105"/>
      <c r="E396" s="1"/>
      <c r="F396" s="139"/>
      <c r="G396" s="182" t="str">
        <f>IF(G395="","",IF(G395+1&gt;условия!$K$14,"",G395+1))</f>
        <v/>
      </c>
      <c r="H396" s="140"/>
      <c r="I396" s="178" t="str">
        <f>отч_график!I396</f>
        <v/>
      </c>
      <c r="J396" s="178" t="str">
        <f>отч_график!J396</f>
        <v/>
      </c>
      <c r="K396" s="178" t="str">
        <f>отч_график!K396</f>
        <v/>
      </c>
      <c r="L396" s="178" t="str">
        <f>отч_график!L396</f>
        <v/>
      </c>
      <c r="M396" s="181" t="str">
        <f>отч_график!M396</f>
        <v/>
      </c>
      <c r="N396" s="1"/>
      <c r="O396" s="186"/>
      <c r="P396" s="178" t="str">
        <f>отч_конкуренты!I396</f>
        <v/>
      </c>
      <c r="Q396" s="178" t="str">
        <f>отч_конкуренты!J396</f>
        <v/>
      </c>
      <c r="R396" s="178" t="str">
        <f>отч_конкуренты!K396</f>
        <v/>
      </c>
      <c r="S396" s="178" t="str">
        <f>отч_конкуренты!L396</f>
        <v/>
      </c>
      <c r="T396" s="181" t="str">
        <f>отч_конкуренты!M396</f>
        <v/>
      </c>
      <c r="U396" s="1"/>
      <c r="V396" s="1"/>
      <c r="W396" s="1"/>
      <c r="X396" s="1"/>
      <c r="Y396" s="105"/>
      <c r="Z396" s="1"/>
    </row>
    <row r="397" spans="1:26" x14ac:dyDescent="0.3">
      <c r="A397" s="1"/>
      <c r="B397" s="1"/>
      <c r="C397" s="1"/>
      <c r="D397" s="105"/>
      <c r="E397" s="1"/>
      <c r="F397" s="139"/>
      <c r="G397" s="182" t="str">
        <f>IF(G396="","",IF(G396+1&gt;условия!$K$14,"",G396+1))</f>
        <v/>
      </c>
      <c r="H397" s="140"/>
      <c r="I397" s="178" t="str">
        <f>отч_график!I397</f>
        <v/>
      </c>
      <c r="J397" s="178" t="str">
        <f>отч_график!J397</f>
        <v/>
      </c>
      <c r="K397" s="178" t="str">
        <f>отч_график!K397</f>
        <v/>
      </c>
      <c r="L397" s="178" t="str">
        <f>отч_график!L397</f>
        <v/>
      </c>
      <c r="M397" s="181" t="str">
        <f>отч_график!M397</f>
        <v/>
      </c>
      <c r="N397" s="1"/>
      <c r="O397" s="186"/>
      <c r="P397" s="178" t="str">
        <f>отч_конкуренты!I397</f>
        <v/>
      </c>
      <c r="Q397" s="178" t="str">
        <f>отч_конкуренты!J397</f>
        <v/>
      </c>
      <c r="R397" s="178" t="str">
        <f>отч_конкуренты!K397</f>
        <v/>
      </c>
      <c r="S397" s="178" t="str">
        <f>отч_конкуренты!L397</f>
        <v/>
      </c>
      <c r="T397" s="181" t="str">
        <f>отч_конкуренты!M397</f>
        <v/>
      </c>
      <c r="U397" s="1"/>
      <c r="V397" s="1"/>
      <c r="W397" s="1"/>
      <c r="X397" s="1"/>
      <c r="Y397" s="105"/>
      <c r="Z397" s="1"/>
    </row>
    <row r="398" spans="1:26" x14ac:dyDescent="0.3">
      <c r="A398" s="1"/>
      <c r="B398" s="1"/>
      <c r="C398" s="1"/>
      <c r="D398" s="105"/>
      <c r="E398" s="1"/>
      <c r="F398" s="139"/>
      <c r="G398" s="182" t="str">
        <f>IF(G397="","",IF(G397+1&gt;условия!$K$14,"",G397+1))</f>
        <v/>
      </c>
      <c r="H398" s="140"/>
      <c r="I398" s="178" t="str">
        <f>отч_график!I398</f>
        <v/>
      </c>
      <c r="J398" s="178" t="str">
        <f>отч_график!J398</f>
        <v/>
      </c>
      <c r="K398" s="178" t="str">
        <f>отч_график!K398</f>
        <v/>
      </c>
      <c r="L398" s="178" t="str">
        <f>отч_график!L398</f>
        <v/>
      </c>
      <c r="M398" s="181" t="str">
        <f>отч_график!M398</f>
        <v/>
      </c>
      <c r="N398" s="1"/>
      <c r="O398" s="186"/>
      <c r="P398" s="178" t="str">
        <f>отч_конкуренты!I398</f>
        <v/>
      </c>
      <c r="Q398" s="178" t="str">
        <f>отч_конкуренты!J398</f>
        <v/>
      </c>
      <c r="R398" s="178" t="str">
        <f>отч_конкуренты!K398</f>
        <v/>
      </c>
      <c r="S398" s="178" t="str">
        <f>отч_конкуренты!L398</f>
        <v/>
      </c>
      <c r="T398" s="181" t="str">
        <f>отч_конкуренты!M398</f>
        <v/>
      </c>
      <c r="U398" s="1"/>
      <c r="V398" s="1"/>
      <c r="W398" s="1"/>
      <c r="X398" s="1"/>
      <c r="Y398" s="105"/>
      <c r="Z398" s="1"/>
    </row>
    <row r="399" spans="1:26" x14ac:dyDescent="0.3">
      <c r="A399" s="1"/>
      <c r="B399" s="1"/>
      <c r="C399" s="1"/>
      <c r="D399" s="105"/>
      <c r="E399" s="1"/>
      <c r="F399" s="139"/>
      <c r="G399" s="182" t="str">
        <f>IF(G398="","",IF(G398+1&gt;условия!$K$14,"",G398+1))</f>
        <v/>
      </c>
      <c r="H399" s="140"/>
      <c r="I399" s="178" t="str">
        <f>отч_график!I399</f>
        <v/>
      </c>
      <c r="J399" s="178" t="str">
        <f>отч_график!J399</f>
        <v/>
      </c>
      <c r="K399" s="178" t="str">
        <f>отч_график!K399</f>
        <v/>
      </c>
      <c r="L399" s="178" t="str">
        <f>отч_график!L399</f>
        <v/>
      </c>
      <c r="M399" s="181" t="str">
        <f>отч_график!M399</f>
        <v/>
      </c>
      <c r="N399" s="1"/>
      <c r="O399" s="186"/>
      <c r="P399" s="178" t="str">
        <f>отч_конкуренты!I399</f>
        <v/>
      </c>
      <c r="Q399" s="178" t="str">
        <f>отч_конкуренты!J399</f>
        <v/>
      </c>
      <c r="R399" s="178" t="str">
        <f>отч_конкуренты!K399</f>
        <v/>
      </c>
      <c r="S399" s="178" t="str">
        <f>отч_конкуренты!L399</f>
        <v/>
      </c>
      <c r="T399" s="181" t="str">
        <f>отч_конкуренты!M399</f>
        <v/>
      </c>
      <c r="U399" s="1"/>
      <c r="V399" s="1"/>
      <c r="W399" s="1"/>
      <c r="X399" s="1"/>
      <c r="Y399" s="105"/>
      <c r="Z399" s="1"/>
    </row>
    <row r="400" spans="1:26" x14ac:dyDescent="0.3">
      <c r="A400" s="1"/>
      <c r="B400" s="1"/>
      <c r="C400" s="1"/>
      <c r="D400" s="105"/>
      <c r="E400" s="1"/>
      <c r="F400" s="139"/>
      <c r="G400" s="182" t="str">
        <f>IF(G399="","",IF(G399+1&gt;условия!$K$14,"",G399+1))</f>
        <v/>
      </c>
      <c r="H400" s="140"/>
      <c r="I400" s="178" t="str">
        <f>отч_график!I400</f>
        <v/>
      </c>
      <c r="J400" s="178" t="str">
        <f>отч_график!J400</f>
        <v/>
      </c>
      <c r="K400" s="178" t="str">
        <f>отч_график!K400</f>
        <v/>
      </c>
      <c r="L400" s="178" t="str">
        <f>отч_график!L400</f>
        <v/>
      </c>
      <c r="M400" s="181" t="str">
        <f>отч_график!M400</f>
        <v/>
      </c>
      <c r="N400" s="1"/>
      <c r="O400" s="186"/>
      <c r="P400" s="178" t="str">
        <f>отч_конкуренты!I400</f>
        <v/>
      </c>
      <c r="Q400" s="178" t="str">
        <f>отч_конкуренты!J400</f>
        <v/>
      </c>
      <c r="R400" s="178" t="str">
        <f>отч_конкуренты!K400</f>
        <v/>
      </c>
      <c r="S400" s="178" t="str">
        <f>отч_конкуренты!L400</f>
        <v/>
      </c>
      <c r="T400" s="181" t="str">
        <f>отч_конкуренты!M400</f>
        <v/>
      </c>
      <c r="U400" s="1"/>
      <c r="V400" s="1"/>
      <c r="W400" s="1"/>
      <c r="X400" s="1"/>
      <c r="Y400" s="105"/>
      <c r="Z400" s="1"/>
    </row>
    <row r="401" spans="1:26" x14ac:dyDescent="0.3">
      <c r="A401" s="1"/>
      <c r="B401" s="1"/>
      <c r="C401" s="1"/>
      <c r="D401" s="105"/>
      <c r="E401" s="1"/>
      <c r="F401" s="139"/>
      <c r="G401" s="182" t="str">
        <f>IF(G400="","",IF(G400+1&gt;условия!$K$14,"",G400+1))</f>
        <v/>
      </c>
      <c r="H401" s="140"/>
      <c r="I401" s="178" t="str">
        <f>отч_график!I401</f>
        <v/>
      </c>
      <c r="J401" s="178" t="str">
        <f>отч_график!J401</f>
        <v/>
      </c>
      <c r="K401" s="178" t="str">
        <f>отч_график!K401</f>
        <v/>
      </c>
      <c r="L401" s="178" t="str">
        <f>отч_график!L401</f>
        <v/>
      </c>
      <c r="M401" s="181" t="str">
        <f>отч_график!M401</f>
        <v/>
      </c>
      <c r="N401" s="1"/>
      <c r="O401" s="186"/>
      <c r="P401" s="178" t="str">
        <f>отч_конкуренты!I401</f>
        <v/>
      </c>
      <c r="Q401" s="178" t="str">
        <f>отч_конкуренты!J401</f>
        <v/>
      </c>
      <c r="R401" s="178" t="str">
        <f>отч_конкуренты!K401</f>
        <v/>
      </c>
      <c r="S401" s="178" t="str">
        <f>отч_конкуренты!L401</f>
        <v/>
      </c>
      <c r="T401" s="181" t="str">
        <f>отч_конкуренты!M401</f>
        <v/>
      </c>
      <c r="U401" s="1"/>
      <c r="V401" s="1"/>
      <c r="W401" s="1"/>
      <c r="X401" s="1"/>
      <c r="Y401" s="105"/>
      <c r="Z401" s="1"/>
    </row>
    <row r="402" spans="1:26" x14ac:dyDescent="0.3">
      <c r="A402" s="1"/>
      <c r="B402" s="1"/>
      <c r="C402" s="1"/>
      <c r="D402" s="105"/>
      <c r="E402" s="1"/>
      <c r="F402" s="139"/>
      <c r="G402" s="182" t="str">
        <f>IF(G401="","",IF(G401+1&gt;условия!$K$14,"",G401+1))</f>
        <v/>
      </c>
      <c r="H402" s="140"/>
      <c r="I402" s="178" t="str">
        <f>отч_график!I402</f>
        <v/>
      </c>
      <c r="J402" s="178" t="str">
        <f>отч_график!J402</f>
        <v/>
      </c>
      <c r="K402" s="178" t="str">
        <f>отч_график!K402</f>
        <v/>
      </c>
      <c r="L402" s="178" t="str">
        <f>отч_график!L402</f>
        <v/>
      </c>
      <c r="M402" s="181" t="str">
        <f>отч_график!M402</f>
        <v/>
      </c>
      <c r="N402" s="1"/>
      <c r="O402" s="186"/>
      <c r="P402" s="178" t="str">
        <f>отч_конкуренты!I402</f>
        <v/>
      </c>
      <c r="Q402" s="178" t="str">
        <f>отч_конкуренты!J402</f>
        <v/>
      </c>
      <c r="R402" s="178" t="str">
        <f>отч_конкуренты!K402</f>
        <v/>
      </c>
      <c r="S402" s="178" t="str">
        <f>отч_конкуренты!L402</f>
        <v/>
      </c>
      <c r="T402" s="181" t="str">
        <f>отч_конкуренты!M402</f>
        <v/>
      </c>
      <c r="U402" s="1"/>
      <c r="V402" s="1"/>
      <c r="W402" s="1"/>
      <c r="X402" s="1"/>
      <c r="Y402" s="105"/>
      <c r="Z402" s="1"/>
    </row>
    <row r="403" spans="1:26" x14ac:dyDescent="0.3">
      <c r="A403" s="1"/>
      <c r="B403" s="1"/>
      <c r="C403" s="1"/>
      <c r="D403" s="105"/>
      <c r="E403" s="1"/>
      <c r="F403" s="139"/>
      <c r="G403" s="182" t="str">
        <f>IF(G402="","",IF(G402+1&gt;условия!$K$14,"",G402+1))</f>
        <v/>
      </c>
      <c r="H403" s="140"/>
      <c r="I403" s="178" t="str">
        <f>отч_график!I403</f>
        <v/>
      </c>
      <c r="J403" s="178" t="str">
        <f>отч_график!J403</f>
        <v/>
      </c>
      <c r="K403" s="178" t="str">
        <f>отч_график!K403</f>
        <v/>
      </c>
      <c r="L403" s="178" t="str">
        <f>отч_график!L403</f>
        <v/>
      </c>
      <c r="M403" s="181" t="str">
        <f>отч_график!M403</f>
        <v/>
      </c>
      <c r="N403" s="1"/>
      <c r="O403" s="186"/>
      <c r="P403" s="178" t="str">
        <f>отч_конкуренты!I403</f>
        <v/>
      </c>
      <c r="Q403" s="178" t="str">
        <f>отч_конкуренты!J403</f>
        <v/>
      </c>
      <c r="R403" s="178" t="str">
        <f>отч_конкуренты!K403</f>
        <v/>
      </c>
      <c r="S403" s="178" t="str">
        <f>отч_конкуренты!L403</f>
        <v/>
      </c>
      <c r="T403" s="181" t="str">
        <f>отч_конкуренты!M403</f>
        <v/>
      </c>
      <c r="U403" s="1"/>
      <c r="V403" s="1"/>
      <c r="W403" s="1"/>
      <c r="X403" s="1"/>
      <c r="Y403" s="105"/>
      <c r="Z403" s="1"/>
    </row>
    <row r="404" spans="1:26" x14ac:dyDescent="0.3">
      <c r="A404" s="1"/>
      <c r="B404" s="1"/>
      <c r="C404" s="1"/>
      <c r="D404" s="105"/>
      <c r="E404" s="1"/>
      <c r="F404" s="139"/>
      <c r="G404" s="182" t="str">
        <f>IF(G403="","",IF(G403+1&gt;условия!$K$14,"",G403+1))</f>
        <v/>
      </c>
      <c r="H404" s="140"/>
      <c r="I404" s="178" t="str">
        <f>отч_график!I404</f>
        <v/>
      </c>
      <c r="J404" s="178" t="str">
        <f>отч_график!J404</f>
        <v/>
      </c>
      <c r="K404" s="178" t="str">
        <f>отч_график!K404</f>
        <v/>
      </c>
      <c r="L404" s="178" t="str">
        <f>отч_график!L404</f>
        <v/>
      </c>
      <c r="M404" s="181" t="str">
        <f>отч_график!M404</f>
        <v/>
      </c>
      <c r="N404" s="1"/>
      <c r="O404" s="186"/>
      <c r="P404" s="178" t="str">
        <f>отч_конкуренты!I404</f>
        <v/>
      </c>
      <c r="Q404" s="178" t="str">
        <f>отч_конкуренты!J404</f>
        <v/>
      </c>
      <c r="R404" s="178" t="str">
        <f>отч_конкуренты!K404</f>
        <v/>
      </c>
      <c r="S404" s="178" t="str">
        <f>отч_конкуренты!L404</f>
        <v/>
      </c>
      <c r="T404" s="181" t="str">
        <f>отч_конкуренты!M404</f>
        <v/>
      </c>
      <c r="U404" s="1"/>
      <c r="V404" s="1"/>
      <c r="W404" s="1"/>
      <c r="X404" s="1"/>
      <c r="Y404" s="105"/>
      <c r="Z404" s="1"/>
    </row>
    <row r="405" spans="1:26" x14ac:dyDescent="0.3">
      <c r="A405" s="1"/>
      <c r="B405" s="1"/>
      <c r="C405" s="1"/>
      <c r="D405" s="105"/>
      <c r="E405" s="1"/>
      <c r="F405" s="139"/>
      <c r="G405" s="182" t="str">
        <f>IF(G404="","",IF(G404+1&gt;условия!$K$14,"",G404+1))</f>
        <v/>
      </c>
      <c r="H405" s="140"/>
      <c r="I405" s="178" t="str">
        <f>отч_график!I405</f>
        <v/>
      </c>
      <c r="J405" s="178" t="str">
        <f>отч_график!J405</f>
        <v/>
      </c>
      <c r="K405" s="178" t="str">
        <f>отч_график!K405</f>
        <v/>
      </c>
      <c r="L405" s="178" t="str">
        <f>отч_график!L405</f>
        <v/>
      </c>
      <c r="M405" s="181" t="str">
        <f>отч_график!M405</f>
        <v/>
      </c>
      <c r="N405" s="1"/>
      <c r="O405" s="186"/>
      <c r="P405" s="178" t="str">
        <f>отч_конкуренты!I405</f>
        <v/>
      </c>
      <c r="Q405" s="178" t="str">
        <f>отч_конкуренты!J405</f>
        <v/>
      </c>
      <c r="R405" s="178" t="str">
        <f>отч_конкуренты!K405</f>
        <v/>
      </c>
      <c r="S405" s="178" t="str">
        <f>отч_конкуренты!L405</f>
        <v/>
      </c>
      <c r="T405" s="181" t="str">
        <f>отч_конкуренты!M405</f>
        <v/>
      </c>
      <c r="U405" s="1"/>
      <c r="V405" s="1"/>
      <c r="W405" s="1"/>
      <c r="X405" s="1"/>
      <c r="Y405" s="105"/>
      <c r="Z405" s="1"/>
    </row>
    <row r="406" spans="1:26" x14ac:dyDescent="0.3">
      <c r="A406" s="1"/>
      <c r="B406" s="1"/>
      <c r="C406" s="1"/>
      <c r="D406" s="105"/>
      <c r="E406" s="1"/>
      <c r="F406" s="139"/>
      <c r="G406" s="182" t="str">
        <f>IF(G405="","",IF(G405+1&gt;условия!$K$14,"",G405+1))</f>
        <v/>
      </c>
      <c r="H406" s="140"/>
      <c r="I406" s="178" t="str">
        <f>отч_график!I406</f>
        <v/>
      </c>
      <c r="J406" s="178" t="str">
        <f>отч_график!J406</f>
        <v/>
      </c>
      <c r="K406" s="178" t="str">
        <f>отч_график!K406</f>
        <v/>
      </c>
      <c r="L406" s="178" t="str">
        <f>отч_график!L406</f>
        <v/>
      </c>
      <c r="M406" s="181" t="str">
        <f>отч_график!M406</f>
        <v/>
      </c>
      <c r="N406" s="1"/>
      <c r="O406" s="186"/>
      <c r="P406" s="178" t="str">
        <f>отч_конкуренты!I406</f>
        <v/>
      </c>
      <c r="Q406" s="178" t="str">
        <f>отч_конкуренты!J406</f>
        <v/>
      </c>
      <c r="R406" s="178" t="str">
        <f>отч_конкуренты!K406</f>
        <v/>
      </c>
      <c r="S406" s="178" t="str">
        <f>отч_конкуренты!L406</f>
        <v/>
      </c>
      <c r="T406" s="181" t="str">
        <f>отч_конкуренты!M406</f>
        <v/>
      </c>
      <c r="U406" s="1"/>
      <c r="V406" s="1"/>
      <c r="W406" s="1"/>
      <c r="X406" s="1"/>
      <c r="Y406" s="105"/>
      <c r="Z406" s="1"/>
    </row>
    <row r="407" spans="1:26" x14ac:dyDescent="0.3">
      <c r="A407" s="1"/>
      <c r="B407" s="1"/>
      <c r="C407" s="1"/>
      <c r="D407" s="105"/>
      <c r="E407" s="1"/>
      <c r="F407" s="139"/>
      <c r="G407" s="182" t="str">
        <f>IF(G406="","",IF(G406+1&gt;условия!$K$14,"",G406+1))</f>
        <v/>
      </c>
      <c r="H407" s="140"/>
      <c r="I407" s="178" t="str">
        <f>отч_график!I407</f>
        <v/>
      </c>
      <c r="J407" s="178" t="str">
        <f>отч_график!J407</f>
        <v/>
      </c>
      <c r="K407" s="178" t="str">
        <f>отч_график!K407</f>
        <v/>
      </c>
      <c r="L407" s="178" t="str">
        <f>отч_график!L407</f>
        <v/>
      </c>
      <c r="M407" s="181" t="str">
        <f>отч_график!M407</f>
        <v/>
      </c>
      <c r="N407" s="1"/>
      <c r="O407" s="186"/>
      <c r="P407" s="178" t="str">
        <f>отч_конкуренты!I407</f>
        <v/>
      </c>
      <c r="Q407" s="178" t="str">
        <f>отч_конкуренты!J407</f>
        <v/>
      </c>
      <c r="R407" s="178" t="str">
        <f>отч_конкуренты!K407</f>
        <v/>
      </c>
      <c r="S407" s="178" t="str">
        <f>отч_конкуренты!L407</f>
        <v/>
      </c>
      <c r="T407" s="181" t="str">
        <f>отч_конкуренты!M407</f>
        <v/>
      </c>
      <c r="U407" s="1"/>
      <c r="V407" s="1"/>
      <c r="W407" s="1"/>
      <c r="X407" s="1"/>
      <c r="Y407" s="105"/>
      <c r="Z407" s="1"/>
    </row>
    <row r="408" spans="1:26" x14ac:dyDescent="0.3">
      <c r="A408" s="1"/>
      <c r="B408" s="1"/>
      <c r="C408" s="1"/>
      <c r="D408" s="105"/>
      <c r="E408" s="1"/>
      <c r="F408" s="139"/>
      <c r="G408" s="182" t="str">
        <f>IF(G407="","",IF(G407+1&gt;условия!$K$14,"",G407+1))</f>
        <v/>
      </c>
      <c r="H408" s="140"/>
      <c r="I408" s="178" t="str">
        <f>отч_график!I408</f>
        <v/>
      </c>
      <c r="J408" s="178" t="str">
        <f>отч_график!J408</f>
        <v/>
      </c>
      <c r="K408" s="178" t="str">
        <f>отч_график!K408</f>
        <v/>
      </c>
      <c r="L408" s="178" t="str">
        <f>отч_график!L408</f>
        <v/>
      </c>
      <c r="M408" s="181" t="str">
        <f>отч_график!M408</f>
        <v/>
      </c>
      <c r="N408" s="1"/>
      <c r="O408" s="186"/>
      <c r="P408" s="178" t="str">
        <f>отч_конкуренты!I408</f>
        <v/>
      </c>
      <c r="Q408" s="178" t="str">
        <f>отч_конкуренты!J408</f>
        <v/>
      </c>
      <c r="R408" s="178" t="str">
        <f>отч_конкуренты!K408</f>
        <v/>
      </c>
      <c r="S408" s="178" t="str">
        <f>отч_конкуренты!L408</f>
        <v/>
      </c>
      <c r="T408" s="181" t="str">
        <f>отч_конкуренты!M408</f>
        <v/>
      </c>
      <c r="U408" s="1"/>
      <c r="V408" s="1"/>
      <c r="W408" s="1"/>
      <c r="X408" s="1"/>
      <c r="Y408" s="105"/>
      <c r="Z408" s="1"/>
    </row>
    <row r="409" spans="1:26" x14ac:dyDescent="0.3">
      <c r="A409" s="1"/>
      <c r="B409" s="1"/>
      <c r="C409" s="1"/>
      <c r="D409" s="105"/>
      <c r="E409" s="1"/>
      <c r="F409" s="139"/>
      <c r="G409" s="182" t="str">
        <f>IF(G408="","",IF(G408+1&gt;условия!$K$14,"",G408+1))</f>
        <v/>
      </c>
      <c r="H409" s="140"/>
      <c r="I409" s="178" t="str">
        <f>отч_график!I409</f>
        <v/>
      </c>
      <c r="J409" s="178" t="str">
        <f>отч_график!J409</f>
        <v/>
      </c>
      <c r="K409" s="178" t="str">
        <f>отч_график!K409</f>
        <v/>
      </c>
      <c r="L409" s="178" t="str">
        <f>отч_график!L409</f>
        <v/>
      </c>
      <c r="M409" s="181" t="str">
        <f>отч_график!M409</f>
        <v/>
      </c>
      <c r="N409" s="1"/>
      <c r="O409" s="186"/>
      <c r="P409" s="178" t="str">
        <f>отч_конкуренты!I409</f>
        <v/>
      </c>
      <c r="Q409" s="178" t="str">
        <f>отч_конкуренты!J409</f>
        <v/>
      </c>
      <c r="R409" s="178" t="str">
        <f>отч_конкуренты!K409</f>
        <v/>
      </c>
      <c r="S409" s="178" t="str">
        <f>отч_конкуренты!L409</f>
        <v/>
      </c>
      <c r="T409" s="181" t="str">
        <f>отч_конкуренты!M409</f>
        <v/>
      </c>
      <c r="U409" s="1"/>
      <c r="V409" s="1"/>
      <c r="W409" s="1"/>
      <c r="X409" s="1"/>
      <c r="Y409" s="105"/>
      <c r="Z409" s="1"/>
    </row>
    <row r="410" spans="1:26" x14ac:dyDescent="0.3">
      <c r="A410" s="1"/>
      <c r="B410" s="1"/>
      <c r="C410" s="1"/>
      <c r="D410" s="105"/>
      <c r="E410" s="1"/>
      <c r="F410" s="139"/>
      <c r="G410" s="182" t="str">
        <f>IF(G409="","",IF(G409+1&gt;условия!$K$14,"",G409+1))</f>
        <v/>
      </c>
      <c r="H410" s="140"/>
      <c r="I410" s="178" t="str">
        <f>отч_график!I410</f>
        <v/>
      </c>
      <c r="J410" s="178" t="str">
        <f>отч_график!J410</f>
        <v/>
      </c>
      <c r="K410" s="178" t="str">
        <f>отч_график!K410</f>
        <v/>
      </c>
      <c r="L410" s="178" t="str">
        <f>отч_график!L410</f>
        <v/>
      </c>
      <c r="M410" s="181" t="str">
        <f>отч_график!M410</f>
        <v/>
      </c>
      <c r="N410" s="1"/>
      <c r="O410" s="186"/>
      <c r="P410" s="178" t="str">
        <f>отч_конкуренты!I410</f>
        <v/>
      </c>
      <c r="Q410" s="178" t="str">
        <f>отч_конкуренты!J410</f>
        <v/>
      </c>
      <c r="R410" s="178" t="str">
        <f>отч_конкуренты!K410</f>
        <v/>
      </c>
      <c r="S410" s="178" t="str">
        <f>отч_конкуренты!L410</f>
        <v/>
      </c>
      <c r="T410" s="181" t="str">
        <f>отч_конкуренты!M410</f>
        <v/>
      </c>
      <c r="U410" s="1"/>
      <c r="V410" s="1"/>
      <c r="W410" s="1"/>
      <c r="X410" s="1"/>
      <c r="Y410" s="105"/>
      <c r="Z410" s="1"/>
    </row>
    <row r="411" spans="1:26" x14ac:dyDescent="0.3">
      <c r="A411" s="1"/>
      <c r="B411" s="1"/>
      <c r="C411" s="1"/>
      <c r="D411" s="105"/>
      <c r="E411" s="1"/>
      <c r="F411" s="139"/>
      <c r="G411" s="182" t="str">
        <f>IF(G410="","",IF(G410+1&gt;условия!$K$14,"",G410+1))</f>
        <v/>
      </c>
      <c r="H411" s="140"/>
      <c r="I411" s="178" t="str">
        <f>отч_график!I411</f>
        <v/>
      </c>
      <c r="J411" s="178" t="str">
        <f>отч_график!J411</f>
        <v/>
      </c>
      <c r="K411" s="178" t="str">
        <f>отч_график!K411</f>
        <v/>
      </c>
      <c r="L411" s="178" t="str">
        <f>отч_график!L411</f>
        <v/>
      </c>
      <c r="M411" s="181" t="str">
        <f>отч_график!M411</f>
        <v/>
      </c>
      <c r="N411" s="1"/>
      <c r="O411" s="186"/>
      <c r="P411" s="178" t="str">
        <f>отч_конкуренты!I411</f>
        <v/>
      </c>
      <c r="Q411" s="178" t="str">
        <f>отч_конкуренты!J411</f>
        <v/>
      </c>
      <c r="R411" s="178" t="str">
        <f>отч_конкуренты!K411</f>
        <v/>
      </c>
      <c r="S411" s="178" t="str">
        <f>отч_конкуренты!L411</f>
        <v/>
      </c>
      <c r="T411" s="181" t="str">
        <f>отч_конкуренты!M411</f>
        <v/>
      </c>
      <c r="U411" s="1"/>
      <c r="V411" s="1"/>
      <c r="W411" s="1"/>
      <c r="X411" s="1"/>
      <c r="Y411" s="105"/>
      <c r="Z411" s="1"/>
    </row>
    <row r="412" spans="1:26" x14ac:dyDescent="0.3">
      <c r="A412" s="1"/>
      <c r="B412" s="1"/>
      <c r="C412" s="1"/>
      <c r="D412" s="105"/>
      <c r="E412" s="1"/>
      <c r="F412" s="139"/>
      <c r="G412" s="182" t="str">
        <f>IF(G411="","",IF(G411+1&gt;условия!$K$14,"",G411+1))</f>
        <v/>
      </c>
      <c r="H412" s="140"/>
      <c r="I412" s="178" t="str">
        <f>отч_график!I412</f>
        <v/>
      </c>
      <c r="J412" s="178" t="str">
        <f>отч_график!J412</f>
        <v/>
      </c>
      <c r="K412" s="178" t="str">
        <f>отч_график!K412</f>
        <v/>
      </c>
      <c r="L412" s="178" t="str">
        <f>отч_график!L412</f>
        <v/>
      </c>
      <c r="M412" s="181" t="str">
        <f>отч_график!M412</f>
        <v/>
      </c>
      <c r="N412" s="1"/>
      <c r="O412" s="186"/>
      <c r="P412" s="178" t="str">
        <f>отч_конкуренты!I412</f>
        <v/>
      </c>
      <c r="Q412" s="178" t="str">
        <f>отч_конкуренты!J412</f>
        <v/>
      </c>
      <c r="R412" s="178" t="str">
        <f>отч_конкуренты!K412</f>
        <v/>
      </c>
      <c r="S412" s="178" t="str">
        <f>отч_конкуренты!L412</f>
        <v/>
      </c>
      <c r="T412" s="181" t="str">
        <f>отч_конкуренты!M412</f>
        <v/>
      </c>
      <c r="U412" s="1"/>
      <c r="V412" s="1"/>
      <c r="W412" s="1"/>
      <c r="X412" s="1"/>
      <c r="Y412" s="105"/>
      <c r="Z412" s="1"/>
    </row>
    <row r="413" spans="1:26" x14ac:dyDescent="0.3">
      <c r="A413" s="1"/>
      <c r="B413" s="1"/>
      <c r="C413" s="1"/>
      <c r="D413" s="105"/>
      <c r="E413" s="1"/>
      <c r="F413" s="139"/>
      <c r="G413" s="182" t="str">
        <f>IF(G412="","",IF(G412+1&gt;условия!$K$14,"",G412+1))</f>
        <v/>
      </c>
      <c r="H413" s="140"/>
      <c r="I413" s="178" t="str">
        <f>отч_график!I413</f>
        <v/>
      </c>
      <c r="J413" s="178" t="str">
        <f>отч_график!J413</f>
        <v/>
      </c>
      <c r="K413" s="178" t="str">
        <f>отч_график!K413</f>
        <v/>
      </c>
      <c r="L413" s="178" t="str">
        <f>отч_график!L413</f>
        <v/>
      </c>
      <c r="M413" s="181" t="str">
        <f>отч_график!M413</f>
        <v/>
      </c>
      <c r="N413" s="1"/>
      <c r="O413" s="186"/>
      <c r="P413" s="178" t="str">
        <f>отч_конкуренты!I413</f>
        <v/>
      </c>
      <c r="Q413" s="178" t="str">
        <f>отч_конкуренты!J413</f>
        <v/>
      </c>
      <c r="R413" s="178" t="str">
        <f>отч_конкуренты!K413</f>
        <v/>
      </c>
      <c r="S413" s="178" t="str">
        <f>отч_конкуренты!L413</f>
        <v/>
      </c>
      <c r="T413" s="181" t="str">
        <f>отч_конкуренты!M413</f>
        <v/>
      </c>
      <c r="U413" s="1"/>
      <c r="V413" s="1"/>
      <c r="W413" s="1"/>
      <c r="X413" s="1"/>
      <c r="Y413" s="105"/>
      <c r="Z413" s="1"/>
    </row>
    <row r="414" spans="1:26" x14ac:dyDescent="0.3">
      <c r="A414" s="1"/>
      <c r="B414" s="1"/>
      <c r="C414" s="1"/>
      <c r="D414" s="105"/>
      <c r="E414" s="1"/>
      <c r="F414" s="139"/>
      <c r="G414" s="182" t="str">
        <f>IF(G413="","",IF(G413+1&gt;условия!$K$14,"",G413+1))</f>
        <v/>
      </c>
      <c r="H414" s="140"/>
      <c r="I414" s="178" t="str">
        <f>отч_график!I414</f>
        <v/>
      </c>
      <c r="J414" s="178" t="str">
        <f>отч_график!J414</f>
        <v/>
      </c>
      <c r="K414" s="178" t="str">
        <f>отч_график!K414</f>
        <v/>
      </c>
      <c r="L414" s="178" t="str">
        <f>отч_график!L414</f>
        <v/>
      </c>
      <c r="M414" s="181" t="str">
        <f>отч_график!M414</f>
        <v/>
      </c>
      <c r="N414" s="1"/>
      <c r="O414" s="186"/>
      <c r="P414" s="178" t="str">
        <f>отч_конкуренты!I414</f>
        <v/>
      </c>
      <c r="Q414" s="178" t="str">
        <f>отч_конкуренты!J414</f>
        <v/>
      </c>
      <c r="R414" s="178" t="str">
        <f>отч_конкуренты!K414</f>
        <v/>
      </c>
      <c r="S414" s="178" t="str">
        <f>отч_конкуренты!L414</f>
        <v/>
      </c>
      <c r="T414" s="181" t="str">
        <f>отч_конкуренты!M414</f>
        <v/>
      </c>
      <c r="U414" s="1"/>
      <c r="V414" s="1"/>
      <c r="W414" s="1"/>
      <c r="X414" s="1"/>
      <c r="Y414" s="105"/>
      <c r="Z414" s="1"/>
    </row>
    <row r="415" spans="1:26" x14ac:dyDescent="0.3">
      <c r="A415" s="1"/>
      <c r="B415" s="1"/>
      <c r="C415" s="1"/>
      <c r="D415" s="105"/>
      <c r="E415" s="1"/>
      <c r="F415" s="139"/>
      <c r="G415" s="182" t="str">
        <f>IF(G414="","",IF(G414+1&gt;условия!$K$14,"",G414+1))</f>
        <v/>
      </c>
      <c r="H415" s="140"/>
      <c r="I415" s="178" t="str">
        <f>отч_график!I415</f>
        <v/>
      </c>
      <c r="J415" s="178" t="str">
        <f>отч_график!J415</f>
        <v/>
      </c>
      <c r="K415" s="178" t="str">
        <f>отч_график!K415</f>
        <v/>
      </c>
      <c r="L415" s="178" t="str">
        <f>отч_график!L415</f>
        <v/>
      </c>
      <c r="M415" s="181" t="str">
        <f>отч_график!M415</f>
        <v/>
      </c>
      <c r="N415" s="1"/>
      <c r="O415" s="186"/>
      <c r="P415" s="178" t="str">
        <f>отч_конкуренты!I415</f>
        <v/>
      </c>
      <c r="Q415" s="178" t="str">
        <f>отч_конкуренты!J415</f>
        <v/>
      </c>
      <c r="R415" s="178" t="str">
        <f>отч_конкуренты!K415</f>
        <v/>
      </c>
      <c r="S415" s="178" t="str">
        <f>отч_конкуренты!L415</f>
        <v/>
      </c>
      <c r="T415" s="181" t="str">
        <f>отч_конкуренты!M415</f>
        <v/>
      </c>
      <c r="U415" s="1"/>
      <c r="V415" s="1"/>
      <c r="W415" s="1"/>
      <c r="X415" s="1"/>
      <c r="Y415" s="105"/>
      <c r="Z415" s="1"/>
    </row>
    <row r="416" spans="1:26" x14ac:dyDescent="0.3">
      <c r="A416" s="1"/>
      <c r="B416" s="1"/>
      <c r="C416" s="1"/>
      <c r="D416" s="105"/>
      <c r="E416" s="1"/>
      <c r="F416" s="139"/>
      <c r="G416" s="182" t="str">
        <f>IF(G415="","",IF(G415+1&gt;условия!$K$14,"",G415+1))</f>
        <v/>
      </c>
      <c r="H416" s="140"/>
      <c r="I416" s="178" t="str">
        <f>отч_график!I416</f>
        <v/>
      </c>
      <c r="J416" s="178" t="str">
        <f>отч_график!J416</f>
        <v/>
      </c>
      <c r="K416" s="178" t="str">
        <f>отч_график!K416</f>
        <v/>
      </c>
      <c r="L416" s="178" t="str">
        <f>отч_график!L416</f>
        <v/>
      </c>
      <c r="M416" s="181" t="str">
        <f>отч_график!M416</f>
        <v/>
      </c>
      <c r="N416" s="1"/>
      <c r="O416" s="186"/>
      <c r="P416" s="178" t="str">
        <f>отч_конкуренты!I416</f>
        <v/>
      </c>
      <c r="Q416" s="178" t="str">
        <f>отч_конкуренты!J416</f>
        <v/>
      </c>
      <c r="R416" s="178" t="str">
        <f>отч_конкуренты!K416</f>
        <v/>
      </c>
      <c r="S416" s="178" t="str">
        <f>отч_конкуренты!L416</f>
        <v/>
      </c>
      <c r="T416" s="181" t="str">
        <f>отч_конкуренты!M416</f>
        <v/>
      </c>
      <c r="U416" s="1"/>
      <c r="V416" s="1"/>
      <c r="W416" s="1"/>
      <c r="X416" s="1"/>
      <c r="Y416" s="105"/>
      <c r="Z416" s="1"/>
    </row>
    <row r="417" spans="1:26" x14ac:dyDescent="0.3">
      <c r="A417" s="1"/>
      <c r="B417" s="1"/>
      <c r="C417" s="1"/>
      <c r="D417" s="105"/>
      <c r="E417" s="1"/>
      <c r="F417" s="139"/>
      <c r="G417" s="182" t="str">
        <f>IF(G416="","",IF(G416+1&gt;условия!$K$14,"",G416+1))</f>
        <v/>
      </c>
      <c r="H417" s="140"/>
      <c r="I417" s="178" t="str">
        <f>отч_график!I417</f>
        <v/>
      </c>
      <c r="J417" s="178" t="str">
        <f>отч_график!J417</f>
        <v/>
      </c>
      <c r="K417" s="178" t="str">
        <f>отч_график!K417</f>
        <v/>
      </c>
      <c r="L417" s="178" t="str">
        <f>отч_график!L417</f>
        <v/>
      </c>
      <c r="M417" s="181" t="str">
        <f>отч_график!M417</f>
        <v/>
      </c>
      <c r="N417" s="1"/>
      <c r="O417" s="186"/>
      <c r="P417" s="178" t="str">
        <f>отч_конкуренты!I417</f>
        <v/>
      </c>
      <c r="Q417" s="178" t="str">
        <f>отч_конкуренты!J417</f>
        <v/>
      </c>
      <c r="R417" s="178" t="str">
        <f>отч_конкуренты!K417</f>
        <v/>
      </c>
      <c r="S417" s="178" t="str">
        <f>отч_конкуренты!L417</f>
        <v/>
      </c>
      <c r="T417" s="181" t="str">
        <f>отч_конкуренты!M417</f>
        <v/>
      </c>
      <c r="U417" s="1"/>
      <c r="V417" s="1"/>
      <c r="W417" s="1"/>
      <c r="X417" s="1"/>
      <c r="Y417" s="105"/>
      <c r="Z417" s="1"/>
    </row>
    <row r="418" spans="1:26" x14ac:dyDescent="0.3">
      <c r="A418" s="1"/>
      <c r="B418" s="1"/>
      <c r="C418" s="1"/>
      <c r="D418" s="105"/>
      <c r="E418" s="1"/>
      <c r="F418" s="139"/>
      <c r="G418" s="182" t="str">
        <f>IF(G417="","",IF(G417+1&gt;условия!$K$14,"",G417+1))</f>
        <v/>
      </c>
      <c r="H418" s="140"/>
      <c r="I418" s="178" t="str">
        <f>отч_график!I418</f>
        <v/>
      </c>
      <c r="J418" s="178" t="str">
        <f>отч_график!J418</f>
        <v/>
      </c>
      <c r="K418" s="178" t="str">
        <f>отч_график!K418</f>
        <v/>
      </c>
      <c r="L418" s="178" t="str">
        <f>отч_график!L418</f>
        <v/>
      </c>
      <c r="M418" s="181" t="str">
        <f>отч_график!M418</f>
        <v/>
      </c>
      <c r="N418" s="1"/>
      <c r="O418" s="186"/>
      <c r="P418" s="178" t="str">
        <f>отч_конкуренты!I418</f>
        <v/>
      </c>
      <c r="Q418" s="178" t="str">
        <f>отч_конкуренты!J418</f>
        <v/>
      </c>
      <c r="R418" s="178" t="str">
        <f>отч_конкуренты!K418</f>
        <v/>
      </c>
      <c r="S418" s="178" t="str">
        <f>отч_конкуренты!L418</f>
        <v/>
      </c>
      <c r="T418" s="181" t="str">
        <f>отч_конкуренты!M418</f>
        <v/>
      </c>
      <c r="U418" s="1"/>
      <c r="V418" s="1"/>
      <c r="W418" s="1"/>
      <c r="X418" s="1"/>
      <c r="Y418" s="105"/>
      <c r="Z418" s="1"/>
    </row>
    <row r="419" spans="1:26" x14ac:dyDescent="0.3">
      <c r="A419" s="1"/>
      <c r="B419" s="1"/>
      <c r="C419" s="1"/>
      <c r="D419" s="105"/>
      <c r="E419" s="1"/>
      <c r="F419" s="139"/>
      <c r="G419" s="182" t="str">
        <f>IF(G418="","",IF(G418+1&gt;условия!$K$14,"",G418+1))</f>
        <v/>
      </c>
      <c r="H419" s="140"/>
      <c r="I419" s="178" t="str">
        <f>отч_график!I419</f>
        <v/>
      </c>
      <c r="J419" s="178" t="str">
        <f>отч_график!J419</f>
        <v/>
      </c>
      <c r="K419" s="178" t="str">
        <f>отч_график!K419</f>
        <v/>
      </c>
      <c r="L419" s="178" t="str">
        <f>отч_график!L419</f>
        <v/>
      </c>
      <c r="M419" s="181" t="str">
        <f>отч_график!M419</f>
        <v/>
      </c>
      <c r="N419" s="1"/>
      <c r="O419" s="186"/>
      <c r="P419" s="178" t="str">
        <f>отч_конкуренты!I419</f>
        <v/>
      </c>
      <c r="Q419" s="178" t="str">
        <f>отч_конкуренты!J419</f>
        <v/>
      </c>
      <c r="R419" s="178" t="str">
        <f>отч_конкуренты!K419</f>
        <v/>
      </c>
      <c r="S419" s="178" t="str">
        <f>отч_конкуренты!L419</f>
        <v/>
      </c>
      <c r="T419" s="181" t="str">
        <f>отч_конкуренты!M419</f>
        <v/>
      </c>
      <c r="U419" s="1"/>
      <c r="V419" s="1"/>
      <c r="W419" s="1"/>
      <c r="X419" s="1"/>
      <c r="Y419" s="105"/>
      <c r="Z419" s="1"/>
    </row>
    <row r="420" spans="1:26" x14ac:dyDescent="0.3">
      <c r="A420" s="1"/>
      <c r="B420" s="1"/>
      <c r="C420" s="1"/>
      <c r="D420" s="105"/>
      <c r="E420" s="1"/>
      <c r="F420" s="139"/>
      <c r="G420" s="182" t="str">
        <f>IF(G419="","",IF(G419+1&gt;условия!$K$14,"",G419+1))</f>
        <v/>
      </c>
      <c r="H420" s="140"/>
      <c r="I420" s="178" t="str">
        <f>отч_график!I420</f>
        <v/>
      </c>
      <c r="J420" s="178" t="str">
        <f>отч_график!J420</f>
        <v/>
      </c>
      <c r="K420" s="178" t="str">
        <f>отч_график!K420</f>
        <v/>
      </c>
      <c r="L420" s="178" t="str">
        <f>отч_график!L420</f>
        <v/>
      </c>
      <c r="M420" s="181" t="str">
        <f>отч_график!M420</f>
        <v/>
      </c>
      <c r="N420" s="1"/>
      <c r="O420" s="186"/>
      <c r="P420" s="178" t="str">
        <f>отч_конкуренты!I420</f>
        <v/>
      </c>
      <c r="Q420" s="178" t="str">
        <f>отч_конкуренты!J420</f>
        <v/>
      </c>
      <c r="R420" s="178" t="str">
        <f>отч_конкуренты!K420</f>
        <v/>
      </c>
      <c r="S420" s="178" t="str">
        <f>отч_конкуренты!L420</f>
        <v/>
      </c>
      <c r="T420" s="181" t="str">
        <f>отч_конкуренты!M420</f>
        <v/>
      </c>
      <c r="U420" s="1"/>
      <c r="V420" s="1"/>
      <c r="W420" s="1"/>
      <c r="X420" s="1"/>
      <c r="Y420" s="105"/>
      <c r="Z420" s="1"/>
    </row>
    <row r="421" spans="1:26" x14ac:dyDescent="0.3">
      <c r="A421" s="1"/>
      <c r="B421" s="1"/>
      <c r="C421" s="1"/>
      <c r="D421" s="105"/>
      <c r="E421" s="1"/>
      <c r="F421" s="139"/>
      <c r="G421" s="182" t="str">
        <f>IF(G420="","",IF(G420+1&gt;условия!$K$14,"",G420+1))</f>
        <v/>
      </c>
      <c r="H421" s="140"/>
      <c r="I421" s="178" t="str">
        <f>отч_график!I421</f>
        <v/>
      </c>
      <c r="J421" s="178" t="str">
        <f>отч_график!J421</f>
        <v/>
      </c>
      <c r="K421" s="178" t="str">
        <f>отч_график!K421</f>
        <v/>
      </c>
      <c r="L421" s="178" t="str">
        <f>отч_график!L421</f>
        <v/>
      </c>
      <c r="M421" s="181" t="str">
        <f>отч_график!M421</f>
        <v/>
      </c>
      <c r="N421" s="1"/>
      <c r="O421" s="186"/>
      <c r="P421" s="178" t="str">
        <f>отч_конкуренты!I421</f>
        <v/>
      </c>
      <c r="Q421" s="178" t="str">
        <f>отч_конкуренты!J421</f>
        <v/>
      </c>
      <c r="R421" s="178" t="str">
        <f>отч_конкуренты!K421</f>
        <v/>
      </c>
      <c r="S421" s="178" t="str">
        <f>отч_конкуренты!L421</f>
        <v/>
      </c>
      <c r="T421" s="181" t="str">
        <f>отч_конкуренты!M421</f>
        <v/>
      </c>
      <c r="U421" s="1"/>
      <c r="V421" s="1"/>
      <c r="W421" s="1"/>
      <c r="X421" s="1"/>
      <c r="Y421" s="105"/>
      <c r="Z421" s="1"/>
    </row>
    <row r="422" spans="1:26" x14ac:dyDescent="0.3">
      <c r="A422" s="1"/>
      <c r="B422" s="1"/>
      <c r="C422" s="1"/>
      <c r="D422" s="105"/>
      <c r="E422" s="1"/>
      <c r="F422" s="139"/>
      <c r="G422" s="182" t="str">
        <f>IF(G421="","",IF(G421+1&gt;условия!$K$14,"",G421+1))</f>
        <v/>
      </c>
      <c r="H422" s="140"/>
      <c r="I422" s="178" t="str">
        <f>отч_график!I422</f>
        <v/>
      </c>
      <c r="J422" s="178" t="str">
        <f>отч_график!J422</f>
        <v/>
      </c>
      <c r="K422" s="178" t="str">
        <f>отч_график!K422</f>
        <v/>
      </c>
      <c r="L422" s="178" t="str">
        <f>отч_график!L422</f>
        <v/>
      </c>
      <c r="M422" s="181" t="str">
        <f>отч_график!M422</f>
        <v/>
      </c>
      <c r="N422" s="1"/>
      <c r="O422" s="186"/>
      <c r="P422" s="178" t="str">
        <f>отч_конкуренты!I422</f>
        <v/>
      </c>
      <c r="Q422" s="178" t="str">
        <f>отч_конкуренты!J422</f>
        <v/>
      </c>
      <c r="R422" s="178" t="str">
        <f>отч_конкуренты!K422</f>
        <v/>
      </c>
      <c r="S422" s="178" t="str">
        <f>отч_конкуренты!L422</f>
        <v/>
      </c>
      <c r="T422" s="181" t="str">
        <f>отч_конкуренты!M422</f>
        <v/>
      </c>
      <c r="U422" s="1"/>
      <c r="V422" s="1"/>
      <c r="W422" s="1"/>
      <c r="X422" s="1"/>
      <c r="Y422" s="105"/>
      <c r="Z422" s="1"/>
    </row>
    <row r="423" spans="1:26" x14ac:dyDescent="0.3">
      <c r="A423" s="1"/>
      <c r="B423" s="1"/>
      <c r="C423" s="1"/>
      <c r="D423" s="105"/>
      <c r="E423" s="1"/>
      <c r="F423" s="139"/>
      <c r="G423" s="182" t="str">
        <f>IF(G422="","",IF(G422+1&gt;условия!$K$14,"",G422+1))</f>
        <v/>
      </c>
      <c r="H423" s="140"/>
      <c r="I423" s="178" t="str">
        <f>отч_график!I423</f>
        <v/>
      </c>
      <c r="J423" s="178" t="str">
        <f>отч_график!J423</f>
        <v/>
      </c>
      <c r="K423" s="178" t="str">
        <f>отч_график!K423</f>
        <v/>
      </c>
      <c r="L423" s="178" t="str">
        <f>отч_график!L423</f>
        <v/>
      </c>
      <c r="M423" s="181" t="str">
        <f>отч_график!M423</f>
        <v/>
      </c>
      <c r="N423" s="1"/>
      <c r="O423" s="186"/>
      <c r="P423" s="178" t="str">
        <f>отч_конкуренты!I423</f>
        <v/>
      </c>
      <c r="Q423" s="178" t="str">
        <f>отч_конкуренты!J423</f>
        <v/>
      </c>
      <c r="R423" s="178" t="str">
        <f>отч_конкуренты!K423</f>
        <v/>
      </c>
      <c r="S423" s="178" t="str">
        <f>отч_конкуренты!L423</f>
        <v/>
      </c>
      <c r="T423" s="181" t="str">
        <f>отч_конкуренты!M423</f>
        <v/>
      </c>
      <c r="U423" s="1"/>
      <c r="V423" s="1"/>
      <c r="W423" s="1"/>
      <c r="X423" s="1"/>
      <c r="Y423" s="105"/>
      <c r="Z423" s="1"/>
    </row>
    <row r="424" spans="1:26" x14ac:dyDescent="0.3">
      <c r="A424" s="1"/>
      <c r="B424" s="1"/>
      <c r="C424" s="1"/>
      <c r="D424" s="105"/>
      <c r="E424" s="1"/>
      <c r="F424" s="139"/>
      <c r="G424" s="182" t="str">
        <f>IF(G423="","",IF(G423+1&gt;условия!$K$14,"",G423+1))</f>
        <v/>
      </c>
      <c r="H424" s="140"/>
      <c r="I424" s="178" t="str">
        <f>отч_график!I424</f>
        <v/>
      </c>
      <c r="J424" s="178" t="str">
        <f>отч_график!J424</f>
        <v/>
      </c>
      <c r="K424" s="178" t="str">
        <f>отч_график!K424</f>
        <v/>
      </c>
      <c r="L424" s="178" t="str">
        <f>отч_график!L424</f>
        <v/>
      </c>
      <c r="M424" s="181" t="str">
        <f>отч_график!M424</f>
        <v/>
      </c>
      <c r="N424" s="1"/>
      <c r="O424" s="186"/>
      <c r="P424" s="178" t="str">
        <f>отч_конкуренты!I424</f>
        <v/>
      </c>
      <c r="Q424" s="178" t="str">
        <f>отч_конкуренты!J424</f>
        <v/>
      </c>
      <c r="R424" s="178" t="str">
        <f>отч_конкуренты!K424</f>
        <v/>
      </c>
      <c r="S424" s="178" t="str">
        <f>отч_конкуренты!L424</f>
        <v/>
      </c>
      <c r="T424" s="181" t="str">
        <f>отч_конкуренты!M424</f>
        <v/>
      </c>
      <c r="U424" s="1"/>
      <c r="V424" s="1"/>
      <c r="W424" s="1"/>
      <c r="X424" s="1"/>
      <c r="Y424" s="105"/>
      <c r="Z424" s="1"/>
    </row>
    <row r="425" spans="1:26" x14ac:dyDescent="0.3">
      <c r="A425" s="1"/>
      <c r="B425" s="1"/>
      <c r="C425" s="1"/>
      <c r="D425" s="105"/>
      <c r="E425" s="1"/>
      <c r="F425" s="139"/>
      <c r="G425" s="182" t="str">
        <f>IF(G424="","",IF(G424+1&gt;условия!$K$14,"",G424+1))</f>
        <v/>
      </c>
      <c r="H425" s="140"/>
      <c r="I425" s="178" t="str">
        <f>отч_график!I425</f>
        <v/>
      </c>
      <c r="J425" s="178" t="str">
        <f>отч_график!J425</f>
        <v/>
      </c>
      <c r="K425" s="178" t="str">
        <f>отч_график!K425</f>
        <v/>
      </c>
      <c r="L425" s="178" t="str">
        <f>отч_график!L425</f>
        <v/>
      </c>
      <c r="M425" s="181" t="str">
        <f>отч_график!M425</f>
        <v/>
      </c>
      <c r="N425" s="1"/>
      <c r="O425" s="186"/>
      <c r="P425" s="178" t="str">
        <f>отч_конкуренты!I425</f>
        <v/>
      </c>
      <c r="Q425" s="178" t="str">
        <f>отч_конкуренты!J425</f>
        <v/>
      </c>
      <c r="R425" s="178" t="str">
        <f>отч_конкуренты!K425</f>
        <v/>
      </c>
      <c r="S425" s="178" t="str">
        <f>отч_конкуренты!L425</f>
        <v/>
      </c>
      <c r="T425" s="181" t="str">
        <f>отч_конкуренты!M425</f>
        <v/>
      </c>
      <c r="U425" s="1"/>
      <c r="V425" s="1"/>
      <c r="W425" s="1"/>
      <c r="X425" s="1"/>
      <c r="Y425" s="105"/>
      <c r="Z425" s="1"/>
    </row>
    <row r="426" spans="1:26" x14ac:dyDescent="0.3">
      <c r="A426" s="1"/>
      <c r="B426" s="1"/>
      <c r="C426" s="1"/>
      <c r="D426" s="105"/>
      <c r="E426" s="1"/>
      <c r="F426" s="139"/>
      <c r="G426" s="182" t="str">
        <f>IF(G425="","",IF(G425+1&gt;условия!$K$14,"",G425+1))</f>
        <v/>
      </c>
      <c r="H426" s="140"/>
      <c r="I426" s="178" t="str">
        <f>отч_график!I426</f>
        <v/>
      </c>
      <c r="J426" s="178" t="str">
        <f>отч_график!J426</f>
        <v/>
      </c>
      <c r="K426" s="178" t="str">
        <f>отч_график!K426</f>
        <v/>
      </c>
      <c r="L426" s="178" t="str">
        <f>отч_график!L426</f>
        <v/>
      </c>
      <c r="M426" s="181" t="str">
        <f>отч_график!M426</f>
        <v/>
      </c>
      <c r="N426" s="1"/>
      <c r="O426" s="186"/>
      <c r="P426" s="178" t="str">
        <f>отч_конкуренты!I426</f>
        <v/>
      </c>
      <c r="Q426" s="178" t="str">
        <f>отч_конкуренты!J426</f>
        <v/>
      </c>
      <c r="R426" s="178" t="str">
        <f>отч_конкуренты!K426</f>
        <v/>
      </c>
      <c r="S426" s="178" t="str">
        <f>отч_конкуренты!L426</f>
        <v/>
      </c>
      <c r="T426" s="181" t="str">
        <f>отч_конкуренты!M426</f>
        <v/>
      </c>
      <c r="U426" s="1"/>
      <c r="V426" s="1"/>
      <c r="W426" s="1"/>
      <c r="X426" s="1"/>
      <c r="Y426" s="105"/>
      <c r="Z426" s="1"/>
    </row>
    <row r="427" spans="1:26" x14ac:dyDescent="0.3">
      <c r="A427" s="1"/>
      <c r="B427" s="1"/>
      <c r="C427" s="1"/>
      <c r="D427" s="105"/>
      <c r="E427" s="1"/>
      <c r="F427" s="139"/>
      <c r="G427" s="182" t="str">
        <f>IF(G426="","",IF(G426+1&gt;условия!$K$14,"",G426+1))</f>
        <v/>
      </c>
      <c r="H427" s="140"/>
      <c r="I427" s="178" t="str">
        <f>отч_график!I427</f>
        <v/>
      </c>
      <c r="J427" s="178" t="str">
        <f>отч_график!J427</f>
        <v/>
      </c>
      <c r="K427" s="178" t="str">
        <f>отч_график!K427</f>
        <v/>
      </c>
      <c r="L427" s="178" t="str">
        <f>отч_график!L427</f>
        <v/>
      </c>
      <c r="M427" s="181" t="str">
        <f>отч_график!M427</f>
        <v/>
      </c>
      <c r="N427" s="1"/>
      <c r="O427" s="186"/>
      <c r="P427" s="178" t="str">
        <f>отч_конкуренты!I427</f>
        <v/>
      </c>
      <c r="Q427" s="178" t="str">
        <f>отч_конкуренты!J427</f>
        <v/>
      </c>
      <c r="R427" s="178" t="str">
        <f>отч_конкуренты!K427</f>
        <v/>
      </c>
      <c r="S427" s="178" t="str">
        <f>отч_конкуренты!L427</f>
        <v/>
      </c>
      <c r="T427" s="181" t="str">
        <f>отч_конкуренты!M427</f>
        <v/>
      </c>
      <c r="U427" s="1"/>
      <c r="V427" s="1"/>
      <c r="W427" s="1"/>
      <c r="X427" s="1"/>
      <c r="Y427" s="105"/>
      <c r="Z427" s="1"/>
    </row>
    <row r="428" spans="1:26" x14ac:dyDescent="0.3">
      <c r="A428" s="1"/>
      <c r="B428" s="1"/>
      <c r="C428" s="1"/>
      <c r="D428" s="105"/>
      <c r="E428" s="1"/>
      <c r="F428" s="139"/>
      <c r="G428" s="182" t="str">
        <f>IF(G427="","",IF(G427+1&gt;условия!$K$14,"",G427+1))</f>
        <v/>
      </c>
      <c r="H428" s="140"/>
      <c r="I428" s="178" t="str">
        <f>отч_график!I428</f>
        <v/>
      </c>
      <c r="J428" s="178" t="str">
        <f>отч_график!J428</f>
        <v/>
      </c>
      <c r="K428" s="178" t="str">
        <f>отч_график!K428</f>
        <v/>
      </c>
      <c r="L428" s="178" t="str">
        <f>отч_график!L428</f>
        <v/>
      </c>
      <c r="M428" s="181" t="str">
        <f>отч_график!M428</f>
        <v/>
      </c>
      <c r="N428" s="1"/>
      <c r="O428" s="186"/>
      <c r="P428" s="178" t="str">
        <f>отч_конкуренты!I428</f>
        <v/>
      </c>
      <c r="Q428" s="178" t="str">
        <f>отч_конкуренты!J428</f>
        <v/>
      </c>
      <c r="R428" s="178" t="str">
        <f>отч_конкуренты!K428</f>
        <v/>
      </c>
      <c r="S428" s="178" t="str">
        <f>отч_конкуренты!L428</f>
        <v/>
      </c>
      <c r="T428" s="181" t="str">
        <f>отч_конкуренты!M428</f>
        <v/>
      </c>
      <c r="U428" s="1"/>
      <c r="V428" s="1"/>
      <c r="W428" s="1"/>
      <c r="X428" s="1"/>
      <c r="Y428" s="105"/>
      <c r="Z428" s="1"/>
    </row>
    <row r="429" spans="1:26" x14ac:dyDescent="0.3">
      <c r="A429" s="1"/>
      <c r="B429" s="1"/>
      <c r="C429" s="1"/>
      <c r="D429" s="105"/>
      <c r="E429" s="1"/>
      <c r="F429" s="139"/>
      <c r="G429" s="182" t="str">
        <f>IF(G428="","",IF(G428+1&gt;условия!$K$14,"",G428+1))</f>
        <v/>
      </c>
      <c r="H429" s="140"/>
      <c r="I429" s="178" t="str">
        <f>отч_график!I429</f>
        <v/>
      </c>
      <c r="J429" s="178" t="str">
        <f>отч_график!J429</f>
        <v/>
      </c>
      <c r="K429" s="178" t="str">
        <f>отч_график!K429</f>
        <v/>
      </c>
      <c r="L429" s="178" t="str">
        <f>отч_график!L429</f>
        <v/>
      </c>
      <c r="M429" s="181" t="str">
        <f>отч_график!M429</f>
        <v/>
      </c>
      <c r="N429" s="1"/>
      <c r="O429" s="186"/>
      <c r="P429" s="178" t="str">
        <f>отч_конкуренты!I429</f>
        <v/>
      </c>
      <c r="Q429" s="178" t="str">
        <f>отч_конкуренты!J429</f>
        <v/>
      </c>
      <c r="R429" s="178" t="str">
        <f>отч_конкуренты!K429</f>
        <v/>
      </c>
      <c r="S429" s="178" t="str">
        <f>отч_конкуренты!L429</f>
        <v/>
      </c>
      <c r="T429" s="181" t="str">
        <f>отч_конкуренты!M429</f>
        <v/>
      </c>
      <c r="U429" s="1"/>
      <c r="V429" s="1"/>
      <c r="W429" s="1"/>
      <c r="X429" s="1"/>
      <c r="Y429" s="105"/>
      <c r="Z429" s="1"/>
    </row>
    <row r="430" spans="1:26" x14ac:dyDescent="0.3">
      <c r="A430" s="1"/>
      <c r="B430" s="1"/>
      <c r="C430" s="1"/>
      <c r="D430" s="105"/>
      <c r="E430" s="1"/>
      <c r="F430" s="139"/>
      <c r="G430" s="182" t="str">
        <f>IF(G429="","",IF(G429+1&gt;условия!$K$14,"",G429+1))</f>
        <v/>
      </c>
      <c r="H430" s="140"/>
      <c r="I430" s="178" t="str">
        <f>отч_график!I430</f>
        <v/>
      </c>
      <c r="J430" s="178" t="str">
        <f>отч_график!J430</f>
        <v/>
      </c>
      <c r="K430" s="178" t="str">
        <f>отч_график!K430</f>
        <v/>
      </c>
      <c r="L430" s="178" t="str">
        <f>отч_график!L430</f>
        <v/>
      </c>
      <c r="M430" s="181" t="str">
        <f>отч_график!M430</f>
        <v/>
      </c>
      <c r="N430" s="1"/>
      <c r="O430" s="186"/>
      <c r="P430" s="178" t="str">
        <f>отч_конкуренты!I430</f>
        <v/>
      </c>
      <c r="Q430" s="178" t="str">
        <f>отч_конкуренты!J430</f>
        <v/>
      </c>
      <c r="R430" s="178" t="str">
        <f>отч_конкуренты!K430</f>
        <v/>
      </c>
      <c r="S430" s="178" t="str">
        <f>отч_конкуренты!L430</f>
        <v/>
      </c>
      <c r="T430" s="181" t="str">
        <f>отч_конкуренты!M430</f>
        <v/>
      </c>
      <c r="U430" s="1"/>
      <c r="V430" s="1"/>
      <c r="W430" s="1"/>
      <c r="X430" s="1"/>
      <c r="Y430" s="105"/>
      <c r="Z430" s="1"/>
    </row>
    <row r="431" spans="1:26" x14ac:dyDescent="0.3">
      <c r="A431" s="1"/>
      <c r="B431" s="1"/>
      <c r="C431" s="1"/>
      <c r="D431" s="105"/>
      <c r="E431" s="1"/>
      <c r="F431" s="139"/>
      <c r="G431" s="182" t="str">
        <f>IF(G430="","",IF(G430+1&gt;условия!$K$14,"",G430+1))</f>
        <v/>
      </c>
      <c r="H431" s="140"/>
      <c r="I431" s="178" t="str">
        <f>отч_график!I431</f>
        <v/>
      </c>
      <c r="J431" s="178" t="str">
        <f>отч_график!J431</f>
        <v/>
      </c>
      <c r="K431" s="178" t="str">
        <f>отч_график!K431</f>
        <v/>
      </c>
      <c r="L431" s="178" t="str">
        <f>отч_график!L431</f>
        <v/>
      </c>
      <c r="M431" s="181" t="str">
        <f>отч_график!M431</f>
        <v/>
      </c>
      <c r="N431" s="1"/>
      <c r="O431" s="186"/>
      <c r="P431" s="178" t="str">
        <f>отч_конкуренты!I431</f>
        <v/>
      </c>
      <c r="Q431" s="178" t="str">
        <f>отч_конкуренты!J431</f>
        <v/>
      </c>
      <c r="R431" s="178" t="str">
        <f>отч_конкуренты!K431</f>
        <v/>
      </c>
      <c r="S431" s="178" t="str">
        <f>отч_конкуренты!L431</f>
        <v/>
      </c>
      <c r="T431" s="181" t="str">
        <f>отч_конкуренты!M431</f>
        <v/>
      </c>
      <c r="U431" s="1"/>
      <c r="V431" s="1"/>
      <c r="W431" s="1"/>
      <c r="X431" s="1"/>
      <c r="Y431" s="105"/>
      <c r="Z431" s="1"/>
    </row>
    <row r="432" spans="1:26" x14ac:dyDescent="0.3">
      <c r="A432" s="1"/>
      <c r="B432" s="1"/>
      <c r="C432" s="1"/>
      <c r="D432" s="105"/>
      <c r="E432" s="1"/>
      <c r="F432" s="139"/>
      <c r="G432" s="182" t="str">
        <f>IF(G431="","",IF(G431+1&gt;условия!$K$14,"",G431+1))</f>
        <v/>
      </c>
      <c r="H432" s="140"/>
      <c r="I432" s="178" t="str">
        <f>отч_график!I432</f>
        <v/>
      </c>
      <c r="J432" s="178" t="str">
        <f>отч_график!J432</f>
        <v/>
      </c>
      <c r="K432" s="178" t="str">
        <f>отч_график!K432</f>
        <v/>
      </c>
      <c r="L432" s="178" t="str">
        <f>отч_график!L432</f>
        <v/>
      </c>
      <c r="M432" s="181" t="str">
        <f>отч_график!M432</f>
        <v/>
      </c>
      <c r="N432" s="1"/>
      <c r="O432" s="186"/>
      <c r="P432" s="178" t="str">
        <f>отч_конкуренты!I432</f>
        <v/>
      </c>
      <c r="Q432" s="178" t="str">
        <f>отч_конкуренты!J432</f>
        <v/>
      </c>
      <c r="R432" s="178" t="str">
        <f>отч_конкуренты!K432</f>
        <v/>
      </c>
      <c r="S432" s="178" t="str">
        <f>отч_конкуренты!L432</f>
        <v/>
      </c>
      <c r="T432" s="181" t="str">
        <f>отч_конкуренты!M432</f>
        <v/>
      </c>
      <c r="U432" s="1"/>
      <c r="V432" s="1"/>
      <c r="W432" s="1"/>
      <c r="X432" s="1"/>
      <c r="Y432" s="105"/>
      <c r="Z432" s="1"/>
    </row>
    <row r="433" spans="1:26" x14ac:dyDescent="0.3">
      <c r="A433" s="1"/>
      <c r="B433" s="1"/>
      <c r="C433" s="1"/>
      <c r="D433" s="105"/>
      <c r="E433" s="1"/>
      <c r="F433" s="139"/>
      <c r="G433" s="182" t="str">
        <f>IF(G432="","",IF(G432+1&gt;условия!$K$14,"",G432+1))</f>
        <v/>
      </c>
      <c r="H433" s="140"/>
      <c r="I433" s="178" t="str">
        <f>отч_график!I433</f>
        <v/>
      </c>
      <c r="J433" s="178" t="str">
        <f>отч_график!J433</f>
        <v/>
      </c>
      <c r="K433" s="178" t="str">
        <f>отч_график!K433</f>
        <v/>
      </c>
      <c r="L433" s="178" t="str">
        <f>отч_график!L433</f>
        <v/>
      </c>
      <c r="M433" s="181" t="str">
        <f>отч_график!M433</f>
        <v/>
      </c>
      <c r="N433" s="1"/>
      <c r="O433" s="186"/>
      <c r="P433" s="178" t="str">
        <f>отч_конкуренты!I433</f>
        <v/>
      </c>
      <c r="Q433" s="178" t="str">
        <f>отч_конкуренты!J433</f>
        <v/>
      </c>
      <c r="R433" s="178" t="str">
        <f>отч_конкуренты!K433</f>
        <v/>
      </c>
      <c r="S433" s="178" t="str">
        <f>отч_конкуренты!L433</f>
        <v/>
      </c>
      <c r="T433" s="181" t="str">
        <f>отч_конкуренты!M433</f>
        <v/>
      </c>
      <c r="U433" s="1"/>
      <c r="V433" s="1"/>
      <c r="W433" s="1"/>
      <c r="X433" s="1"/>
      <c r="Y433" s="105"/>
      <c r="Z433" s="1"/>
    </row>
    <row r="434" spans="1:26" x14ac:dyDescent="0.3">
      <c r="A434" s="1"/>
      <c r="B434" s="1"/>
      <c r="C434" s="1"/>
      <c r="D434" s="105"/>
      <c r="E434" s="1"/>
      <c r="F434" s="139"/>
      <c r="G434" s="182" t="str">
        <f>IF(G433="","",IF(G433+1&gt;условия!$K$14,"",G433+1))</f>
        <v/>
      </c>
      <c r="H434" s="140"/>
      <c r="I434" s="178" t="str">
        <f>отч_график!I434</f>
        <v/>
      </c>
      <c r="J434" s="178" t="str">
        <f>отч_график!J434</f>
        <v/>
      </c>
      <c r="K434" s="178" t="str">
        <f>отч_график!K434</f>
        <v/>
      </c>
      <c r="L434" s="178" t="str">
        <f>отч_график!L434</f>
        <v/>
      </c>
      <c r="M434" s="181" t="str">
        <f>отч_график!M434</f>
        <v/>
      </c>
      <c r="N434" s="1"/>
      <c r="O434" s="186"/>
      <c r="P434" s="178" t="str">
        <f>отч_конкуренты!I434</f>
        <v/>
      </c>
      <c r="Q434" s="178" t="str">
        <f>отч_конкуренты!J434</f>
        <v/>
      </c>
      <c r="R434" s="178" t="str">
        <f>отч_конкуренты!K434</f>
        <v/>
      </c>
      <c r="S434" s="178" t="str">
        <f>отч_конкуренты!L434</f>
        <v/>
      </c>
      <c r="T434" s="181" t="str">
        <f>отч_конкуренты!M434</f>
        <v/>
      </c>
      <c r="U434" s="1"/>
      <c r="V434" s="1"/>
      <c r="W434" s="1"/>
      <c r="X434" s="1"/>
      <c r="Y434" s="105"/>
      <c r="Z434" s="1"/>
    </row>
    <row r="435" spans="1:26" x14ac:dyDescent="0.3">
      <c r="A435" s="1"/>
      <c r="B435" s="1"/>
      <c r="C435" s="1"/>
      <c r="D435" s="105"/>
      <c r="E435" s="1"/>
      <c r="F435" s="139"/>
      <c r="G435" s="182" t="str">
        <f>IF(G434="","",IF(G434+1&gt;условия!$K$14,"",G434+1))</f>
        <v/>
      </c>
      <c r="H435" s="140"/>
      <c r="I435" s="178" t="str">
        <f>отч_график!I435</f>
        <v/>
      </c>
      <c r="J435" s="178" t="str">
        <f>отч_график!J435</f>
        <v/>
      </c>
      <c r="K435" s="178" t="str">
        <f>отч_график!K435</f>
        <v/>
      </c>
      <c r="L435" s="178" t="str">
        <f>отч_график!L435</f>
        <v/>
      </c>
      <c r="M435" s="181" t="str">
        <f>отч_график!M435</f>
        <v/>
      </c>
      <c r="N435" s="1"/>
      <c r="O435" s="186"/>
      <c r="P435" s="178" t="str">
        <f>отч_конкуренты!I435</f>
        <v/>
      </c>
      <c r="Q435" s="178" t="str">
        <f>отч_конкуренты!J435</f>
        <v/>
      </c>
      <c r="R435" s="178" t="str">
        <f>отч_конкуренты!K435</f>
        <v/>
      </c>
      <c r="S435" s="178" t="str">
        <f>отч_конкуренты!L435</f>
        <v/>
      </c>
      <c r="T435" s="181" t="str">
        <f>отч_конкуренты!M435</f>
        <v/>
      </c>
      <c r="U435" s="1"/>
      <c r="V435" s="1"/>
      <c r="W435" s="1"/>
      <c r="X435" s="1"/>
      <c r="Y435" s="105"/>
      <c r="Z435" s="1"/>
    </row>
    <row r="436" spans="1:26" x14ac:dyDescent="0.3">
      <c r="A436" s="1"/>
      <c r="B436" s="1"/>
      <c r="C436" s="1"/>
      <c r="D436" s="105"/>
      <c r="E436" s="1"/>
      <c r="F436" s="139"/>
      <c r="G436" s="182" t="str">
        <f>IF(G435="","",IF(G435+1&gt;условия!$K$14,"",G435+1))</f>
        <v/>
      </c>
      <c r="H436" s="140"/>
      <c r="I436" s="178" t="str">
        <f>отч_график!I436</f>
        <v/>
      </c>
      <c r="J436" s="178" t="str">
        <f>отч_график!J436</f>
        <v/>
      </c>
      <c r="K436" s="178" t="str">
        <f>отч_график!K436</f>
        <v/>
      </c>
      <c r="L436" s="178" t="str">
        <f>отч_график!L436</f>
        <v/>
      </c>
      <c r="M436" s="181" t="str">
        <f>отч_график!M436</f>
        <v/>
      </c>
      <c r="N436" s="1"/>
      <c r="O436" s="186"/>
      <c r="P436" s="178" t="str">
        <f>отч_конкуренты!I436</f>
        <v/>
      </c>
      <c r="Q436" s="178" t="str">
        <f>отч_конкуренты!J436</f>
        <v/>
      </c>
      <c r="R436" s="178" t="str">
        <f>отч_конкуренты!K436</f>
        <v/>
      </c>
      <c r="S436" s="178" t="str">
        <f>отч_конкуренты!L436</f>
        <v/>
      </c>
      <c r="T436" s="181" t="str">
        <f>отч_конкуренты!M436</f>
        <v/>
      </c>
      <c r="U436" s="1"/>
      <c r="V436" s="1"/>
      <c r="W436" s="1"/>
      <c r="X436" s="1"/>
      <c r="Y436" s="105"/>
      <c r="Z436" s="1"/>
    </row>
    <row r="437" spans="1:26" x14ac:dyDescent="0.3">
      <c r="A437" s="1"/>
      <c r="B437" s="1"/>
      <c r="C437" s="1"/>
      <c r="D437" s="105"/>
      <c r="E437" s="1"/>
      <c r="F437" s="139"/>
      <c r="G437" s="182" t="str">
        <f>IF(G436="","",IF(G436+1&gt;условия!$K$14,"",G436+1))</f>
        <v/>
      </c>
      <c r="H437" s="140"/>
      <c r="I437" s="178" t="str">
        <f>отч_график!I437</f>
        <v/>
      </c>
      <c r="J437" s="178" t="str">
        <f>отч_график!J437</f>
        <v/>
      </c>
      <c r="K437" s="178" t="str">
        <f>отч_график!K437</f>
        <v/>
      </c>
      <c r="L437" s="178" t="str">
        <f>отч_график!L437</f>
        <v/>
      </c>
      <c r="M437" s="181" t="str">
        <f>отч_график!M437</f>
        <v/>
      </c>
      <c r="N437" s="1"/>
      <c r="O437" s="186"/>
      <c r="P437" s="178" t="str">
        <f>отч_конкуренты!I437</f>
        <v/>
      </c>
      <c r="Q437" s="178" t="str">
        <f>отч_конкуренты!J437</f>
        <v/>
      </c>
      <c r="R437" s="178" t="str">
        <f>отч_конкуренты!K437</f>
        <v/>
      </c>
      <c r="S437" s="178" t="str">
        <f>отч_конкуренты!L437</f>
        <v/>
      </c>
      <c r="T437" s="181" t="str">
        <f>отч_конкуренты!M437</f>
        <v/>
      </c>
      <c r="U437" s="1"/>
      <c r="V437" s="1"/>
      <c r="W437" s="1"/>
      <c r="X437" s="1"/>
      <c r="Y437" s="105"/>
      <c r="Z437" s="1"/>
    </row>
    <row r="438" spans="1:26" x14ac:dyDescent="0.3">
      <c r="A438" s="1"/>
      <c r="B438" s="1"/>
      <c r="C438" s="1"/>
      <c r="D438" s="105"/>
      <c r="E438" s="1"/>
      <c r="F438" s="139"/>
      <c r="G438" s="182" t="str">
        <f>IF(G437="","",IF(G437+1&gt;условия!$K$14,"",G437+1))</f>
        <v/>
      </c>
      <c r="H438" s="140"/>
      <c r="I438" s="178" t="str">
        <f>отч_график!I438</f>
        <v/>
      </c>
      <c r="J438" s="178" t="str">
        <f>отч_график!J438</f>
        <v/>
      </c>
      <c r="K438" s="178" t="str">
        <f>отч_график!K438</f>
        <v/>
      </c>
      <c r="L438" s="178" t="str">
        <f>отч_график!L438</f>
        <v/>
      </c>
      <c r="M438" s="181" t="str">
        <f>отч_график!M438</f>
        <v/>
      </c>
      <c r="N438" s="1"/>
      <c r="O438" s="186"/>
      <c r="P438" s="178" t="str">
        <f>отч_конкуренты!I438</f>
        <v/>
      </c>
      <c r="Q438" s="178" t="str">
        <f>отч_конкуренты!J438</f>
        <v/>
      </c>
      <c r="R438" s="178" t="str">
        <f>отч_конкуренты!K438</f>
        <v/>
      </c>
      <c r="S438" s="178" t="str">
        <f>отч_конкуренты!L438</f>
        <v/>
      </c>
      <c r="T438" s="181" t="str">
        <f>отч_конкуренты!M438</f>
        <v/>
      </c>
      <c r="U438" s="1"/>
      <c r="V438" s="1"/>
      <c r="W438" s="1"/>
      <c r="X438" s="1"/>
      <c r="Y438" s="105"/>
      <c r="Z438" s="1"/>
    </row>
    <row r="439" spans="1:26" x14ac:dyDescent="0.3">
      <c r="A439" s="1"/>
      <c r="B439" s="1"/>
      <c r="C439" s="1"/>
      <c r="D439" s="105"/>
      <c r="E439" s="1"/>
      <c r="F439" s="139"/>
      <c r="G439" s="182" t="str">
        <f>IF(G438="","",IF(G438+1&gt;условия!$K$14,"",G438+1))</f>
        <v/>
      </c>
      <c r="H439" s="140"/>
      <c r="I439" s="178" t="str">
        <f>отч_график!I439</f>
        <v/>
      </c>
      <c r="J439" s="178" t="str">
        <f>отч_график!J439</f>
        <v/>
      </c>
      <c r="K439" s="178" t="str">
        <f>отч_график!K439</f>
        <v/>
      </c>
      <c r="L439" s="178" t="str">
        <f>отч_график!L439</f>
        <v/>
      </c>
      <c r="M439" s="181" t="str">
        <f>отч_график!M439</f>
        <v/>
      </c>
      <c r="N439" s="1"/>
      <c r="O439" s="186"/>
      <c r="P439" s="178" t="str">
        <f>отч_конкуренты!I439</f>
        <v/>
      </c>
      <c r="Q439" s="178" t="str">
        <f>отч_конкуренты!J439</f>
        <v/>
      </c>
      <c r="R439" s="178" t="str">
        <f>отч_конкуренты!K439</f>
        <v/>
      </c>
      <c r="S439" s="178" t="str">
        <f>отч_конкуренты!L439</f>
        <v/>
      </c>
      <c r="T439" s="181" t="str">
        <f>отч_конкуренты!M439</f>
        <v/>
      </c>
      <c r="U439" s="1"/>
      <c r="V439" s="1"/>
      <c r="W439" s="1"/>
      <c r="X439" s="1"/>
      <c r="Y439" s="105"/>
      <c r="Z439" s="1"/>
    </row>
    <row r="440" spans="1:26" x14ac:dyDescent="0.3">
      <c r="A440" s="1"/>
      <c r="B440" s="1"/>
      <c r="C440" s="1"/>
      <c r="D440" s="105"/>
      <c r="E440" s="1"/>
      <c r="F440" s="139"/>
      <c r="G440" s="182" t="str">
        <f>IF(G439="","",IF(G439+1&gt;условия!$K$14,"",G439+1))</f>
        <v/>
      </c>
      <c r="H440" s="140"/>
      <c r="I440" s="178" t="str">
        <f>отч_график!I440</f>
        <v/>
      </c>
      <c r="J440" s="178" t="str">
        <f>отч_график!J440</f>
        <v/>
      </c>
      <c r="K440" s="178" t="str">
        <f>отч_график!K440</f>
        <v/>
      </c>
      <c r="L440" s="178" t="str">
        <f>отч_график!L440</f>
        <v/>
      </c>
      <c r="M440" s="181" t="str">
        <f>отч_график!M440</f>
        <v/>
      </c>
      <c r="N440" s="1"/>
      <c r="O440" s="186"/>
      <c r="P440" s="178" t="str">
        <f>отч_конкуренты!I440</f>
        <v/>
      </c>
      <c r="Q440" s="178" t="str">
        <f>отч_конкуренты!J440</f>
        <v/>
      </c>
      <c r="R440" s="178" t="str">
        <f>отч_конкуренты!K440</f>
        <v/>
      </c>
      <c r="S440" s="178" t="str">
        <f>отч_конкуренты!L440</f>
        <v/>
      </c>
      <c r="T440" s="181" t="str">
        <f>отч_конкуренты!M440</f>
        <v/>
      </c>
      <c r="U440" s="1"/>
      <c r="V440" s="1"/>
      <c r="W440" s="1"/>
      <c r="X440" s="1"/>
      <c r="Y440" s="105"/>
      <c r="Z440" s="1"/>
    </row>
    <row r="441" spans="1:26" x14ac:dyDescent="0.3">
      <c r="A441" s="1"/>
      <c r="B441" s="1"/>
      <c r="C441" s="1"/>
      <c r="D441" s="105"/>
      <c r="E441" s="1"/>
      <c r="F441" s="139"/>
      <c r="G441" s="182" t="str">
        <f>IF(G440="","",IF(G440+1&gt;условия!$K$14,"",G440+1))</f>
        <v/>
      </c>
      <c r="H441" s="140"/>
      <c r="I441" s="178" t="str">
        <f>отч_график!I441</f>
        <v/>
      </c>
      <c r="J441" s="178" t="str">
        <f>отч_график!J441</f>
        <v/>
      </c>
      <c r="K441" s="178" t="str">
        <f>отч_график!K441</f>
        <v/>
      </c>
      <c r="L441" s="178" t="str">
        <f>отч_график!L441</f>
        <v/>
      </c>
      <c r="M441" s="181" t="str">
        <f>отч_график!M441</f>
        <v/>
      </c>
      <c r="N441" s="1"/>
      <c r="O441" s="186"/>
      <c r="P441" s="178" t="str">
        <f>отч_конкуренты!I441</f>
        <v/>
      </c>
      <c r="Q441" s="178" t="str">
        <f>отч_конкуренты!J441</f>
        <v/>
      </c>
      <c r="R441" s="178" t="str">
        <f>отч_конкуренты!K441</f>
        <v/>
      </c>
      <c r="S441" s="178" t="str">
        <f>отч_конкуренты!L441</f>
        <v/>
      </c>
      <c r="T441" s="181" t="str">
        <f>отч_конкуренты!M441</f>
        <v/>
      </c>
      <c r="U441" s="1"/>
      <c r="V441" s="1"/>
      <c r="W441" s="1"/>
      <c r="X441" s="1"/>
      <c r="Y441" s="105"/>
      <c r="Z441" s="1"/>
    </row>
    <row r="442" spans="1:26" x14ac:dyDescent="0.3">
      <c r="A442" s="1"/>
      <c r="B442" s="1"/>
      <c r="C442" s="1"/>
      <c r="D442" s="105"/>
      <c r="E442" s="1"/>
      <c r="F442" s="139"/>
      <c r="G442" s="182" t="str">
        <f>IF(G441="","",IF(G441+1&gt;условия!$K$14,"",G441+1))</f>
        <v/>
      </c>
      <c r="H442" s="140"/>
      <c r="I442" s="178" t="str">
        <f>отч_график!I442</f>
        <v/>
      </c>
      <c r="J442" s="178" t="str">
        <f>отч_график!J442</f>
        <v/>
      </c>
      <c r="K442" s="178" t="str">
        <f>отч_график!K442</f>
        <v/>
      </c>
      <c r="L442" s="178" t="str">
        <f>отч_график!L442</f>
        <v/>
      </c>
      <c r="M442" s="181" t="str">
        <f>отч_график!M442</f>
        <v/>
      </c>
      <c r="N442" s="1"/>
      <c r="O442" s="186"/>
      <c r="P442" s="178" t="str">
        <f>отч_конкуренты!I442</f>
        <v/>
      </c>
      <c r="Q442" s="178" t="str">
        <f>отч_конкуренты!J442</f>
        <v/>
      </c>
      <c r="R442" s="178" t="str">
        <f>отч_конкуренты!K442</f>
        <v/>
      </c>
      <c r="S442" s="178" t="str">
        <f>отч_конкуренты!L442</f>
        <v/>
      </c>
      <c r="T442" s="181" t="str">
        <f>отч_конкуренты!M442</f>
        <v/>
      </c>
      <c r="U442" s="1"/>
      <c r="V442" s="1"/>
      <c r="W442" s="1"/>
      <c r="X442" s="1"/>
      <c r="Y442" s="105"/>
      <c r="Z442" s="1"/>
    </row>
    <row r="443" spans="1:26" x14ac:dyDescent="0.3">
      <c r="A443" s="1"/>
      <c r="B443" s="1"/>
      <c r="C443" s="1"/>
      <c r="D443" s="105"/>
      <c r="E443" s="1"/>
      <c r="F443" s="139"/>
      <c r="G443" s="182" t="str">
        <f>IF(G442="","",IF(G442+1&gt;условия!$K$14,"",G442+1))</f>
        <v/>
      </c>
      <c r="H443" s="140"/>
      <c r="I443" s="178" t="str">
        <f>отч_график!I443</f>
        <v/>
      </c>
      <c r="J443" s="178" t="str">
        <f>отч_график!J443</f>
        <v/>
      </c>
      <c r="K443" s="178" t="str">
        <f>отч_график!K443</f>
        <v/>
      </c>
      <c r="L443" s="178" t="str">
        <f>отч_график!L443</f>
        <v/>
      </c>
      <c r="M443" s="181" t="str">
        <f>отч_график!M443</f>
        <v/>
      </c>
      <c r="N443" s="1"/>
      <c r="O443" s="186"/>
      <c r="P443" s="178" t="str">
        <f>отч_конкуренты!I443</f>
        <v/>
      </c>
      <c r="Q443" s="178" t="str">
        <f>отч_конкуренты!J443</f>
        <v/>
      </c>
      <c r="R443" s="178" t="str">
        <f>отч_конкуренты!K443</f>
        <v/>
      </c>
      <c r="S443" s="178" t="str">
        <f>отч_конкуренты!L443</f>
        <v/>
      </c>
      <c r="T443" s="181" t="str">
        <f>отч_конкуренты!M443</f>
        <v/>
      </c>
      <c r="U443" s="1"/>
      <c r="V443" s="1"/>
      <c r="W443" s="1"/>
      <c r="X443" s="1"/>
      <c r="Y443" s="105"/>
      <c r="Z443" s="1"/>
    </row>
    <row r="444" spans="1:26" x14ac:dyDescent="0.3">
      <c r="A444" s="1"/>
      <c r="B444" s="1"/>
      <c r="C444" s="1"/>
      <c r="D444" s="105"/>
      <c r="E444" s="1"/>
      <c r="F444" s="139"/>
      <c r="G444" s="182" t="str">
        <f>IF(G443="","",IF(G443+1&gt;условия!$K$14,"",G443+1))</f>
        <v/>
      </c>
      <c r="H444" s="140"/>
      <c r="I444" s="178" t="str">
        <f>отч_график!I444</f>
        <v/>
      </c>
      <c r="J444" s="178" t="str">
        <f>отч_график!J444</f>
        <v/>
      </c>
      <c r="K444" s="178" t="str">
        <f>отч_график!K444</f>
        <v/>
      </c>
      <c r="L444" s="178" t="str">
        <f>отч_график!L444</f>
        <v/>
      </c>
      <c r="M444" s="181" t="str">
        <f>отч_график!M444</f>
        <v/>
      </c>
      <c r="N444" s="1"/>
      <c r="O444" s="186"/>
      <c r="P444" s="178" t="str">
        <f>отч_конкуренты!I444</f>
        <v/>
      </c>
      <c r="Q444" s="178" t="str">
        <f>отч_конкуренты!J444</f>
        <v/>
      </c>
      <c r="R444" s="178" t="str">
        <f>отч_конкуренты!K444</f>
        <v/>
      </c>
      <c r="S444" s="178" t="str">
        <f>отч_конкуренты!L444</f>
        <v/>
      </c>
      <c r="T444" s="181" t="str">
        <f>отч_конкуренты!M444</f>
        <v/>
      </c>
      <c r="U444" s="1"/>
      <c r="V444" s="1"/>
      <c r="W444" s="1"/>
      <c r="X444" s="1"/>
      <c r="Y444" s="105"/>
      <c r="Z444" s="1"/>
    </row>
    <row r="445" spans="1:26" x14ac:dyDescent="0.3">
      <c r="A445" s="1"/>
      <c r="B445" s="1"/>
      <c r="C445" s="1"/>
      <c r="D445" s="105"/>
      <c r="E445" s="1"/>
      <c r="F445" s="139"/>
      <c r="G445" s="182" t="str">
        <f>IF(G444="","",IF(G444+1&gt;условия!$K$14,"",G444+1))</f>
        <v/>
      </c>
      <c r="H445" s="140"/>
      <c r="I445" s="178" t="str">
        <f>отч_график!I445</f>
        <v/>
      </c>
      <c r="J445" s="178" t="str">
        <f>отч_график!J445</f>
        <v/>
      </c>
      <c r="K445" s="178" t="str">
        <f>отч_график!K445</f>
        <v/>
      </c>
      <c r="L445" s="178" t="str">
        <f>отч_график!L445</f>
        <v/>
      </c>
      <c r="M445" s="181" t="str">
        <f>отч_график!M445</f>
        <v/>
      </c>
      <c r="N445" s="1"/>
      <c r="O445" s="186"/>
      <c r="P445" s="178" t="str">
        <f>отч_конкуренты!I445</f>
        <v/>
      </c>
      <c r="Q445" s="178" t="str">
        <f>отч_конкуренты!J445</f>
        <v/>
      </c>
      <c r="R445" s="178" t="str">
        <f>отч_конкуренты!K445</f>
        <v/>
      </c>
      <c r="S445" s="178" t="str">
        <f>отч_конкуренты!L445</f>
        <v/>
      </c>
      <c r="T445" s="181" t="str">
        <f>отч_конкуренты!M445</f>
        <v/>
      </c>
      <c r="U445" s="1"/>
      <c r="V445" s="1"/>
      <c r="W445" s="1"/>
      <c r="X445" s="1"/>
      <c r="Y445" s="105"/>
      <c r="Z445" s="1"/>
    </row>
    <row r="446" spans="1:26" x14ac:dyDescent="0.3">
      <c r="A446" s="1"/>
      <c r="B446" s="1"/>
      <c r="C446" s="1"/>
      <c r="D446" s="105"/>
      <c r="E446" s="1"/>
      <c r="F446" s="139"/>
      <c r="G446" s="182" t="str">
        <f>IF(G445="","",IF(G445+1&gt;условия!$K$14,"",G445+1))</f>
        <v/>
      </c>
      <c r="H446" s="140"/>
      <c r="I446" s="178" t="str">
        <f>отч_график!I446</f>
        <v/>
      </c>
      <c r="J446" s="178" t="str">
        <f>отч_график!J446</f>
        <v/>
      </c>
      <c r="K446" s="178" t="str">
        <f>отч_график!K446</f>
        <v/>
      </c>
      <c r="L446" s="178" t="str">
        <f>отч_график!L446</f>
        <v/>
      </c>
      <c r="M446" s="181" t="str">
        <f>отч_график!M446</f>
        <v/>
      </c>
      <c r="N446" s="1"/>
      <c r="O446" s="186"/>
      <c r="P446" s="178" t="str">
        <f>отч_конкуренты!I446</f>
        <v/>
      </c>
      <c r="Q446" s="178" t="str">
        <f>отч_конкуренты!J446</f>
        <v/>
      </c>
      <c r="R446" s="178" t="str">
        <f>отч_конкуренты!K446</f>
        <v/>
      </c>
      <c r="S446" s="178" t="str">
        <f>отч_конкуренты!L446</f>
        <v/>
      </c>
      <c r="T446" s="181" t="str">
        <f>отч_конкуренты!M446</f>
        <v/>
      </c>
      <c r="U446" s="1"/>
      <c r="V446" s="1"/>
      <c r="W446" s="1"/>
      <c r="X446" s="1"/>
      <c r="Y446" s="105"/>
      <c r="Z446" s="1"/>
    </row>
    <row r="447" spans="1:26" x14ac:dyDescent="0.3">
      <c r="A447" s="1"/>
      <c r="B447" s="1"/>
      <c r="C447" s="1"/>
      <c r="D447" s="105"/>
      <c r="E447" s="1"/>
      <c r="F447" s="139"/>
      <c r="G447" s="182" t="str">
        <f>IF(G446="","",IF(G446+1&gt;условия!$K$14,"",G446+1))</f>
        <v/>
      </c>
      <c r="H447" s="140"/>
      <c r="I447" s="178" t="str">
        <f>отч_график!I447</f>
        <v/>
      </c>
      <c r="J447" s="178" t="str">
        <f>отч_график!J447</f>
        <v/>
      </c>
      <c r="K447" s="178" t="str">
        <f>отч_график!K447</f>
        <v/>
      </c>
      <c r="L447" s="178" t="str">
        <f>отч_график!L447</f>
        <v/>
      </c>
      <c r="M447" s="181" t="str">
        <f>отч_график!M447</f>
        <v/>
      </c>
      <c r="N447" s="1"/>
      <c r="O447" s="186"/>
      <c r="P447" s="178" t="str">
        <f>отч_конкуренты!I447</f>
        <v/>
      </c>
      <c r="Q447" s="178" t="str">
        <f>отч_конкуренты!J447</f>
        <v/>
      </c>
      <c r="R447" s="178" t="str">
        <f>отч_конкуренты!K447</f>
        <v/>
      </c>
      <c r="S447" s="178" t="str">
        <f>отч_конкуренты!L447</f>
        <v/>
      </c>
      <c r="T447" s="181" t="str">
        <f>отч_конкуренты!M447</f>
        <v/>
      </c>
      <c r="U447" s="1"/>
      <c r="V447" s="1"/>
      <c r="W447" s="1"/>
      <c r="X447" s="1"/>
      <c r="Y447" s="105"/>
      <c r="Z447" s="1"/>
    </row>
    <row r="448" spans="1:26" x14ac:dyDescent="0.3">
      <c r="A448" s="1"/>
      <c r="B448" s="1"/>
      <c r="C448" s="1"/>
      <c r="D448" s="105"/>
      <c r="E448" s="1"/>
      <c r="F448" s="139"/>
      <c r="G448" s="182" t="str">
        <f>IF(G447="","",IF(G447+1&gt;условия!$K$14,"",G447+1))</f>
        <v/>
      </c>
      <c r="H448" s="140"/>
      <c r="I448" s="178" t="str">
        <f>отч_график!I448</f>
        <v/>
      </c>
      <c r="J448" s="178" t="str">
        <f>отч_график!J448</f>
        <v/>
      </c>
      <c r="K448" s="178" t="str">
        <f>отч_график!K448</f>
        <v/>
      </c>
      <c r="L448" s="178" t="str">
        <f>отч_график!L448</f>
        <v/>
      </c>
      <c r="M448" s="181" t="str">
        <f>отч_график!M448</f>
        <v/>
      </c>
      <c r="N448" s="1"/>
      <c r="O448" s="186"/>
      <c r="P448" s="178" t="str">
        <f>отч_конкуренты!I448</f>
        <v/>
      </c>
      <c r="Q448" s="178" t="str">
        <f>отч_конкуренты!J448</f>
        <v/>
      </c>
      <c r="R448" s="178" t="str">
        <f>отч_конкуренты!K448</f>
        <v/>
      </c>
      <c r="S448" s="178" t="str">
        <f>отч_конкуренты!L448</f>
        <v/>
      </c>
      <c r="T448" s="181" t="str">
        <f>отч_конкуренты!M448</f>
        <v/>
      </c>
      <c r="U448" s="1"/>
      <c r="V448" s="1"/>
      <c r="W448" s="1"/>
      <c r="X448" s="1"/>
      <c r="Y448" s="105"/>
      <c r="Z448" s="1"/>
    </row>
    <row r="449" spans="1:26" x14ac:dyDescent="0.3">
      <c r="A449" s="1"/>
      <c r="B449" s="1"/>
      <c r="C449" s="1"/>
      <c r="D449" s="105"/>
      <c r="E449" s="1"/>
      <c r="F449" s="139"/>
      <c r="G449" s="182" t="str">
        <f>IF(G448="","",IF(G448+1&gt;условия!$K$14,"",G448+1))</f>
        <v/>
      </c>
      <c r="H449" s="140"/>
      <c r="I449" s="178" t="str">
        <f>отч_график!I449</f>
        <v/>
      </c>
      <c r="J449" s="178" t="str">
        <f>отч_график!J449</f>
        <v/>
      </c>
      <c r="K449" s="178" t="str">
        <f>отч_график!K449</f>
        <v/>
      </c>
      <c r="L449" s="178" t="str">
        <f>отч_график!L449</f>
        <v/>
      </c>
      <c r="M449" s="181" t="str">
        <f>отч_график!M449</f>
        <v/>
      </c>
      <c r="N449" s="1"/>
      <c r="O449" s="186"/>
      <c r="P449" s="178" t="str">
        <f>отч_конкуренты!I449</f>
        <v/>
      </c>
      <c r="Q449" s="178" t="str">
        <f>отч_конкуренты!J449</f>
        <v/>
      </c>
      <c r="R449" s="178" t="str">
        <f>отч_конкуренты!K449</f>
        <v/>
      </c>
      <c r="S449" s="178" t="str">
        <f>отч_конкуренты!L449</f>
        <v/>
      </c>
      <c r="T449" s="181" t="str">
        <f>отч_конкуренты!M449</f>
        <v/>
      </c>
      <c r="U449" s="1"/>
      <c r="V449" s="1"/>
      <c r="W449" s="1"/>
      <c r="X449" s="1"/>
      <c r="Y449" s="105"/>
      <c r="Z449" s="1"/>
    </row>
    <row r="450" spans="1:26" x14ac:dyDescent="0.3">
      <c r="A450" s="1"/>
      <c r="B450" s="1"/>
      <c r="C450" s="1"/>
      <c r="D450" s="105"/>
      <c r="E450" s="1"/>
      <c r="F450" s="139"/>
      <c r="G450" s="182" t="str">
        <f>IF(G449="","",IF(G449+1&gt;условия!$K$14,"",G449+1))</f>
        <v/>
      </c>
      <c r="H450" s="140"/>
      <c r="I450" s="178" t="str">
        <f>отч_график!I450</f>
        <v/>
      </c>
      <c r="J450" s="178" t="str">
        <f>отч_график!J450</f>
        <v/>
      </c>
      <c r="K450" s="178" t="str">
        <f>отч_график!K450</f>
        <v/>
      </c>
      <c r="L450" s="178" t="str">
        <f>отч_график!L450</f>
        <v/>
      </c>
      <c r="M450" s="181" t="str">
        <f>отч_график!M450</f>
        <v/>
      </c>
      <c r="N450" s="1"/>
      <c r="O450" s="186"/>
      <c r="P450" s="178" t="str">
        <f>отч_конкуренты!I450</f>
        <v/>
      </c>
      <c r="Q450" s="178" t="str">
        <f>отч_конкуренты!J450</f>
        <v/>
      </c>
      <c r="R450" s="178" t="str">
        <f>отч_конкуренты!K450</f>
        <v/>
      </c>
      <c r="S450" s="178" t="str">
        <f>отч_конкуренты!L450</f>
        <v/>
      </c>
      <c r="T450" s="181" t="str">
        <f>отч_конкуренты!M450</f>
        <v/>
      </c>
      <c r="U450" s="1"/>
      <c r="V450" s="1"/>
      <c r="W450" s="1"/>
      <c r="X450" s="1"/>
      <c r="Y450" s="105"/>
      <c r="Z450" s="1"/>
    </row>
    <row r="451" spans="1:26" x14ac:dyDescent="0.3">
      <c r="A451" s="1"/>
      <c r="B451" s="1"/>
      <c r="C451" s="1"/>
      <c r="D451" s="105"/>
      <c r="E451" s="1"/>
      <c r="F451" s="139"/>
      <c r="G451" s="182" t="str">
        <f>IF(G450="","",IF(G450+1&gt;условия!$K$14,"",G450+1))</f>
        <v/>
      </c>
      <c r="H451" s="140"/>
      <c r="I451" s="178" t="str">
        <f>отч_график!I451</f>
        <v/>
      </c>
      <c r="J451" s="178" t="str">
        <f>отч_график!J451</f>
        <v/>
      </c>
      <c r="K451" s="178" t="str">
        <f>отч_график!K451</f>
        <v/>
      </c>
      <c r="L451" s="178" t="str">
        <f>отч_график!L451</f>
        <v/>
      </c>
      <c r="M451" s="181" t="str">
        <f>отч_график!M451</f>
        <v/>
      </c>
      <c r="N451" s="1"/>
      <c r="O451" s="186"/>
      <c r="P451" s="178" t="str">
        <f>отч_конкуренты!I451</f>
        <v/>
      </c>
      <c r="Q451" s="178" t="str">
        <f>отч_конкуренты!J451</f>
        <v/>
      </c>
      <c r="R451" s="178" t="str">
        <f>отч_конкуренты!K451</f>
        <v/>
      </c>
      <c r="S451" s="178" t="str">
        <f>отч_конкуренты!L451</f>
        <v/>
      </c>
      <c r="T451" s="181" t="str">
        <f>отч_конкуренты!M451</f>
        <v/>
      </c>
      <c r="U451" s="1"/>
      <c r="V451" s="1"/>
      <c r="W451" s="1"/>
      <c r="X451" s="1"/>
      <c r="Y451" s="105"/>
      <c r="Z451" s="1"/>
    </row>
    <row r="452" spans="1:26" x14ac:dyDescent="0.3">
      <c r="A452" s="1"/>
      <c r="B452" s="1"/>
      <c r="C452" s="1"/>
      <c r="D452" s="105"/>
      <c r="E452" s="1"/>
      <c r="F452" s="139"/>
      <c r="G452" s="182" t="str">
        <f>IF(G451="","",IF(G451+1&gt;условия!$K$14,"",G451+1))</f>
        <v/>
      </c>
      <c r="H452" s="140"/>
      <c r="I452" s="178" t="str">
        <f>отч_график!I452</f>
        <v/>
      </c>
      <c r="J452" s="178" t="str">
        <f>отч_график!J452</f>
        <v/>
      </c>
      <c r="K452" s="178" t="str">
        <f>отч_график!K452</f>
        <v/>
      </c>
      <c r="L452" s="178" t="str">
        <f>отч_график!L452</f>
        <v/>
      </c>
      <c r="M452" s="181" t="str">
        <f>отч_график!M452</f>
        <v/>
      </c>
      <c r="N452" s="1"/>
      <c r="O452" s="186"/>
      <c r="P452" s="178" t="str">
        <f>отч_конкуренты!I452</f>
        <v/>
      </c>
      <c r="Q452" s="178" t="str">
        <f>отч_конкуренты!J452</f>
        <v/>
      </c>
      <c r="R452" s="178" t="str">
        <f>отч_конкуренты!K452</f>
        <v/>
      </c>
      <c r="S452" s="178" t="str">
        <f>отч_конкуренты!L452</f>
        <v/>
      </c>
      <c r="T452" s="181" t="str">
        <f>отч_конкуренты!M452</f>
        <v/>
      </c>
      <c r="U452" s="1"/>
      <c r="V452" s="1"/>
      <c r="W452" s="1"/>
      <c r="X452" s="1"/>
      <c r="Y452" s="105"/>
      <c r="Z452" s="1"/>
    </row>
    <row r="453" spans="1:26" x14ac:dyDescent="0.3">
      <c r="A453" s="1"/>
      <c r="B453" s="1"/>
      <c r="C453" s="1"/>
      <c r="D453" s="105"/>
      <c r="E453" s="1"/>
      <c r="F453" s="139"/>
      <c r="G453" s="182" t="str">
        <f>IF(G452="","",IF(G452+1&gt;условия!$K$14,"",G452+1))</f>
        <v/>
      </c>
      <c r="H453" s="140"/>
      <c r="I453" s="178" t="str">
        <f>отч_график!I453</f>
        <v/>
      </c>
      <c r="J453" s="178" t="str">
        <f>отч_график!J453</f>
        <v/>
      </c>
      <c r="K453" s="178" t="str">
        <f>отч_график!K453</f>
        <v/>
      </c>
      <c r="L453" s="178" t="str">
        <f>отч_график!L453</f>
        <v/>
      </c>
      <c r="M453" s="181" t="str">
        <f>отч_график!M453</f>
        <v/>
      </c>
      <c r="N453" s="1"/>
      <c r="O453" s="186"/>
      <c r="P453" s="178" t="str">
        <f>отч_конкуренты!I453</f>
        <v/>
      </c>
      <c r="Q453" s="178" t="str">
        <f>отч_конкуренты!J453</f>
        <v/>
      </c>
      <c r="R453" s="178" t="str">
        <f>отч_конкуренты!K453</f>
        <v/>
      </c>
      <c r="S453" s="178" t="str">
        <f>отч_конкуренты!L453</f>
        <v/>
      </c>
      <c r="T453" s="181" t="str">
        <f>отч_конкуренты!M453</f>
        <v/>
      </c>
      <c r="U453" s="1"/>
      <c r="V453" s="1"/>
      <c r="W453" s="1"/>
      <c r="X453" s="1"/>
      <c r="Y453" s="105"/>
      <c r="Z453" s="1"/>
    </row>
    <row r="454" spans="1:26" x14ac:dyDescent="0.3">
      <c r="A454" s="1"/>
      <c r="B454" s="1"/>
      <c r="C454" s="1"/>
      <c r="D454" s="105"/>
      <c r="E454" s="1"/>
      <c r="F454" s="139"/>
      <c r="G454" s="182" t="str">
        <f>IF(G453="","",IF(G453+1&gt;условия!$K$14,"",G453+1))</f>
        <v/>
      </c>
      <c r="H454" s="140"/>
      <c r="I454" s="178" t="str">
        <f>отч_график!I454</f>
        <v/>
      </c>
      <c r="J454" s="178" t="str">
        <f>отч_график!J454</f>
        <v/>
      </c>
      <c r="K454" s="178" t="str">
        <f>отч_график!K454</f>
        <v/>
      </c>
      <c r="L454" s="178" t="str">
        <f>отч_график!L454</f>
        <v/>
      </c>
      <c r="M454" s="181" t="str">
        <f>отч_график!M454</f>
        <v/>
      </c>
      <c r="N454" s="1"/>
      <c r="O454" s="186"/>
      <c r="P454" s="178" t="str">
        <f>отч_конкуренты!I454</f>
        <v/>
      </c>
      <c r="Q454" s="178" t="str">
        <f>отч_конкуренты!J454</f>
        <v/>
      </c>
      <c r="R454" s="178" t="str">
        <f>отч_конкуренты!K454</f>
        <v/>
      </c>
      <c r="S454" s="178" t="str">
        <f>отч_конкуренты!L454</f>
        <v/>
      </c>
      <c r="T454" s="181" t="str">
        <f>отч_конкуренты!M454</f>
        <v/>
      </c>
      <c r="U454" s="1"/>
      <c r="V454" s="1"/>
      <c r="W454" s="1"/>
      <c r="X454" s="1"/>
      <c r="Y454" s="105"/>
      <c r="Z454" s="1"/>
    </row>
    <row r="455" spans="1:26" x14ac:dyDescent="0.3">
      <c r="A455" s="1"/>
      <c r="B455" s="1"/>
      <c r="C455" s="1"/>
      <c r="D455" s="105"/>
      <c r="E455" s="1"/>
      <c r="F455" s="139"/>
      <c r="G455" s="182" t="str">
        <f>IF(G454="","",IF(G454+1&gt;условия!$K$14,"",G454+1))</f>
        <v/>
      </c>
      <c r="H455" s="140"/>
      <c r="I455" s="178" t="str">
        <f>отч_график!I455</f>
        <v/>
      </c>
      <c r="J455" s="178" t="str">
        <f>отч_график!J455</f>
        <v/>
      </c>
      <c r="K455" s="178" t="str">
        <f>отч_график!K455</f>
        <v/>
      </c>
      <c r="L455" s="178" t="str">
        <f>отч_график!L455</f>
        <v/>
      </c>
      <c r="M455" s="181" t="str">
        <f>отч_график!M455</f>
        <v/>
      </c>
      <c r="N455" s="1"/>
      <c r="O455" s="186"/>
      <c r="P455" s="178" t="str">
        <f>отч_конкуренты!I455</f>
        <v/>
      </c>
      <c r="Q455" s="178" t="str">
        <f>отч_конкуренты!J455</f>
        <v/>
      </c>
      <c r="R455" s="178" t="str">
        <f>отч_конкуренты!K455</f>
        <v/>
      </c>
      <c r="S455" s="178" t="str">
        <f>отч_конкуренты!L455</f>
        <v/>
      </c>
      <c r="T455" s="181" t="str">
        <f>отч_конкуренты!M455</f>
        <v/>
      </c>
      <c r="U455" s="1"/>
      <c r="V455" s="1"/>
      <c r="W455" s="1"/>
      <c r="X455" s="1"/>
      <c r="Y455" s="105"/>
      <c r="Z455" s="1"/>
    </row>
    <row r="456" spans="1:26" x14ac:dyDescent="0.3">
      <c r="A456" s="1"/>
      <c r="B456" s="1"/>
      <c r="C456" s="1"/>
      <c r="D456" s="105"/>
      <c r="E456" s="1"/>
      <c r="F456" s="139"/>
      <c r="G456" s="182" t="str">
        <f>IF(G455="","",IF(G455+1&gt;условия!$K$14,"",G455+1))</f>
        <v/>
      </c>
      <c r="H456" s="140"/>
      <c r="I456" s="178" t="str">
        <f>отч_график!I456</f>
        <v/>
      </c>
      <c r="J456" s="178" t="str">
        <f>отч_график!J456</f>
        <v/>
      </c>
      <c r="K456" s="178" t="str">
        <f>отч_график!K456</f>
        <v/>
      </c>
      <c r="L456" s="178" t="str">
        <f>отч_график!L456</f>
        <v/>
      </c>
      <c r="M456" s="181" t="str">
        <f>отч_график!M456</f>
        <v/>
      </c>
      <c r="N456" s="1"/>
      <c r="O456" s="186"/>
      <c r="P456" s="178" t="str">
        <f>отч_конкуренты!I456</f>
        <v/>
      </c>
      <c r="Q456" s="178" t="str">
        <f>отч_конкуренты!J456</f>
        <v/>
      </c>
      <c r="R456" s="178" t="str">
        <f>отч_конкуренты!K456</f>
        <v/>
      </c>
      <c r="S456" s="178" t="str">
        <f>отч_конкуренты!L456</f>
        <v/>
      </c>
      <c r="T456" s="181" t="str">
        <f>отч_конкуренты!M456</f>
        <v/>
      </c>
      <c r="U456" s="1"/>
      <c r="V456" s="1"/>
      <c r="W456" s="1"/>
      <c r="X456" s="1"/>
      <c r="Y456" s="105"/>
      <c r="Z456" s="1"/>
    </row>
    <row r="457" spans="1:26" x14ac:dyDescent="0.3">
      <c r="A457" s="1"/>
      <c r="B457" s="1"/>
      <c r="C457" s="1"/>
      <c r="D457" s="105"/>
      <c r="E457" s="1"/>
      <c r="F457" s="139"/>
      <c r="G457" s="182" t="str">
        <f>IF(G456="","",IF(G456+1&gt;условия!$K$14,"",G456+1))</f>
        <v/>
      </c>
      <c r="H457" s="140"/>
      <c r="I457" s="178" t="str">
        <f>отч_график!I457</f>
        <v/>
      </c>
      <c r="J457" s="178" t="str">
        <f>отч_график!J457</f>
        <v/>
      </c>
      <c r="K457" s="178" t="str">
        <f>отч_график!K457</f>
        <v/>
      </c>
      <c r="L457" s="178" t="str">
        <f>отч_график!L457</f>
        <v/>
      </c>
      <c r="M457" s="181" t="str">
        <f>отч_график!M457</f>
        <v/>
      </c>
      <c r="N457" s="1"/>
      <c r="O457" s="186"/>
      <c r="P457" s="178" t="str">
        <f>отч_конкуренты!I457</f>
        <v/>
      </c>
      <c r="Q457" s="178" t="str">
        <f>отч_конкуренты!J457</f>
        <v/>
      </c>
      <c r="R457" s="178" t="str">
        <f>отч_конкуренты!K457</f>
        <v/>
      </c>
      <c r="S457" s="178" t="str">
        <f>отч_конкуренты!L457</f>
        <v/>
      </c>
      <c r="T457" s="181" t="str">
        <f>отч_конкуренты!M457</f>
        <v/>
      </c>
      <c r="U457" s="1"/>
      <c r="V457" s="1"/>
      <c r="W457" s="1"/>
      <c r="X457" s="1"/>
      <c r="Y457" s="105"/>
      <c r="Z457" s="1"/>
    </row>
    <row r="458" spans="1:26" x14ac:dyDescent="0.3">
      <c r="A458" s="1"/>
      <c r="B458" s="1"/>
      <c r="C458" s="1"/>
      <c r="D458" s="105"/>
      <c r="E458" s="1"/>
      <c r="F458" s="139"/>
      <c r="G458" s="182" t="str">
        <f>IF(G457="","",IF(G457+1&gt;условия!$K$14,"",G457+1))</f>
        <v/>
      </c>
      <c r="H458" s="140"/>
      <c r="I458" s="178" t="str">
        <f>отч_график!I458</f>
        <v/>
      </c>
      <c r="J458" s="178" t="str">
        <f>отч_график!J458</f>
        <v/>
      </c>
      <c r="K458" s="178" t="str">
        <f>отч_график!K458</f>
        <v/>
      </c>
      <c r="L458" s="178" t="str">
        <f>отч_график!L458</f>
        <v/>
      </c>
      <c r="M458" s="181" t="str">
        <f>отч_график!M458</f>
        <v/>
      </c>
      <c r="N458" s="1"/>
      <c r="O458" s="186"/>
      <c r="P458" s="178" t="str">
        <f>отч_конкуренты!I458</f>
        <v/>
      </c>
      <c r="Q458" s="178" t="str">
        <f>отч_конкуренты!J458</f>
        <v/>
      </c>
      <c r="R458" s="178" t="str">
        <f>отч_конкуренты!K458</f>
        <v/>
      </c>
      <c r="S458" s="178" t="str">
        <f>отч_конкуренты!L458</f>
        <v/>
      </c>
      <c r="T458" s="181" t="str">
        <f>отч_конкуренты!M458</f>
        <v/>
      </c>
      <c r="U458" s="1"/>
      <c r="V458" s="1"/>
      <c r="W458" s="1"/>
      <c r="X458" s="1"/>
      <c r="Y458" s="105"/>
      <c r="Z458" s="1"/>
    </row>
    <row r="459" spans="1:26" x14ac:dyDescent="0.3">
      <c r="A459" s="1"/>
      <c r="B459" s="1"/>
      <c r="C459" s="1"/>
      <c r="D459" s="105"/>
      <c r="E459" s="1"/>
      <c r="F459" s="139"/>
      <c r="G459" s="182" t="str">
        <f>IF(G458="","",IF(G458+1&gt;условия!$K$14,"",G458+1))</f>
        <v/>
      </c>
      <c r="H459" s="140"/>
      <c r="I459" s="178" t="str">
        <f>отч_график!I459</f>
        <v/>
      </c>
      <c r="J459" s="178" t="str">
        <f>отч_график!J459</f>
        <v/>
      </c>
      <c r="K459" s="178" t="str">
        <f>отч_график!K459</f>
        <v/>
      </c>
      <c r="L459" s="178" t="str">
        <f>отч_график!L459</f>
        <v/>
      </c>
      <c r="M459" s="181" t="str">
        <f>отч_график!M459</f>
        <v/>
      </c>
      <c r="N459" s="1"/>
      <c r="O459" s="186"/>
      <c r="P459" s="178" t="str">
        <f>отч_конкуренты!I459</f>
        <v/>
      </c>
      <c r="Q459" s="178" t="str">
        <f>отч_конкуренты!J459</f>
        <v/>
      </c>
      <c r="R459" s="178" t="str">
        <f>отч_конкуренты!K459</f>
        <v/>
      </c>
      <c r="S459" s="178" t="str">
        <f>отч_конкуренты!L459</f>
        <v/>
      </c>
      <c r="T459" s="181" t="str">
        <f>отч_конкуренты!M459</f>
        <v/>
      </c>
      <c r="U459" s="1"/>
      <c r="V459" s="1"/>
      <c r="W459" s="1"/>
      <c r="X459" s="1"/>
      <c r="Y459" s="105"/>
      <c r="Z459" s="1"/>
    </row>
    <row r="460" spans="1:26" x14ac:dyDescent="0.3">
      <c r="A460" s="1"/>
      <c r="B460" s="1"/>
      <c r="C460" s="1"/>
      <c r="D460" s="105"/>
      <c r="E460" s="1"/>
      <c r="F460" s="139"/>
      <c r="G460" s="182" t="str">
        <f>IF(G459="","",IF(G459+1&gt;условия!$K$14,"",G459+1))</f>
        <v/>
      </c>
      <c r="H460" s="140"/>
      <c r="I460" s="178" t="str">
        <f>отч_график!I460</f>
        <v/>
      </c>
      <c r="J460" s="178" t="str">
        <f>отч_график!J460</f>
        <v/>
      </c>
      <c r="K460" s="178" t="str">
        <f>отч_график!K460</f>
        <v/>
      </c>
      <c r="L460" s="178" t="str">
        <f>отч_график!L460</f>
        <v/>
      </c>
      <c r="M460" s="181" t="str">
        <f>отч_график!M460</f>
        <v/>
      </c>
      <c r="N460" s="1"/>
      <c r="O460" s="186"/>
      <c r="P460" s="178" t="str">
        <f>отч_конкуренты!I460</f>
        <v/>
      </c>
      <c r="Q460" s="178" t="str">
        <f>отч_конкуренты!J460</f>
        <v/>
      </c>
      <c r="R460" s="178" t="str">
        <f>отч_конкуренты!K460</f>
        <v/>
      </c>
      <c r="S460" s="178" t="str">
        <f>отч_конкуренты!L460</f>
        <v/>
      </c>
      <c r="T460" s="181" t="str">
        <f>отч_конкуренты!M460</f>
        <v/>
      </c>
      <c r="U460" s="1"/>
      <c r="V460" s="1"/>
      <c r="W460" s="1"/>
      <c r="X460" s="1"/>
      <c r="Y460" s="105"/>
      <c r="Z460" s="1"/>
    </row>
    <row r="461" spans="1:26" x14ac:dyDescent="0.3">
      <c r="A461" s="1"/>
      <c r="B461" s="1"/>
      <c r="C461" s="1"/>
      <c r="D461" s="105"/>
      <c r="E461" s="1"/>
      <c r="F461" s="139"/>
      <c r="G461" s="182" t="str">
        <f>IF(G460="","",IF(G460+1&gt;условия!$K$14,"",G460+1))</f>
        <v/>
      </c>
      <c r="H461" s="140"/>
      <c r="I461" s="178" t="str">
        <f>отч_график!I461</f>
        <v/>
      </c>
      <c r="J461" s="178" t="str">
        <f>отч_график!J461</f>
        <v/>
      </c>
      <c r="K461" s="178" t="str">
        <f>отч_график!K461</f>
        <v/>
      </c>
      <c r="L461" s="178" t="str">
        <f>отч_график!L461</f>
        <v/>
      </c>
      <c r="M461" s="181" t="str">
        <f>отч_график!M461</f>
        <v/>
      </c>
      <c r="N461" s="1"/>
      <c r="O461" s="186"/>
      <c r="P461" s="178" t="str">
        <f>отч_конкуренты!I461</f>
        <v/>
      </c>
      <c r="Q461" s="178" t="str">
        <f>отч_конкуренты!J461</f>
        <v/>
      </c>
      <c r="R461" s="178" t="str">
        <f>отч_конкуренты!K461</f>
        <v/>
      </c>
      <c r="S461" s="178" t="str">
        <f>отч_конкуренты!L461</f>
        <v/>
      </c>
      <c r="T461" s="181" t="str">
        <f>отч_конкуренты!M461</f>
        <v/>
      </c>
      <c r="U461" s="1"/>
      <c r="V461" s="1"/>
      <c r="W461" s="1"/>
      <c r="X461" s="1"/>
      <c r="Y461" s="105"/>
      <c r="Z461" s="1"/>
    </row>
    <row r="462" spans="1:26" x14ac:dyDescent="0.3">
      <c r="A462" s="1"/>
      <c r="B462" s="1"/>
      <c r="C462" s="1"/>
      <c r="D462" s="105"/>
      <c r="E462" s="1"/>
      <c r="F462" s="139"/>
      <c r="G462" s="182" t="str">
        <f>IF(G461="","",IF(G461+1&gt;условия!$K$14,"",G461+1))</f>
        <v/>
      </c>
      <c r="H462" s="140"/>
      <c r="I462" s="178" t="str">
        <f>отч_график!I462</f>
        <v/>
      </c>
      <c r="J462" s="178" t="str">
        <f>отч_график!J462</f>
        <v/>
      </c>
      <c r="K462" s="178" t="str">
        <f>отч_график!K462</f>
        <v/>
      </c>
      <c r="L462" s="178" t="str">
        <f>отч_график!L462</f>
        <v/>
      </c>
      <c r="M462" s="181" t="str">
        <f>отч_график!M462</f>
        <v/>
      </c>
      <c r="N462" s="1"/>
      <c r="O462" s="186"/>
      <c r="P462" s="178" t="str">
        <f>отч_конкуренты!I462</f>
        <v/>
      </c>
      <c r="Q462" s="178" t="str">
        <f>отч_конкуренты!J462</f>
        <v/>
      </c>
      <c r="R462" s="178" t="str">
        <f>отч_конкуренты!K462</f>
        <v/>
      </c>
      <c r="S462" s="178" t="str">
        <f>отч_конкуренты!L462</f>
        <v/>
      </c>
      <c r="T462" s="181" t="str">
        <f>отч_конкуренты!M462</f>
        <v/>
      </c>
      <c r="U462" s="1"/>
      <c r="V462" s="1"/>
      <c r="W462" s="1"/>
      <c r="X462" s="1"/>
      <c r="Y462" s="105"/>
      <c r="Z462" s="1"/>
    </row>
    <row r="463" spans="1:26" x14ac:dyDescent="0.3">
      <c r="A463" s="1"/>
      <c r="B463" s="1"/>
      <c r="C463" s="1"/>
      <c r="D463" s="105"/>
      <c r="E463" s="1"/>
      <c r="F463" s="139"/>
      <c r="G463" s="182" t="str">
        <f>IF(G462="","",IF(G462+1&gt;условия!$K$14,"",G462+1))</f>
        <v/>
      </c>
      <c r="H463" s="140"/>
      <c r="I463" s="178" t="str">
        <f>отч_график!I463</f>
        <v/>
      </c>
      <c r="J463" s="178" t="str">
        <f>отч_график!J463</f>
        <v/>
      </c>
      <c r="K463" s="178" t="str">
        <f>отч_график!K463</f>
        <v/>
      </c>
      <c r="L463" s="178" t="str">
        <f>отч_график!L463</f>
        <v/>
      </c>
      <c r="M463" s="181" t="str">
        <f>отч_график!M463</f>
        <v/>
      </c>
      <c r="N463" s="1"/>
      <c r="O463" s="186"/>
      <c r="P463" s="178" t="str">
        <f>отч_конкуренты!I463</f>
        <v/>
      </c>
      <c r="Q463" s="178" t="str">
        <f>отч_конкуренты!J463</f>
        <v/>
      </c>
      <c r="R463" s="178" t="str">
        <f>отч_конкуренты!K463</f>
        <v/>
      </c>
      <c r="S463" s="178" t="str">
        <f>отч_конкуренты!L463</f>
        <v/>
      </c>
      <c r="T463" s="181" t="str">
        <f>отч_конкуренты!M463</f>
        <v/>
      </c>
      <c r="U463" s="1"/>
      <c r="V463" s="1"/>
      <c r="W463" s="1"/>
      <c r="X463" s="1"/>
      <c r="Y463" s="105"/>
      <c r="Z463" s="1"/>
    </row>
    <row r="464" spans="1:26" x14ac:dyDescent="0.3">
      <c r="A464" s="1"/>
      <c r="B464" s="1"/>
      <c r="C464" s="1"/>
      <c r="D464" s="105"/>
      <c r="E464" s="1"/>
      <c r="F464" s="139"/>
      <c r="G464" s="182" t="str">
        <f>IF(G463="","",IF(G463+1&gt;условия!$K$14,"",G463+1))</f>
        <v/>
      </c>
      <c r="H464" s="140"/>
      <c r="I464" s="178" t="str">
        <f>отч_график!I464</f>
        <v/>
      </c>
      <c r="J464" s="178" t="str">
        <f>отч_график!J464</f>
        <v/>
      </c>
      <c r="K464" s="178" t="str">
        <f>отч_график!K464</f>
        <v/>
      </c>
      <c r="L464" s="178" t="str">
        <f>отч_график!L464</f>
        <v/>
      </c>
      <c r="M464" s="181" t="str">
        <f>отч_график!M464</f>
        <v/>
      </c>
      <c r="N464" s="1"/>
      <c r="O464" s="186"/>
      <c r="P464" s="178" t="str">
        <f>отч_конкуренты!I464</f>
        <v/>
      </c>
      <c r="Q464" s="178" t="str">
        <f>отч_конкуренты!J464</f>
        <v/>
      </c>
      <c r="R464" s="178" t="str">
        <f>отч_конкуренты!K464</f>
        <v/>
      </c>
      <c r="S464" s="178" t="str">
        <f>отч_конкуренты!L464</f>
        <v/>
      </c>
      <c r="T464" s="181" t="str">
        <f>отч_конкуренты!M464</f>
        <v/>
      </c>
      <c r="U464" s="1"/>
      <c r="V464" s="1"/>
      <c r="W464" s="1"/>
      <c r="X464" s="1"/>
      <c r="Y464" s="105"/>
      <c r="Z464" s="1"/>
    </row>
    <row r="465" spans="1:26" x14ac:dyDescent="0.3">
      <c r="A465" s="1"/>
      <c r="B465" s="1"/>
      <c r="C465" s="1"/>
      <c r="D465" s="105"/>
      <c r="E465" s="1"/>
      <c r="F465" s="139"/>
      <c r="G465" s="182" t="str">
        <f>IF(G464="","",IF(G464+1&gt;условия!$K$14,"",G464+1))</f>
        <v/>
      </c>
      <c r="H465" s="140"/>
      <c r="I465" s="178" t="str">
        <f>отч_график!I465</f>
        <v/>
      </c>
      <c r="J465" s="178" t="str">
        <f>отч_график!J465</f>
        <v/>
      </c>
      <c r="K465" s="178" t="str">
        <f>отч_график!K465</f>
        <v/>
      </c>
      <c r="L465" s="178" t="str">
        <f>отч_график!L465</f>
        <v/>
      </c>
      <c r="M465" s="181" t="str">
        <f>отч_график!M465</f>
        <v/>
      </c>
      <c r="N465" s="1"/>
      <c r="O465" s="186"/>
      <c r="P465" s="178" t="str">
        <f>отч_конкуренты!I465</f>
        <v/>
      </c>
      <c r="Q465" s="178" t="str">
        <f>отч_конкуренты!J465</f>
        <v/>
      </c>
      <c r="R465" s="178" t="str">
        <f>отч_конкуренты!K465</f>
        <v/>
      </c>
      <c r="S465" s="178" t="str">
        <f>отч_конкуренты!L465</f>
        <v/>
      </c>
      <c r="T465" s="181" t="str">
        <f>отч_конкуренты!M465</f>
        <v/>
      </c>
      <c r="U465" s="1"/>
      <c r="V465" s="1"/>
      <c r="W465" s="1"/>
      <c r="X465" s="1"/>
      <c r="Y465" s="105"/>
      <c r="Z465" s="1"/>
    </row>
    <row r="466" spans="1:26" x14ac:dyDescent="0.3">
      <c r="A466" s="1"/>
      <c r="B466" s="1"/>
      <c r="C466" s="1"/>
      <c r="D466" s="105"/>
      <c r="E466" s="1"/>
      <c r="F466" s="139"/>
      <c r="G466" s="182" t="str">
        <f>IF(G465="","",IF(G465+1&gt;условия!$K$14,"",G465+1))</f>
        <v/>
      </c>
      <c r="H466" s="140"/>
      <c r="I466" s="178" t="str">
        <f>отч_график!I466</f>
        <v/>
      </c>
      <c r="J466" s="178" t="str">
        <f>отч_график!J466</f>
        <v/>
      </c>
      <c r="K466" s="178" t="str">
        <f>отч_график!K466</f>
        <v/>
      </c>
      <c r="L466" s="178" t="str">
        <f>отч_график!L466</f>
        <v/>
      </c>
      <c r="M466" s="181" t="str">
        <f>отч_график!M466</f>
        <v/>
      </c>
      <c r="N466" s="1"/>
      <c r="O466" s="186"/>
      <c r="P466" s="178" t="str">
        <f>отч_конкуренты!I466</f>
        <v/>
      </c>
      <c r="Q466" s="178" t="str">
        <f>отч_конкуренты!J466</f>
        <v/>
      </c>
      <c r="R466" s="178" t="str">
        <f>отч_конкуренты!K466</f>
        <v/>
      </c>
      <c r="S466" s="178" t="str">
        <f>отч_конкуренты!L466</f>
        <v/>
      </c>
      <c r="T466" s="181" t="str">
        <f>отч_конкуренты!M466</f>
        <v/>
      </c>
      <c r="U466" s="1"/>
      <c r="V466" s="1"/>
      <c r="W466" s="1"/>
      <c r="X466" s="1"/>
      <c r="Y466" s="105"/>
      <c r="Z466" s="1"/>
    </row>
    <row r="467" spans="1:26" x14ac:dyDescent="0.3">
      <c r="A467" s="1"/>
      <c r="B467" s="1"/>
      <c r="C467" s="1"/>
      <c r="D467" s="105"/>
      <c r="E467" s="1"/>
      <c r="F467" s="139"/>
      <c r="G467" s="182" t="str">
        <f>IF(G466="","",IF(G466+1&gt;условия!$K$14,"",G466+1))</f>
        <v/>
      </c>
      <c r="H467" s="140"/>
      <c r="I467" s="178" t="str">
        <f>отч_график!I467</f>
        <v/>
      </c>
      <c r="J467" s="178" t="str">
        <f>отч_график!J467</f>
        <v/>
      </c>
      <c r="K467" s="178" t="str">
        <f>отч_график!K467</f>
        <v/>
      </c>
      <c r="L467" s="178" t="str">
        <f>отч_график!L467</f>
        <v/>
      </c>
      <c r="M467" s="181" t="str">
        <f>отч_график!M467</f>
        <v/>
      </c>
      <c r="N467" s="1"/>
      <c r="O467" s="186"/>
      <c r="P467" s="178" t="str">
        <f>отч_конкуренты!I467</f>
        <v/>
      </c>
      <c r="Q467" s="178" t="str">
        <f>отч_конкуренты!J467</f>
        <v/>
      </c>
      <c r="R467" s="178" t="str">
        <f>отч_конкуренты!K467</f>
        <v/>
      </c>
      <c r="S467" s="178" t="str">
        <f>отч_конкуренты!L467</f>
        <v/>
      </c>
      <c r="T467" s="181" t="str">
        <f>отч_конкуренты!M467</f>
        <v/>
      </c>
      <c r="U467" s="1"/>
      <c r="V467" s="1"/>
      <c r="W467" s="1"/>
      <c r="X467" s="1"/>
      <c r="Y467" s="105"/>
      <c r="Z467" s="1"/>
    </row>
    <row r="468" spans="1:26" x14ac:dyDescent="0.3">
      <c r="A468" s="1"/>
      <c r="B468" s="1"/>
      <c r="C468" s="1"/>
      <c r="D468" s="105"/>
      <c r="E468" s="1"/>
      <c r="F468" s="139"/>
      <c r="G468" s="182" t="str">
        <f>IF(G467="","",IF(G467+1&gt;условия!$K$14,"",G467+1))</f>
        <v/>
      </c>
      <c r="H468" s="140"/>
      <c r="I468" s="178" t="str">
        <f>отч_график!I468</f>
        <v/>
      </c>
      <c r="J468" s="178" t="str">
        <f>отч_график!J468</f>
        <v/>
      </c>
      <c r="K468" s="178" t="str">
        <f>отч_график!K468</f>
        <v/>
      </c>
      <c r="L468" s="178" t="str">
        <f>отч_график!L468</f>
        <v/>
      </c>
      <c r="M468" s="181" t="str">
        <f>отч_график!M468</f>
        <v/>
      </c>
      <c r="N468" s="1"/>
      <c r="O468" s="186"/>
      <c r="P468" s="178" t="str">
        <f>отч_конкуренты!I468</f>
        <v/>
      </c>
      <c r="Q468" s="178" t="str">
        <f>отч_конкуренты!J468</f>
        <v/>
      </c>
      <c r="R468" s="178" t="str">
        <f>отч_конкуренты!K468</f>
        <v/>
      </c>
      <c r="S468" s="178" t="str">
        <f>отч_конкуренты!L468</f>
        <v/>
      </c>
      <c r="T468" s="181" t="str">
        <f>отч_конкуренты!M468</f>
        <v/>
      </c>
      <c r="U468" s="1"/>
      <c r="V468" s="1"/>
      <c r="W468" s="1"/>
      <c r="X468" s="1"/>
      <c r="Y468" s="105"/>
      <c r="Z468" s="1"/>
    </row>
    <row r="469" spans="1:26" x14ac:dyDescent="0.3">
      <c r="A469" s="1"/>
      <c r="B469" s="1"/>
      <c r="C469" s="1"/>
      <c r="D469" s="105"/>
      <c r="E469" s="1"/>
      <c r="F469" s="139"/>
      <c r="G469" s="182" t="str">
        <f>IF(G468="","",IF(G468+1&gt;условия!$K$14,"",G468+1))</f>
        <v/>
      </c>
      <c r="H469" s="140"/>
      <c r="I469" s="178" t="str">
        <f>отч_график!I469</f>
        <v/>
      </c>
      <c r="J469" s="178" t="str">
        <f>отч_график!J469</f>
        <v/>
      </c>
      <c r="K469" s="178" t="str">
        <f>отч_график!K469</f>
        <v/>
      </c>
      <c r="L469" s="178" t="str">
        <f>отч_график!L469</f>
        <v/>
      </c>
      <c r="M469" s="181" t="str">
        <f>отч_график!M469</f>
        <v/>
      </c>
      <c r="N469" s="1"/>
      <c r="O469" s="186"/>
      <c r="P469" s="178" t="str">
        <f>отч_конкуренты!I469</f>
        <v/>
      </c>
      <c r="Q469" s="178" t="str">
        <f>отч_конкуренты!J469</f>
        <v/>
      </c>
      <c r="R469" s="178" t="str">
        <f>отч_конкуренты!K469</f>
        <v/>
      </c>
      <c r="S469" s="178" t="str">
        <f>отч_конкуренты!L469</f>
        <v/>
      </c>
      <c r="T469" s="181" t="str">
        <f>отч_конкуренты!M469</f>
        <v/>
      </c>
      <c r="U469" s="1"/>
      <c r="V469" s="1"/>
      <c r="W469" s="1"/>
      <c r="X469" s="1"/>
      <c r="Y469" s="105"/>
      <c r="Z469" s="1"/>
    </row>
    <row r="470" spans="1:26" x14ac:dyDescent="0.3">
      <c r="A470" s="1"/>
      <c r="B470" s="1"/>
      <c r="C470" s="1"/>
      <c r="D470" s="105"/>
      <c r="E470" s="1"/>
      <c r="F470" s="139"/>
      <c r="G470" s="182" t="str">
        <f>IF(G469="","",IF(G469+1&gt;условия!$K$14,"",G469+1))</f>
        <v/>
      </c>
      <c r="H470" s="140"/>
      <c r="I470" s="178" t="str">
        <f>отч_график!I470</f>
        <v/>
      </c>
      <c r="J470" s="178" t="str">
        <f>отч_график!J470</f>
        <v/>
      </c>
      <c r="K470" s="178" t="str">
        <f>отч_график!K470</f>
        <v/>
      </c>
      <c r="L470" s="178" t="str">
        <f>отч_график!L470</f>
        <v/>
      </c>
      <c r="M470" s="181" t="str">
        <f>отч_график!M470</f>
        <v/>
      </c>
      <c r="N470" s="1"/>
      <c r="O470" s="186"/>
      <c r="P470" s="178" t="str">
        <f>отч_конкуренты!I470</f>
        <v/>
      </c>
      <c r="Q470" s="178" t="str">
        <f>отч_конкуренты!J470</f>
        <v/>
      </c>
      <c r="R470" s="178" t="str">
        <f>отч_конкуренты!K470</f>
        <v/>
      </c>
      <c r="S470" s="178" t="str">
        <f>отч_конкуренты!L470</f>
        <v/>
      </c>
      <c r="T470" s="181" t="str">
        <f>отч_конкуренты!M470</f>
        <v/>
      </c>
      <c r="U470" s="1"/>
      <c r="V470" s="1"/>
      <c r="W470" s="1"/>
      <c r="X470" s="1"/>
      <c r="Y470" s="105"/>
      <c r="Z470" s="1"/>
    </row>
    <row r="471" spans="1:26" x14ac:dyDescent="0.3">
      <c r="A471" s="1"/>
      <c r="B471" s="1"/>
      <c r="C471" s="1"/>
      <c r="D471" s="105"/>
      <c r="E471" s="1"/>
      <c r="F471" s="139"/>
      <c r="G471" s="182" t="str">
        <f>IF(G470="","",IF(G470+1&gt;условия!$K$14,"",G470+1))</f>
        <v/>
      </c>
      <c r="H471" s="140"/>
      <c r="I471" s="178" t="str">
        <f>отч_график!I471</f>
        <v/>
      </c>
      <c r="J471" s="178" t="str">
        <f>отч_график!J471</f>
        <v/>
      </c>
      <c r="K471" s="178" t="str">
        <f>отч_график!K471</f>
        <v/>
      </c>
      <c r="L471" s="178" t="str">
        <f>отч_график!L471</f>
        <v/>
      </c>
      <c r="M471" s="181" t="str">
        <f>отч_график!M471</f>
        <v/>
      </c>
      <c r="N471" s="1"/>
      <c r="O471" s="186"/>
      <c r="P471" s="178" t="str">
        <f>отч_конкуренты!I471</f>
        <v/>
      </c>
      <c r="Q471" s="178" t="str">
        <f>отч_конкуренты!J471</f>
        <v/>
      </c>
      <c r="R471" s="178" t="str">
        <f>отч_конкуренты!K471</f>
        <v/>
      </c>
      <c r="S471" s="178" t="str">
        <f>отч_конкуренты!L471</f>
        <v/>
      </c>
      <c r="T471" s="181" t="str">
        <f>отч_конкуренты!M471</f>
        <v/>
      </c>
      <c r="U471" s="1"/>
      <c r="V471" s="1"/>
      <c r="W471" s="1"/>
      <c r="X471" s="1"/>
      <c r="Y471" s="105"/>
      <c r="Z471" s="1"/>
    </row>
    <row r="472" spans="1:26" x14ac:dyDescent="0.3">
      <c r="A472" s="1"/>
      <c r="B472" s="1"/>
      <c r="C472" s="1"/>
      <c r="D472" s="105"/>
      <c r="E472" s="1"/>
      <c r="F472" s="139"/>
      <c r="G472" s="182" t="str">
        <f>IF(G471="","",IF(G471+1&gt;условия!$K$14,"",G471+1))</f>
        <v/>
      </c>
      <c r="H472" s="140"/>
      <c r="I472" s="178" t="str">
        <f>отч_график!I472</f>
        <v/>
      </c>
      <c r="J472" s="178" t="str">
        <f>отч_график!J472</f>
        <v/>
      </c>
      <c r="K472" s="178" t="str">
        <f>отч_график!K472</f>
        <v/>
      </c>
      <c r="L472" s="178" t="str">
        <f>отч_график!L472</f>
        <v/>
      </c>
      <c r="M472" s="181" t="str">
        <f>отч_график!M472</f>
        <v/>
      </c>
      <c r="N472" s="1"/>
      <c r="O472" s="186"/>
      <c r="P472" s="178" t="str">
        <f>отч_конкуренты!I472</f>
        <v/>
      </c>
      <c r="Q472" s="178" t="str">
        <f>отч_конкуренты!J472</f>
        <v/>
      </c>
      <c r="R472" s="178" t="str">
        <f>отч_конкуренты!K472</f>
        <v/>
      </c>
      <c r="S472" s="178" t="str">
        <f>отч_конкуренты!L472</f>
        <v/>
      </c>
      <c r="T472" s="181" t="str">
        <f>отч_конкуренты!M472</f>
        <v/>
      </c>
      <c r="U472" s="1"/>
      <c r="V472" s="1"/>
      <c r="W472" s="1"/>
      <c r="X472" s="1"/>
      <c r="Y472" s="105"/>
      <c r="Z472" s="1"/>
    </row>
    <row r="473" spans="1:26" x14ac:dyDescent="0.3">
      <c r="A473" s="1"/>
      <c r="B473" s="1"/>
      <c r="C473" s="1"/>
      <c r="D473" s="105"/>
      <c r="E473" s="1"/>
      <c r="F473" s="139"/>
      <c r="G473" s="182" t="str">
        <f>IF(G472="","",IF(G472+1&gt;условия!$K$14,"",G472+1))</f>
        <v/>
      </c>
      <c r="H473" s="140"/>
      <c r="I473" s="178" t="str">
        <f>отч_график!I473</f>
        <v/>
      </c>
      <c r="J473" s="178" t="str">
        <f>отч_график!J473</f>
        <v/>
      </c>
      <c r="K473" s="178" t="str">
        <f>отч_график!K473</f>
        <v/>
      </c>
      <c r="L473" s="178" t="str">
        <f>отч_график!L473</f>
        <v/>
      </c>
      <c r="M473" s="181" t="str">
        <f>отч_график!M473</f>
        <v/>
      </c>
      <c r="N473" s="1"/>
      <c r="O473" s="186"/>
      <c r="P473" s="178" t="str">
        <f>отч_конкуренты!I473</f>
        <v/>
      </c>
      <c r="Q473" s="178" t="str">
        <f>отч_конкуренты!J473</f>
        <v/>
      </c>
      <c r="R473" s="178" t="str">
        <f>отч_конкуренты!K473</f>
        <v/>
      </c>
      <c r="S473" s="178" t="str">
        <f>отч_конкуренты!L473</f>
        <v/>
      </c>
      <c r="T473" s="181" t="str">
        <f>отч_конкуренты!M473</f>
        <v/>
      </c>
      <c r="U473" s="1"/>
      <c r="V473" s="1"/>
      <c r="W473" s="1"/>
      <c r="X473" s="1"/>
      <c r="Y473" s="105"/>
      <c r="Z473" s="1"/>
    </row>
    <row r="474" spans="1:26" x14ac:dyDescent="0.3">
      <c r="A474" s="1"/>
      <c r="B474" s="1"/>
      <c r="C474" s="1"/>
      <c r="D474" s="105"/>
      <c r="E474" s="1"/>
      <c r="F474" s="139"/>
      <c r="G474" s="182" t="str">
        <f>IF(G473="","",IF(G473+1&gt;условия!$K$14,"",G473+1))</f>
        <v/>
      </c>
      <c r="H474" s="140"/>
      <c r="I474" s="178" t="str">
        <f>отч_график!I474</f>
        <v/>
      </c>
      <c r="J474" s="178" t="str">
        <f>отч_график!J474</f>
        <v/>
      </c>
      <c r="K474" s="178" t="str">
        <f>отч_график!K474</f>
        <v/>
      </c>
      <c r="L474" s="178" t="str">
        <f>отч_график!L474</f>
        <v/>
      </c>
      <c r="M474" s="181" t="str">
        <f>отч_график!M474</f>
        <v/>
      </c>
      <c r="N474" s="1"/>
      <c r="O474" s="186"/>
      <c r="P474" s="178" t="str">
        <f>отч_конкуренты!I474</f>
        <v/>
      </c>
      <c r="Q474" s="178" t="str">
        <f>отч_конкуренты!J474</f>
        <v/>
      </c>
      <c r="R474" s="178" t="str">
        <f>отч_конкуренты!K474</f>
        <v/>
      </c>
      <c r="S474" s="178" t="str">
        <f>отч_конкуренты!L474</f>
        <v/>
      </c>
      <c r="T474" s="181" t="str">
        <f>отч_конкуренты!M474</f>
        <v/>
      </c>
      <c r="U474" s="1"/>
      <c r="V474" s="1"/>
      <c r="W474" s="1"/>
      <c r="X474" s="1"/>
      <c r="Y474" s="105"/>
      <c r="Z474" s="1"/>
    </row>
    <row r="475" spans="1:26" x14ac:dyDescent="0.3">
      <c r="A475" s="1"/>
      <c r="B475" s="1"/>
      <c r="C475" s="1"/>
      <c r="D475" s="105"/>
      <c r="E475" s="1"/>
      <c r="F475" s="139"/>
      <c r="G475" s="182" t="str">
        <f>IF(G474="","",IF(G474+1&gt;условия!$K$14,"",G474+1))</f>
        <v/>
      </c>
      <c r="H475" s="140"/>
      <c r="I475" s="178" t="str">
        <f>отч_график!I475</f>
        <v/>
      </c>
      <c r="J475" s="178" t="str">
        <f>отч_график!J475</f>
        <v/>
      </c>
      <c r="K475" s="178" t="str">
        <f>отч_график!K475</f>
        <v/>
      </c>
      <c r="L475" s="178" t="str">
        <f>отч_график!L475</f>
        <v/>
      </c>
      <c r="M475" s="181" t="str">
        <f>отч_график!M475</f>
        <v/>
      </c>
      <c r="N475" s="1"/>
      <c r="O475" s="186"/>
      <c r="P475" s="178" t="str">
        <f>отч_конкуренты!I475</f>
        <v/>
      </c>
      <c r="Q475" s="178" t="str">
        <f>отч_конкуренты!J475</f>
        <v/>
      </c>
      <c r="R475" s="178" t="str">
        <f>отч_конкуренты!K475</f>
        <v/>
      </c>
      <c r="S475" s="178" t="str">
        <f>отч_конкуренты!L475</f>
        <v/>
      </c>
      <c r="T475" s="181" t="str">
        <f>отч_конкуренты!M475</f>
        <v/>
      </c>
      <c r="U475" s="1"/>
      <c r="V475" s="1"/>
      <c r="W475" s="1"/>
      <c r="X475" s="1"/>
      <c r="Y475" s="105"/>
      <c r="Z475" s="1"/>
    </row>
    <row r="476" spans="1:26" x14ac:dyDescent="0.3">
      <c r="A476" s="1"/>
      <c r="B476" s="1"/>
      <c r="C476" s="1"/>
      <c r="D476" s="105"/>
      <c r="E476" s="1"/>
      <c r="F476" s="139"/>
      <c r="G476" s="182" t="str">
        <f>IF(G475="","",IF(G475+1&gt;условия!$K$14,"",G475+1))</f>
        <v/>
      </c>
      <c r="H476" s="140"/>
      <c r="I476" s="178" t="str">
        <f>отч_график!I476</f>
        <v/>
      </c>
      <c r="J476" s="178" t="str">
        <f>отч_график!J476</f>
        <v/>
      </c>
      <c r="K476" s="178" t="str">
        <f>отч_график!K476</f>
        <v/>
      </c>
      <c r="L476" s="178" t="str">
        <f>отч_график!L476</f>
        <v/>
      </c>
      <c r="M476" s="181" t="str">
        <f>отч_график!M476</f>
        <v/>
      </c>
      <c r="N476" s="1"/>
      <c r="O476" s="186"/>
      <c r="P476" s="178" t="str">
        <f>отч_конкуренты!I476</f>
        <v/>
      </c>
      <c r="Q476" s="178" t="str">
        <f>отч_конкуренты!J476</f>
        <v/>
      </c>
      <c r="R476" s="178" t="str">
        <f>отч_конкуренты!K476</f>
        <v/>
      </c>
      <c r="S476" s="178" t="str">
        <f>отч_конкуренты!L476</f>
        <v/>
      </c>
      <c r="T476" s="181" t="str">
        <f>отч_конкуренты!M476</f>
        <v/>
      </c>
      <c r="U476" s="1"/>
      <c r="V476" s="1"/>
      <c r="W476" s="1"/>
      <c r="X476" s="1"/>
      <c r="Y476" s="105"/>
      <c r="Z476" s="1"/>
    </row>
    <row r="477" spans="1:26" x14ac:dyDescent="0.3">
      <c r="A477" s="1"/>
      <c r="B477" s="1"/>
      <c r="C477" s="1"/>
      <c r="D477" s="105"/>
      <c r="E477" s="1"/>
      <c r="F477" s="139"/>
      <c r="G477" s="182" t="str">
        <f>IF(G476="","",IF(G476+1&gt;условия!$K$14,"",G476+1))</f>
        <v/>
      </c>
      <c r="H477" s="140"/>
      <c r="I477" s="178" t="str">
        <f>отч_график!I477</f>
        <v/>
      </c>
      <c r="J477" s="178" t="str">
        <f>отч_график!J477</f>
        <v/>
      </c>
      <c r="K477" s="178" t="str">
        <f>отч_график!K477</f>
        <v/>
      </c>
      <c r="L477" s="178" t="str">
        <f>отч_график!L477</f>
        <v/>
      </c>
      <c r="M477" s="181" t="str">
        <f>отч_график!M477</f>
        <v/>
      </c>
      <c r="N477" s="1"/>
      <c r="O477" s="186"/>
      <c r="P477" s="178" t="str">
        <f>отч_конкуренты!I477</f>
        <v/>
      </c>
      <c r="Q477" s="178" t="str">
        <f>отч_конкуренты!J477</f>
        <v/>
      </c>
      <c r="R477" s="178" t="str">
        <f>отч_конкуренты!K477</f>
        <v/>
      </c>
      <c r="S477" s="178" t="str">
        <f>отч_конкуренты!L477</f>
        <v/>
      </c>
      <c r="T477" s="181" t="str">
        <f>отч_конкуренты!M477</f>
        <v/>
      </c>
      <c r="U477" s="1"/>
      <c r="V477" s="1"/>
      <c r="W477" s="1"/>
      <c r="X477" s="1"/>
      <c r="Y477" s="105"/>
      <c r="Z477" s="1"/>
    </row>
    <row r="478" spans="1:26" x14ac:dyDescent="0.3">
      <c r="A478" s="1"/>
      <c r="B478" s="1"/>
      <c r="C478" s="1"/>
      <c r="D478" s="105"/>
      <c r="E478" s="1"/>
      <c r="F478" s="139"/>
      <c r="G478" s="182" t="str">
        <f>IF(G477="","",IF(G477+1&gt;условия!$K$14,"",G477+1))</f>
        <v/>
      </c>
      <c r="H478" s="140"/>
      <c r="I478" s="178" t="str">
        <f>отч_график!I478</f>
        <v/>
      </c>
      <c r="J478" s="178" t="str">
        <f>отч_график!J478</f>
        <v/>
      </c>
      <c r="K478" s="178" t="str">
        <f>отч_график!K478</f>
        <v/>
      </c>
      <c r="L478" s="178" t="str">
        <f>отч_график!L478</f>
        <v/>
      </c>
      <c r="M478" s="181" t="str">
        <f>отч_график!M478</f>
        <v/>
      </c>
      <c r="N478" s="1"/>
      <c r="O478" s="186"/>
      <c r="P478" s="178" t="str">
        <f>отч_конкуренты!I478</f>
        <v/>
      </c>
      <c r="Q478" s="178" t="str">
        <f>отч_конкуренты!J478</f>
        <v/>
      </c>
      <c r="R478" s="178" t="str">
        <f>отч_конкуренты!K478</f>
        <v/>
      </c>
      <c r="S478" s="178" t="str">
        <f>отч_конкуренты!L478</f>
        <v/>
      </c>
      <c r="T478" s="181" t="str">
        <f>отч_конкуренты!M478</f>
        <v/>
      </c>
      <c r="U478" s="1"/>
      <c r="V478" s="1"/>
      <c r="W478" s="1"/>
      <c r="X478" s="1"/>
      <c r="Y478" s="105"/>
      <c r="Z478" s="1"/>
    </row>
    <row r="479" spans="1:26" x14ac:dyDescent="0.3">
      <c r="A479" s="1"/>
      <c r="B479" s="1"/>
      <c r="C479" s="1"/>
      <c r="D479" s="105"/>
      <c r="E479" s="1"/>
      <c r="F479" s="139"/>
      <c r="G479" s="182" t="str">
        <f>IF(G478="","",IF(G478+1&gt;условия!$K$14,"",G478+1))</f>
        <v/>
      </c>
      <c r="H479" s="140"/>
      <c r="I479" s="178" t="str">
        <f>отч_график!I479</f>
        <v/>
      </c>
      <c r="J479" s="178" t="str">
        <f>отч_график!J479</f>
        <v/>
      </c>
      <c r="K479" s="178" t="str">
        <f>отч_график!K479</f>
        <v/>
      </c>
      <c r="L479" s="178" t="str">
        <f>отч_график!L479</f>
        <v/>
      </c>
      <c r="M479" s="181" t="str">
        <f>отч_график!M479</f>
        <v/>
      </c>
      <c r="N479" s="1"/>
      <c r="O479" s="186"/>
      <c r="P479" s="178" t="str">
        <f>отч_конкуренты!I479</f>
        <v/>
      </c>
      <c r="Q479" s="178" t="str">
        <f>отч_конкуренты!J479</f>
        <v/>
      </c>
      <c r="R479" s="178" t="str">
        <f>отч_конкуренты!K479</f>
        <v/>
      </c>
      <c r="S479" s="178" t="str">
        <f>отч_конкуренты!L479</f>
        <v/>
      </c>
      <c r="T479" s="181" t="str">
        <f>отч_конкуренты!M479</f>
        <v/>
      </c>
      <c r="U479" s="1"/>
      <c r="V479" s="1"/>
      <c r="W479" s="1"/>
      <c r="X479" s="1"/>
      <c r="Y479" s="105"/>
      <c r="Z479" s="1"/>
    </row>
    <row r="480" spans="1:26" x14ac:dyDescent="0.3">
      <c r="A480" s="1"/>
      <c r="B480" s="1"/>
      <c r="C480" s="1"/>
      <c r="D480" s="105"/>
      <c r="E480" s="1"/>
      <c r="F480" s="139"/>
      <c r="G480" s="182" t="str">
        <f>IF(G479="","",IF(G479+1&gt;условия!$K$14,"",G479+1))</f>
        <v/>
      </c>
      <c r="H480" s="140"/>
      <c r="I480" s="178" t="str">
        <f>отч_график!I480</f>
        <v/>
      </c>
      <c r="J480" s="178" t="str">
        <f>отч_график!J480</f>
        <v/>
      </c>
      <c r="K480" s="178" t="str">
        <f>отч_график!K480</f>
        <v/>
      </c>
      <c r="L480" s="178" t="str">
        <f>отч_график!L480</f>
        <v/>
      </c>
      <c r="M480" s="181" t="str">
        <f>отч_график!M480</f>
        <v/>
      </c>
      <c r="N480" s="1"/>
      <c r="O480" s="186"/>
      <c r="P480" s="178" t="str">
        <f>отч_конкуренты!I480</f>
        <v/>
      </c>
      <c r="Q480" s="178" t="str">
        <f>отч_конкуренты!J480</f>
        <v/>
      </c>
      <c r="R480" s="178" t="str">
        <f>отч_конкуренты!K480</f>
        <v/>
      </c>
      <c r="S480" s="178" t="str">
        <f>отч_конкуренты!L480</f>
        <v/>
      </c>
      <c r="T480" s="181" t="str">
        <f>отч_конкуренты!M480</f>
        <v/>
      </c>
      <c r="U480" s="1"/>
      <c r="V480" s="1"/>
      <c r="W480" s="1"/>
      <c r="X480" s="1"/>
      <c r="Y480" s="105"/>
      <c r="Z480" s="1"/>
    </row>
    <row r="481" spans="1:26" x14ac:dyDescent="0.3">
      <c r="A481" s="1"/>
      <c r="B481" s="1"/>
      <c r="C481" s="1"/>
      <c r="D481" s="105"/>
      <c r="E481" s="1"/>
      <c r="F481" s="139"/>
      <c r="G481" s="182" t="str">
        <f>IF(G480="","",IF(G480+1&gt;условия!$K$14,"",G480+1))</f>
        <v/>
      </c>
      <c r="H481" s="140"/>
      <c r="I481" s="178" t="str">
        <f>отч_график!I481</f>
        <v/>
      </c>
      <c r="J481" s="178" t="str">
        <f>отч_график!J481</f>
        <v/>
      </c>
      <c r="K481" s="178" t="str">
        <f>отч_график!K481</f>
        <v/>
      </c>
      <c r="L481" s="178" t="str">
        <f>отч_график!L481</f>
        <v/>
      </c>
      <c r="M481" s="181" t="str">
        <f>отч_график!M481</f>
        <v/>
      </c>
      <c r="N481" s="1"/>
      <c r="O481" s="186"/>
      <c r="P481" s="178" t="str">
        <f>отч_конкуренты!I481</f>
        <v/>
      </c>
      <c r="Q481" s="178" t="str">
        <f>отч_конкуренты!J481</f>
        <v/>
      </c>
      <c r="R481" s="178" t="str">
        <f>отч_конкуренты!K481</f>
        <v/>
      </c>
      <c r="S481" s="178" t="str">
        <f>отч_конкуренты!L481</f>
        <v/>
      </c>
      <c r="T481" s="181" t="str">
        <f>отч_конкуренты!M481</f>
        <v/>
      </c>
      <c r="U481" s="1"/>
      <c r="V481" s="1"/>
      <c r="W481" s="1"/>
      <c r="X481" s="1"/>
      <c r="Y481" s="105"/>
      <c r="Z481" s="1"/>
    </row>
    <row r="482" spans="1:26" x14ac:dyDescent="0.3">
      <c r="A482" s="1"/>
      <c r="B482" s="1"/>
      <c r="C482" s="1"/>
      <c r="D482" s="105"/>
      <c r="E482" s="1"/>
      <c r="F482" s="139"/>
      <c r="G482" s="182" t="str">
        <f>IF(G481="","",IF(G481+1&gt;условия!$K$14,"",G481+1))</f>
        <v/>
      </c>
      <c r="H482" s="140"/>
      <c r="I482" s="178" t="str">
        <f>отч_график!I482</f>
        <v/>
      </c>
      <c r="J482" s="178" t="str">
        <f>отч_график!J482</f>
        <v/>
      </c>
      <c r="K482" s="178" t="str">
        <f>отч_график!K482</f>
        <v/>
      </c>
      <c r="L482" s="178" t="str">
        <f>отч_график!L482</f>
        <v/>
      </c>
      <c r="M482" s="181" t="str">
        <f>отч_график!M482</f>
        <v/>
      </c>
      <c r="N482" s="1"/>
      <c r="O482" s="186"/>
      <c r="P482" s="178" t="str">
        <f>отч_конкуренты!I482</f>
        <v/>
      </c>
      <c r="Q482" s="178" t="str">
        <f>отч_конкуренты!J482</f>
        <v/>
      </c>
      <c r="R482" s="178" t="str">
        <f>отч_конкуренты!K482</f>
        <v/>
      </c>
      <c r="S482" s="178" t="str">
        <f>отч_конкуренты!L482</f>
        <v/>
      </c>
      <c r="T482" s="181" t="str">
        <f>отч_конкуренты!M482</f>
        <v/>
      </c>
      <c r="U482" s="1"/>
      <c r="V482" s="1"/>
      <c r="W482" s="1"/>
      <c r="X482" s="1"/>
      <c r="Y482" s="105"/>
      <c r="Z482" s="1"/>
    </row>
    <row r="483" spans="1:26" x14ac:dyDescent="0.3">
      <c r="A483" s="1"/>
      <c r="B483" s="1"/>
      <c r="C483" s="1"/>
      <c r="D483" s="105"/>
      <c r="E483" s="1"/>
      <c r="F483" s="139"/>
      <c r="G483" s="182" t="str">
        <f>IF(G482="","",IF(G482+1&gt;условия!$K$14,"",G482+1))</f>
        <v/>
      </c>
      <c r="H483" s="140"/>
      <c r="I483" s="178" t="str">
        <f>отч_график!I483</f>
        <v/>
      </c>
      <c r="J483" s="178" t="str">
        <f>отч_график!J483</f>
        <v/>
      </c>
      <c r="K483" s="178" t="str">
        <f>отч_график!K483</f>
        <v/>
      </c>
      <c r="L483" s="178" t="str">
        <f>отч_график!L483</f>
        <v/>
      </c>
      <c r="M483" s="181" t="str">
        <f>отч_график!M483</f>
        <v/>
      </c>
      <c r="N483" s="1"/>
      <c r="O483" s="186"/>
      <c r="P483" s="178" t="str">
        <f>отч_конкуренты!I483</f>
        <v/>
      </c>
      <c r="Q483" s="178" t="str">
        <f>отч_конкуренты!J483</f>
        <v/>
      </c>
      <c r="R483" s="178" t="str">
        <f>отч_конкуренты!K483</f>
        <v/>
      </c>
      <c r="S483" s="178" t="str">
        <f>отч_конкуренты!L483</f>
        <v/>
      </c>
      <c r="T483" s="181" t="str">
        <f>отч_конкуренты!M483</f>
        <v/>
      </c>
      <c r="U483" s="1"/>
      <c r="V483" s="1"/>
      <c r="W483" s="1"/>
      <c r="X483" s="1"/>
      <c r="Y483" s="105"/>
      <c r="Z483" s="1"/>
    </row>
    <row r="484" spans="1:26" x14ac:dyDescent="0.3">
      <c r="A484" s="1"/>
      <c r="B484" s="1"/>
      <c r="C484" s="1"/>
      <c r="D484" s="105"/>
      <c r="E484" s="1"/>
      <c r="F484" s="139"/>
      <c r="G484" s="182" t="str">
        <f>IF(G483="","",IF(G483+1&gt;условия!$K$14,"",G483+1))</f>
        <v/>
      </c>
      <c r="H484" s="140"/>
      <c r="I484" s="178" t="str">
        <f>отч_график!I484</f>
        <v/>
      </c>
      <c r="J484" s="178" t="str">
        <f>отч_график!J484</f>
        <v/>
      </c>
      <c r="K484" s="178" t="str">
        <f>отч_график!K484</f>
        <v/>
      </c>
      <c r="L484" s="178" t="str">
        <f>отч_график!L484</f>
        <v/>
      </c>
      <c r="M484" s="181" t="str">
        <f>отч_график!M484</f>
        <v/>
      </c>
      <c r="N484" s="1"/>
      <c r="O484" s="186"/>
      <c r="P484" s="178" t="str">
        <f>отч_конкуренты!I484</f>
        <v/>
      </c>
      <c r="Q484" s="178" t="str">
        <f>отч_конкуренты!J484</f>
        <v/>
      </c>
      <c r="R484" s="178" t="str">
        <f>отч_конкуренты!K484</f>
        <v/>
      </c>
      <c r="S484" s="178" t="str">
        <f>отч_конкуренты!L484</f>
        <v/>
      </c>
      <c r="T484" s="181" t="str">
        <f>отч_конкуренты!M484</f>
        <v/>
      </c>
      <c r="U484" s="1"/>
      <c r="V484" s="1"/>
      <c r="W484" s="1"/>
      <c r="X484" s="1"/>
      <c r="Y484" s="105"/>
      <c r="Z484" s="1"/>
    </row>
    <row r="485" spans="1:26" x14ac:dyDescent="0.3">
      <c r="A485" s="1"/>
      <c r="B485" s="1"/>
      <c r="C485" s="1"/>
      <c r="D485" s="105"/>
      <c r="E485" s="1"/>
      <c r="F485" s="139"/>
      <c r="G485" s="182" t="str">
        <f>IF(G484="","",IF(G484+1&gt;условия!$K$14,"",G484+1))</f>
        <v/>
      </c>
      <c r="H485" s="140"/>
      <c r="I485" s="178" t="str">
        <f>отч_график!I485</f>
        <v/>
      </c>
      <c r="J485" s="178" t="str">
        <f>отч_график!J485</f>
        <v/>
      </c>
      <c r="K485" s="178" t="str">
        <f>отч_график!K485</f>
        <v/>
      </c>
      <c r="L485" s="178" t="str">
        <f>отч_график!L485</f>
        <v/>
      </c>
      <c r="M485" s="181" t="str">
        <f>отч_график!M485</f>
        <v/>
      </c>
      <c r="N485" s="1"/>
      <c r="O485" s="186"/>
      <c r="P485" s="178" t="str">
        <f>отч_конкуренты!I485</f>
        <v/>
      </c>
      <c r="Q485" s="178" t="str">
        <f>отч_конкуренты!J485</f>
        <v/>
      </c>
      <c r="R485" s="178" t="str">
        <f>отч_конкуренты!K485</f>
        <v/>
      </c>
      <c r="S485" s="178" t="str">
        <f>отч_конкуренты!L485</f>
        <v/>
      </c>
      <c r="T485" s="181" t="str">
        <f>отч_конкуренты!M485</f>
        <v/>
      </c>
      <c r="U485" s="1"/>
      <c r="V485" s="1"/>
      <c r="W485" s="1"/>
      <c r="X485" s="1"/>
      <c r="Y485" s="105"/>
      <c r="Z485" s="1"/>
    </row>
    <row r="486" spans="1:26" x14ac:dyDescent="0.3">
      <c r="A486" s="1"/>
      <c r="B486" s="1"/>
      <c r="C486" s="1"/>
      <c r="D486" s="105"/>
      <c r="E486" s="1"/>
      <c r="F486" s="139"/>
      <c r="G486" s="182" t="str">
        <f>IF(G485="","",IF(G485+1&gt;условия!$K$14,"",G485+1))</f>
        <v/>
      </c>
      <c r="H486" s="140"/>
      <c r="I486" s="178" t="str">
        <f>отч_график!I486</f>
        <v/>
      </c>
      <c r="J486" s="178" t="str">
        <f>отч_график!J486</f>
        <v/>
      </c>
      <c r="K486" s="178" t="str">
        <f>отч_график!K486</f>
        <v/>
      </c>
      <c r="L486" s="178" t="str">
        <f>отч_график!L486</f>
        <v/>
      </c>
      <c r="M486" s="181" t="str">
        <f>отч_график!M486</f>
        <v/>
      </c>
      <c r="N486" s="1"/>
      <c r="O486" s="186"/>
      <c r="P486" s="178" t="str">
        <f>отч_конкуренты!I486</f>
        <v/>
      </c>
      <c r="Q486" s="178" t="str">
        <f>отч_конкуренты!J486</f>
        <v/>
      </c>
      <c r="R486" s="178" t="str">
        <f>отч_конкуренты!K486</f>
        <v/>
      </c>
      <c r="S486" s="178" t="str">
        <f>отч_конкуренты!L486</f>
        <v/>
      </c>
      <c r="T486" s="181" t="str">
        <f>отч_конкуренты!M486</f>
        <v/>
      </c>
      <c r="U486" s="1"/>
      <c r="V486" s="1"/>
      <c r="W486" s="1"/>
      <c r="X486" s="1"/>
      <c r="Y486" s="105"/>
      <c r="Z486" s="1"/>
    </row>
    <row r="487" spans="1:26" x14ac:dyDescent="0.3">
      <c r="A487" s="1"/>
      <c r="B487" s="1"/>
      <c r="C487" s="1"/>
      <c r="D487" s="105"/>
      <c r="E487" s="1"/>
      <c r="F487" s="139"/>
      <c r="G487" s="182" t="str">
        <f>IF(G486="","",IF(G486+1&gt;условия!$K$14,"",G486+1))</f>
        <v/>
      </c>
      <c r="H487" s="140"/>
      <c r="I487" s="178" t="str">
        <f>отч_график!I487</f>
        <v/>
      </c>
      <c r="J487" s="178" t="str">
        <f>отч_график!J487</f>
        <v/>
      </c>
      <c r="K487" s="178" t="str">
        <f>отч_график!K487</f>
        <v/>
      </c>
      <c r="L487" s="178" t="str">
        <f>отч_график!L487</f>
        <v/>
      </c>
      <c r="M487" s="181" t="str">
        <f>отч_график!M487</f>
        <v/>
      </c>
      <c r="N487" s="1"/>
      <c r="O487" s="186"/>
      <c r="P487" s="178" t="str">
        <f>отч_конкуренты!I487</f>
        <v/>
      </c>
      <c r="Q487" s="178" t="str">
        <f>отч_конкуренты!J487</f>
        <v/>
      </c>
      <c r="R487" s="178" t="str">
        <f>отч_конкуренты!K487</f>
        <v/>
      </c>
      <c r="S487" s="178" t="str">
        <f>отч_конкуренты!L487</f>
        <v/>
      </c>
      <c r="T487" s="181" t="str">
        <f>отч_конкуренты!M487</f>
        <v/>
      </c>
      <c r="U487" s="1"/>
      <c r="V487" s="1"/>
      <c r="W487" s="1"/>
      <c r="X487" s="1"/>
      <c r="Y487" s="105"/>
      <c r="Z487" s="1"/>
    </row>
    <row r="488" spans="1:26" x14ac:dyDescent="0.3">
      <c r="A488" s="1"/>
      <c r="B488" s="1"/>
      <c r="C488" s="1"/>
      <c r="D488" s="105"/>
      <c r="E488" s="1"/>
      <c r="F488" s="139"/>
      <c r="G488" s="182" t="str">
        <f>IF(G487="","",IF(G487+1&gt;условия!$K$14,"",G487+1))</f>
        <v/>
      </c>
      <c r="H488" s="140"/>
      <c r="I488" s="178" t="str">
        <f>отч_график!I488</f>
        <v/>
      </c>
      <c r="J488" s="178" t="str">
        <f>отч_график!J488</f>
        <v/>
      </c>
      <c r="K488" s="178" t="str">
        <f>отч_график!K488</f>
        <v/>
      </c>
      <c r="L488" s="178" t="str">
        <f>отч_график!L488</f>
        <v/>
      </c>
      <c r="M488" s="181" t="str">
        <f>отч_график!M488</f>
        <v/>
      </c>
      <c r="N488" s="1"/>
      <c r="O488" s="186"/>
      <c r="P488" s="178" t="str">
        <f>отч_конкуренты!I488</f>
        <v/>
      </c>
      <c r="Q488" s="178" t="str">
        <f>отч_конкуренты!J488</f>
        <v/>
      </c>
      <c r="R488" s="178" t="str">
        <f>отч_конкуренты!K488</f>
        <v/>
      </c>
      <c r="S488" s="178" t="str">
        <f>отч_конкуренты!L488</f>
        <v/>
      </c>
      <c r="T488" s="181" t="str">
        <f>отч_конкуренты!M488</f>
        <v/>
      </c>
      <c r="U488" s="1"/>
      <c r="V488" s="1"/>
      <c r="W488" s="1"/>
      <c r="X488" s="1"/>
      <c r="Y488" s="105"/>
      <c r="Z488" s="1"/>
    </row>
    <row r="489" spans="1:26" x14ac:dyDescent="0.3">
      <c r="A489" s="1"/>
      <c r="B489" s="1"/>
      <c r="C489" s="1"/>
      <c r="D489" s="105"/>
      <c r="E489" s="1"/>
      <c r="F489" s="139"/>
      <c r="G489" s="182" t="str">
        <f>IF(G488="","",IF(G488+1&gt;условия!$K$14,"",G488+1))</f>
        <v/>
      </c>
      <c r="H489" s="140"/>
      <c r="I489" s="178" t="str">
        <f>отч_график!I489</f>
        <v/>
      </c>
      <c r="J489" s="178" t="str">
        <f>отч_график!J489</f>
        <v/>
      </c>
      <c r="K489" s="178" t="str">
        <f>отч_график!K489</f>
        <v/>
      </c>
      <c r="L489" s="178" t="str">
        <f>отч_график!L489</f>
        <v/>
      </c>
      <c r="M489" s="181" t="str">
        <f>отч_график!M489</f>
        <v/>
      </c>
      <c r="N489" s="1"/>
      <c r="O489" s="186"/>
      <c r="P489" s="178" t="str">
        <f>отч_конкуренты!I489</f>
        <v/>
      </c>
      <c r="Q489" s="178" t="str">
        <f>отч_конкуренты!J489</f>
        <v/>
      </c>
      <c r="R489" s="178" t="str">
        <f>отч_конкуренты!K489</f>
        <v/>
      </c>
      <c r="S489" s="178" t="str">
        <f>отч_конкуренты!L489</f>
        <v/>
      </c>
      <c r="T489" s="181" t="str">
        <f>отч_конкуренты!M489</f>
        <v/>
      </c>
      <c r="U489" s="1"/>
      <c r="V489" s="1"/>
      <c r="W489" s="1"/>
      <c r="X489" s="1"/>
      <c r="Y489" s="105"/>
      <c r="Z489" s="1"/>
    </row>
    <row r="490" spans="1:26" x14ac:dyDescent="0.3">
      <c r="A490" s="1"/>
      <c r="B490" s="1"/>
      <c r="C490" s="1"/>
      <c r="D490" s="105"/>
      <c r="E490" s="1"/>
      <c r="F490" s="139"/>
      <c r="G490" s="182" t="str">
        <f>IF(G489="","",IF(G489+1&gt;условия!$K$14,"",G489+1))</f>
        <v/>
      </c>
      <c r="H490" s="140"/>
      <c r="I490" s="178" t="str">
        <f>отч_график!I490</f>
        <v/>
      </c>
      <c r="J490" s="178" t="str">
        <f>отч_график!J490</f>
        <v/>
      </c>
      <c r="K490" s="178" t="str">
        <f>отч_график!K490</f>
        <v/>
      </c>
      <c r="L490" s="178" t="str">
        <f>отч_график!L490</f>
        <v/>
      </c>
      <c r="M490" s="181" t="str">
        <f>отч_график!M490</f>
        <v/>
      </c>
      <c r="N490" s="1"/>
      <c r="O490" s="186"/>
      <c r="P490" s="178" t="str">
        <f>отч_конкуренты!I490</f>
        <v/>
      </c>
      <c r="Q490" s="178" t="str">
        <f>отч_конкуренты!J490</f>
        <v/>
      </c>
      <c r="R490" s="178" t="str">
        <f>отч_конкуренты!K490</f>
        <v/>
      </c>
      <c r="S490" s="178" t="str">
        <f>отч_конкуренты!L490</f>
        <v/>
      </c>
      <c r="T490" s="181" t="str">
        <f>отч_конкуренты!M490</f>
        <v/>
      </c>
      <c r="U490" s="1"/>
      <c r="V490" s="1"/>
      <c r="W490" s="1"/>
      <c r="X490" s="1"/>
      <c r="Y490" s="105"/>
      <c r="Z490" s="1"/>
    </row>
    <row r="491" spans="1:26" x14ac:dyDescent="0.3">
      <c r="A491" s="1"/>
      <c r="B491" s="1"/>
      <c r="C491" s="1"/>
      <c r="D491" s="105"/>
      <c r="E491" s="1"/>
      <c r="F491" s="139"/>
      <c r="G491" s="182" t="str">
        <f>IF(G490="","",IF(G490+1&gt;условия!$K$14,"",G490+1))</f>
        <v/>
      </c>
      <c r="H491" s="140"/>
      <c r="I491" s="178" t="str">
        <f>отч_график!I491</f>
        <v/>
      </c>
      <c r="J491" s="178" t="str">
        <f>отч_график!J491</f>
        <v/>
      </c>
      <c r="K491" s="178" t="str">
        <f>отч_график!K491</f>
        <v/>
      </c>
      <c r="L491" s="178" t="str">
        <f>отч_график!L491</f>
        <v/>
      </c>
      <c r="M491" s="181" t="str">
        <f>отч_график!M491</f>
        <v/>
      </c>
      <c r="N491" s="1"/>
      <c r="O491" s="186"/>
      <c r="P491" s="178" t="str">
        <f>отч_конкуренты!I491</f>
        <v/>
      </c>
      <c r="Q491" s="178" t="str">
        <f>отч_конкуренты!J491</f>
        <v/>
      </c>
      <c r="R491" s="178" t="str">
        <f>отч_конкуренты!K491</f>
        <v/>
      </c>
      <c r="S491" s="178" t="str">
        <f>отч_конкуренты!L491</f>
        <v/>
      </c>
      <c r="T491" s="181" t="str">
        <f>отч_конкуренты!M491</f>
        <v/>
      </c>
      <c r="U491" s="1"/>
      <c r="V491" s="1"/>
      <c r="W491" s="1"/>
      <c r="X491" s="1"/>
      <c r="Y491" s="105"/>
      <c r="Z491" s="1"/>
    </row>
    <row r="492" spans="1:26" x14ac:dyDescent="0.3">
      <c r="A492" s="1"/>
      <c r="B492" s="1"/>
      <c r="C492" s="1"/>
      <c r="D492" s="105"/>
      <c r="E492" s="1"/>
      <c r="F492" s="139"/>
      <c r="G492" s="182" t="str">
        <f>IF(G491="","",IF(G491+1&gt;условия!$K$14,"",G491+1))</f>
        <v/>
      </c>
      <c r="H492" s="140"/>
      <c r="I492" s="178" t="str">
        <f>отч_график!I492</f>
        <v/>
      </c>
      <c r="J492" s="178" t="str">
        <f>отч_график!J492</f>
        <v/>
      </c>
      <c r="K492" s="178" t="str">
        <f>отч_график!K492</f>
        <v/>
      </c>
      <c r="L492" s="178" t="str">
        <f>отч_график!L492</f>
        <v/>
      </c>
      <c r="M492" s="181" t="str">
        <f>отч_график!M492</f>
        <v/>
      </c>
      <c r="N492" s="1"/>
      <c r="O492" s="186"/>
      <c r="P492" s="178" t="str">
        <f>отч_конкуренты!I492</f>
        <v/>
      </c>
      <c r="Q492" s="178" t="str">
        <f>отч_конкуренты!J492</f>
        <v/>
      </c>
      <c r="R492" s="178" t="str">
        <f>отч_конкуренты!K492</f>
        <v/>
      </c>
      <c r="S492" s="178" t="str">
        <f>отч_конкуренты!L492</f>
        <v/>
      </c>
      <c r="T492" s="181" t="str">
        <f>отч_конкуренты!M492</f>
        <v/>
      </c>
      <c r="U492" s="1"/>
      <c r="V492" s="1"/>
      <c r="W492" s="1"/>
      <c r="X492" s="1"/>
      <c r="Y492" s="105"/>
      <c r="Z492" s="1"/>
    </row>
    <row r="493" spans="1:26" x14ac:dyDescent="0.3">
      <c r="A493" s="1"/>
      <c r="B493" s="1"/>
      <c r="C493" s="1"/>
      <c r="D493" s="105"/>
      <c r="E493" s="1"/>
      <c r="F493" s="139"/>
      <c r="G493" s="182" t="str">
        <f>IF(G492="","",IF(G492+1&gt;условия!$K$14,"",G492+1))</f>
        <v/>
      </c>
      <c r="H493" s="140"/>
      <c r="I493" s="178" t="str">
        <f>отч_график!I493</f>
        <v/>
      </c>
      <c r="J493" s="178" t="str">
        <f>отч_график!J493</f>
        <v/>
      </c>
      <c r="K493" s="178" t="str">
        <f>отч_график!K493</f>
        <v/>
      </c>
      <c r="L493" s="178" t="str">
        <f>отч_график!L493</f>
        <v/>
      </c>
      <c r="M493" s="181" t="str">
        <f>отч_график!M493</f>
        <v/>
      </c>
      <c r="N493" s="1"/>
      <c r="O493" s="186"/>
      <c r="P493" s="178" t="str">
        <f>отч_конкуренты!I493</f>
        <v/>
      </c>
      <c r="Q493" s="178" t="str">
        <f>отч_конкуренты!J493</f>
        <v/>
      </c>
      <c r="R493" s="178" t="str">
        <f>отч_конкуренты!K493</f>
        <v/>
      </c>
      <c r="S493" s="178" t="str">
        <f>отч_конкуренты!L493</f>
        <v/>
      </c>
      <c r="T493" s="181" t="str">
        <f>отч_конкуренты!M493</f>
        <v/>
      </c>
      <c r="U493" s="1"/>
      <c r="V493" s="1"/>
      <c r="W493" s="1"/>
      <c r="X493" s="1"/>
      <c r="Y493" s="105"/>
      <c r="Z493" s="1"/>
    </row>
    <row r="494" spans="1:26" x14ac:dyDescent="0.3">
      <c r="A494" s="1"/>
      <c r="B494" s="1"/>
      <c r="C494" s="1"/>
      <c r="D494" s="105"/>
      <c r="E494" s="1"/>
      <c r="F494" s="139"/>
      <c r="G494" s="182" t="str">
        <f>IF(G493="","",IF(G493+1&gt;условия!$K$14,"",G493+1))</f>
        <v/>
      </c>
      <c r="H494" s="140"/>
      <c r="I494" s="178" t="str">
        <f>отч_график!I494</f>
        <v/>
      </c>
      <c r="J494" s="178" t="str">
        <f>отч_график!J494</f>
        <v/>
      </c>
      <c r="K494" s="178" t="str">
        <f>отч_график!K494</f>
        <v/>
      </c>
      <c r="L494" s="178" t="str">
        <f>отч_график!L494</f>
        <v/>
      </c>
      <c r="M494" s="181" t="str">
        <f>отч_график!M494</f>
        <v/>
      </c>
      <c r="N494" s="1"/>
      <c r="O494" s="186"/>
      <c r="P494" s="178" t="str">
        <f>отч_конкуренты!I494</f>
        <v/>
      </c>
      <c r="Q494" s="178" t="str">
        <f>отч_конкуренты!J494</f>
        <v/>
      </c>
      <c r="R494" s="178" t="str">
        <f>отч_конкуренты!K494</f>
        <v/>
      </c>
      <c r="S494" s="178" t="str">
        <f>отч_конкуренты!L494</f>
        <v/>
      </c>
      <c r="T494" s="181" t="str">
        <f>отч_конкуренты!M494</f>
        <v/>
      </c>
      <c r="U494" s="1"/>
      <c r="V494" s="1"/>
      <c r="W494" s="1"/>
      <c r="X494" s="1"/>
      <c r="Y494" s="105"/>
      <c r="Z494" s="1"/>
    </row>
    <row r="495" spans="1:26" x14ac:dyDescent="0.3">
      <c r="A495" s="1"/>
      <c r="B495" s="1"/>
      <c r="C495" s="1"/>
      <c r="D495" s="105"/>
      <c r="E495" s="1"/>
      <c r="F495" s="139"/>
      <c r="G495" s="182" t="str">
        <f>IF(G494="","",IF(G494+1&gt;условия!$K$14,"",G494+1))</f>
        <v/>
      </c>
      <c r="H495" s="140"/>
      <c r="I495" s="178" t="str">
        <f>отч_график!I495</f>
        <v/>
      </c>
      <c r="J495" s="178" t="str">
        <f>отч_график!J495</f>
        <v/>
      </c>
      <c r="K495" s="178" t="str">
        <f>отч_график!K495</f>
        <v/>
      </c>
      <c r="L495" s="178" t="str">
        <f>отч_график!L495</f>
        <v/>
      </c>
      <c r="M495" s="181" t="str">
        <f>отч_график!M495</f>
        <v/>
      </c>
      <c r="N495" s="1"/>
      <c r="O495" s="186"/>
      <c r="P495" s="178" t="str">
        <f>отч_конкуренты!I495</f>
        <v/>
      </c>
      <c r="Q495" s="178" t="str">
        <f>отч_конкуренты!J495</f>
        <v/>
      </c>
      <c r="R495" s="178" t="str">
        <f>отч_конкуренты!K495</f>
        <v/>
      </c>
      <c r="S495" s="178" t="str">
        <f>отч_конкуренты!L495</f>
        <v/>
      </c>
      <c r="T495" s="181" t="str">
        <f>отч_конкуренты!M495</f>
        <v/>
      </c>
      <c r="U495" s="1"/>
      <c r="V495" s="1"/>
      <c r="W495" s="1"/>
      <c r="X495" s="1"/>
      <c r="Y495" s="105"/>
      <c r="Z495" s="1"/>
    </row>
    <row r="496" spans="1:26" x14ac:dyDescent="0.3">
      <c r="A496" s="1"/>
      <c r="B496" s="1"/>
      <c r="C496" s="1"/>
      <c r="D496" s="105"/>
      <c r="E496" s="1"/>
      <c r="F496" s="139"/>
      <c r="G496" s="182" t="str">
        <f>IF(G495="","",IF(G495+1&gt;условия!$K$14,"",G495+1))</f>
        <v/>
      </c>
      <c r="H496" s="140"/>
      <c r="I496" s="178" t="str">
        <f>отч_график!I496</f>
        <v/>
      </c>
      <c r="J496" s="178" t="str">
        <f>отч_график!J496</f>
        <v/>
      </c>
      <c r="K496" s="178" t="str">
        <f>отч_график!K496</f>
        <v/>
      </c>
      <c r="L496" s="178" t="str">
        <f>отч_график!L496</f>
        <v/>
      </c>
      <c r="M496" s="181" t="str">
        <f>отч_график!M496</f>
        <v/>
      </c>
      <c r="N496" s="1"/>
      <c r="O496" s="186"/>
      <c r="P496" s="178" t="str">
        <f>отч_конкуренты!I496</f>
        <v/>
      </c>
      <c r="Q496" s="178" t="str">
        <f>отч_конкуренты!J496</f>
        <v/>
      </c>
      <c r="R496" s="178" t="str">
        <f>отч_конкуренты!K496</f>
        <v/>
      </c>
      <c r="S496" s="178" t="str">
        <f>отч_конкуренты!L496</f>
        <v/>
      </c>
      <c r="T496" s="181" t="str">
        <f>отч_конкуренты!M496</f>
        <v/>
      </c>
      <c r="U496" s="1"/>
      <c r="V496" s="1"/>
      <c r="W496" s="1"/>
      <c r="X496" s="1"/>
      <c r="Y496" s="105"/>
      <c r="Z496" s="1"/>
    </row>
    <row r="497" spans="1:26" x14ac:dyDescent="0.3">
      <c r="A497" s="1"/>
      <c r="B497" s="1"/>
      <c r="C497" s="1"/>
      <c r="D497" s="105"/>
      <c r="E497" s="1"/>
      <c r="F497" s="139"/>
      <c r="G497" s="182" t="str">
        <f>IF(G496="","",IF(G496+1&gt;условия!$K$14,"",G496+1))</f>
        <v/>
      </c>
      <c r="H497" s="140"/>
      <c r="I497" s="178" t="str">
        <f>отч_график!I497</f>
        <v/>
      </c>
      <c r="J497" s="178" t="str">
        <f>отч_график!J497</f>
        <v/>
      </c>
      <c r="K497" s="178" t="str">
        <f>отч_график!K497</f>
        <v/>
      </c>
      <c r="L497" s="178" t="str">
        <f>отч_график!L497</f>
        <v/>
      </c>
      <c r="M497" s="181" t="str">
        <f>отч_график!M497</f>
        <v/>
      </c>
      <c r="N497" s="1"/>
      <c r="O497" s="186"/>
      <c r="P497" s="178" t="str">
        <f>отч_конкуренты!I497</f>
        <v/>
      </c>
      <c r="Q497" s="178" t="str">
        <f>отч_конкуренты!J497</f>
        <v/>
      </c>
      <c r="R497" s="178" t="str">
        <f>отч_конкуренты!K497</f>
        <v/>
      </c>
      <c r="S497" s="178" t="str">
        <f>отч_конкуренты!L497</f>
        <v/>
      </c>
      <c r="T497" s="181" t="str">
        <f>отч_конкуренты!M497</f>
        <v/>
      </c>
      <c r="U497" s="1"/>
      <c r="V497" s="1"/>
      <c r="W497" s="1"/>
      <c r="X497" s="1"/>
      <c r="Y497" s="105"/>
      <c r="Z497" s="1"/>
    </row>
    <row r="498" spans="1:26" x14ac:dyDescent="0.3">
      <c r="A498" s="1"/>
      <c r="B498" s="1"/>
      <c r="C498" s="1"/>
      <c r="D498" s="105"/>
      <c r="E498" s="1"/>
      <c r="F498" s="139"/>
      <c r="G498" s="182" t="str">
        <f>IF(G497="","",IF(G497+1&gt;условия!$K$14,"",G497+1))</f>
        <v/>
      </c>
      <c r="H498" s="140"/>
      <c r="I498" s="178" t="str">
        <f>отч_график!I498</f>
        <v/>
      </c>
      <c r="J498" s="178" t="str">
        <f>отч_график!J498</f>
        <v/>
      </c>
      <c r="K498" s="178" t="str">
        <f>отч_график!K498</f>
        <v/>
      </c>
      <c r="L498" s="178" t="str">
        <f>отч_график!L498</f>
        <v/>
      </c>
      <c r="M498" s="181" t="str">
        <f>отч_график!M498</f>
        <v/>
      </c>
      <c r="N498" s="1"/>
      <c r="O498" s="186"/>
      <c r="P498" s="178" t="str">
        <f>отч_конкуренты!I498</f>
        <v/>
      </c>
      <c r="Q498" s="178" t="str">
        <f>отч_конкуренты!J498</f>
        <v/>
      </c>
      <c r="R498" s="178" t="str">
        <f>отч_конкуренты!K498</f>
        <v/>
      </c>
      <c r="S498" s="178" t="str">
        <f>отч_конкуренты!L498</f>
        <v/>
      </c>
      <c r="T498" s="181" t="str">
        <f>отч_конкуренты!M498</f>
        <v/>
      </c>
      <c r="U498" s="1"/>
      <c r="V498" s="1"/>
      <c r="W498" s="1"/>
      <c r="X498" s="1"/>
      <c r="Y498" s="105"/>
      <c r="Z498" s="1"/>
    </row>
    <row r="499" spans="1:26" x14ac:dyDescent="0.3">
      <c r="A499" s="1"/>
      <c r="B499" s="1"/>
      <c r="C499" s="1"/>
      <c r="D499" s="105"/>
      <c r="E499" s="1"/>
      <c r="F499" s="139"/>
      <c r="G499" s="182" t="str">
        <f>IF(G498="","",IF(G498+1&gt;условия!$K$14,"",G498+1))</f>
        <v/>
      </c>
      <c r="H499" s="140"/>
      <c r="I499" s="178" t="str">
        <f>отч_график!I499</f>
        <v/>
      </c>
      <c r="J499" s="178" t="str">
        <f>отч_график!J499</f>
        <v/>
      </c>
      <c r="K499" s="178" t="str">
        <f>отч_график!K499</f>
        <v/>
      </c>
      <c r="L499" s="178" t="str">
        <f>отч_график!L499</f>
        <v/>
      </c>
      <c r="M499" s="181" t="str">
        <f>отч_график!M499</f>
        <v/>
      </c>
      <c r="N499" s="1"/>
      <c r="O499" s="186"/>
      <c r="P499" s="178" t="str">
        <f>отч_конкуренты!I499</f>
        <v/>
      </c>
      <c r="Q499" s="178" t="str">
        <f>отч_конкуренты!J499</f>
        <v/>
      </c>
      <c r="R499" s="178" t="str">
        <f>отч_конкуренты!K499</f>
        <v/>
      </c>
      <c r="S499" s="178" t="str">
        <f>отч_конкуренты!L499</f>
        <v/>
      </c>
      <c r="T499" s="181" t="str">
        <f>отч_конкуренты!M499</f>
        <v/>
      </c>
      <c r="U499" s="1"/>
      <c r="V499" s="1"/>
      <c r="W499" s="1"/>
      <c r="X499" s="1"/>
      <c r="Y499" s="105"/>
      <c r="Z499" s="1"/>
    </row>
    <row r="500" spans="1:26" x14ac:dyDescent="0.3">
      <c r="A500" s="1"/>
      <c r="B500" s="1"/>
      <c r="C500" s="1"/>
      <c r="D500" s="105"/>
      <c r="E500" s="1"/>
      <c r="F500" s="139"/>
      <c r="G500" s="182" t="str">
        <f>IF(G499="","",IF(G499+1&gt;условия!$K$14,"",G499+1))</f>
        <v/>
      </c>
      <c r="H500" s="140"/>
      <c r="I500" s="178" t="str">
        <f>отч_график!I500</f>
        <v/>
      </c>
      <c r="J500" s="178" t="str">
        <f>отч_график!J500</f>
        <v/>
      </c>
      <c r="K500" s="178" t="str">
        <f>отч_график!K500</f>
        <v/>
      </c>
      <c r="L500" s="178" t="str">
        <f>отч_график!L500</f>
        <v/>
      </c>
      <c r="M500" s="181" t="str">
        <f>отч_график!M500</f>
        <v/>
      </c>
      <c r="N500" s="1"/>
      <c r="O500" s="186"/>
      <c r="P500" s="178" t="str">
        <f>отч_конкуренты!I500</f>
        <v/>
      </c>
      <c r="Q500" s="178" t="str">
        <f>отч_конкуренты!J500</f>
        <v/>
      </c>
      <c r="R500" s="178" t="str">
        <f>отч_конкуренты!K500</f>
        <v/>
      </c>
      <c r="S500" s="178" t="str">
        <f>отч_конкуренты!L500</f>
        <v/>
      </c>
      <c r="T500" s="181" t="str">
        <f>отч_конкуренты!M500</f>
        <v/>
      </c>
      <c r="U500" s="1"/>
      <c r="V500" s="1"/>
      <c r="W500" s="1"/>
      <c r="X500" s="1"/>
      <c r="Y500" s="105"/>
      <c r="Z5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59"/>
  <sheetViews>
    <sheetView showGridLines="0" workbookViewId="0">
      <pane xSplit="4" ySplit="8" topLeftCell="E9" activePane="bottomRight" state="frozen"/>
      <selection pane="topRight" activeCell="E1" sqref="E1"/>
      <selection pane="bottomLeft" activeCell="A10" sqref="A10"/>
      <selection pane="bottomRight"/>
    </sheetView>
  </sheetViews>
  <sheetFormatPr defaultColWidth="9.109375" defaultRowHeight="12" x14ac:dyDescent="0.25"/>
  <cols>
    <col min="1" max="2" width="2.6640625" style="3" customWidth="1"/>
    <col min="3" max="3" width="2.6640625" style="19" customWidth="1"/>
    <col min="4" max="4" width="2.6640625" style="14" customWidth="1"/>
    <col min="5" max="5" width="47.33203125" style="3" bestFit="1" customWidth="1"/>
    <col min="6" max="6" width="2.6640625" style="21" customWidth="1"/>
    <col min="7" max="7" width="2.6640625" style="14" customWidth="1"/>
    <col min="8" max="8" width="6.5546875" style="3" bestFit="1" customWidth="1"/>
    <col min="9" max="9" width="2.6640625" style="3" customWidth="1"/>
    <col min="10" max="10" width="2.6640625" style="14" customWidth="1"/>
    <col min="11" max="11" width="15.44140625" style="3" bestFit="1" customWidth="1"/>
    <col min="12" max="12" width="2.6640625" style="3" customWidth="1"/>
    <col min="13" max="13" width="2.6640625" style="14" customWidth="1"/>
    <col min="14" max="14" width="12.6640625" style="3" bestFit="1" customWidth="1"/>
    <col min="15" max="15" width="2.6640625" style="3" customWidth="1"/>
    <col min="16" max="16" width="2.6640625" style="14" customWidth="1"/>
    <col min="17" max="17" width="12.6640625" style="3" bestFit="1" customWidth="1"/>
    <col min="18" max="16384" width="9.109375" style="3"/>
  </cols>
  <sheetData>
    <row r="1" spans="1:17" x14ac:dyDescent="0.25">
      <c r="A1" s="2"/>
      <c r="B1" s="2"/>
      <c r="C1" s="18"/>
      <c r="D1" s="13"/>
      <c r="E1" s="2"/>
      <c r="F1" s="20"/>
      <c r="G1" s="13"/>
      <c r="H1" s="2"/>
      <c r="I1" s="2"/>
      <c r="J1" s="13"/>
      <c r="K1" s="2"/>
      <c r="L1" s="2"/>
      <c r="M1" s="13"/>
      <c r="N1" s="2"/>
      <c r="O1" s="2"/>
      <c r="P1" s="13"/>
      <c r="Q1" s="2"/>
    </row>
    <row r="2" spans="1:17" x14ac:dyDescent="0.25">
      <c r="A2" s="2"/>
      <c r="B2" s="23" t="s">
        <v>90</v>
      </c>
      <c r="C2" s="18"/>
      <c r="D2" s="13"/>
      <c r="E2" s="2"/>
      <c r="F2" s="20"/>
      <c r="G2" s="13"/>
      <c r="H2" s="2"/>
      <c r="I2" s="2"/>
      <c r="J2" s="13"/>
      <c r="K2" s="2"/>
      <c r="L2" s="2"/>
      <c r="M2" s="13"/>
      <c r="N2" s="2"/>
      <c r="O2" s="2"/>
      <c r="P2" s="13"/>
      <c r="Q2" s="2"/>
    </row>
    <row r="3" spans="1:17" x14ac:dyDescent="0.25">
      <c r="A3" s="2"/>
      <c r="B3" s="23" t="s">
        <v>70</v>
      </c>
      <c r="C3" s="18"/>
      <c r="D3" s="13"/>
      <c r="E3" s="2"/>
      <c r="F3" s="20"/>
      <c r="G3" s="13"/>
      <c r="H3" s="2"/>
      <c r="I3" s="2"/>
      <c r="J3" s="13"/>
      <c r="K3" s="2"/>
      <c r="L3" s="2"/>
      <c r="M3" s="13"/>
      <c r="N3" s="2"/>
      <c r="O3" s="2"/>
      <c r="P3" s="13"/>
      <c r="Q3" s="2"/>
    </row>
    <row r="4" spans="1:17" x14ac:dyDescent="0.25">
      <c r="A4" s="2"/>
      <c r="B4" s="2" t="s">
        <v>96</v>
      </c>
      <c r="C4" s="18"/>
      <c r="D4" s="13"/>
      <c r="E4" s="2"/>
      <c r="F4" s="20"/>
      <c r="G4" s="13"/>
      <c r="H4" s="2"/>
      <c r="I4" s="2"/>
      <c r="J4" s="13"/>
      <c r="K4" s="2"/>
      <c r="L4" s="2"/>
      <c r="M4" s="13"/>
      <c r="N4" s="2"/>
      <c r="O4" s="2"/>
      <c r="P4" s="13"/>
      <c r="Q4" s="2"/>
    </row>
    <row r="5" spans="1:17" x14ac:dyDescent="0.25">
      <c r="A5" s="2"/>
      <c r="B5" s="2"/>
      <c r="C5" s="18"/>
      <c r="D5" s="13"/>
      <c r="E5" s="2"/>
      <c r="F5" s="20"/>
      <c r="G5" s="13"/>
      <c r="H5" s="2"/>
      <c r="I5" s="2"/>
      <c r="J5" s="13"/>
      <c r="K5" s="2"/>
      <c r="L5" s="2"/>
      <c r="M5" s="13"/>
      <c r="N5" s="2"/>
      <c r="O5" s="2"/>
      <c r="P5" s="13"/>
      <c r="Q5" s="2"/>
    </row>
    <row r="6" spans="1:17" x14ac:dyDescent="0.25">
      <c r="A6" s="2"/>
      <c r="B6" s="2"/>
      <c r="C6" s="18"/>
      <c r="D6" s="13"/>
      <c r="E6" s="2"/>
      <c r="F6" s="20"/>
      <c r="G6" s="13"/>
      <c r="H6" s="2"/>
      <c r="I6" s="2"/>
      <c r="J6" s="13"/>
      <c r="K6" s="2"/>
      <c r="L6" s="2"/>
      <c r="M6" s="13"/>
      <c r="N6" s="2"/>
      <c r="O6" s="2"/>
      <c r="P6" s="13"/>
      <c r="Q6" s="2"/>
    </row>
    <row r="7" spans="1:17" s="26" customFormat="1" x14ac:dyDescent="0.25">
      <c r="A7" s="23"/>
      <c r="B7" s="23"/>
      <c r="C7" s="24" t="s">
        <v>2</v>
      </c>
      <c r="D7" s="13" t="s">
        <v>1</v>
      </c>
      <c r="E7" s="25" t="s">
        <v>0</v>
      </c>
      <c r="F7" s="22">
        <f>SUM(F8:F100009)</f>
        <v>0</v>
      </c>
      <c r="G7" s="13" t="s">
        <v>1</v>
      </c>
      <c r="H7" s="25" t="s">
        <v>3</v>
      </c>
      <c r="I7" s="23"/>
      <c r="J7" s="13" t="s">
        <v>1</v>
      </c>
      <c r="K7" s="25" t="s">
        <v>4</v>
      </c>
      <c r="L7" s="23"/>
      <c r="M7" s="13" t="s">
        <v>1</v>
      </c>
      <c r="N7" s="25" t="s">
        <v>9</v>
      </c>
      <c r="O7" s="23"/>
      <c r="P7" s="13" t="s">
        <v>1</v>
      </c>
      <c r="Q7" s="25" t="s">
        <v>28</v>
      </c>
    </row>
    <row r="8" spans="1:17" ht="3.9" customHeight="1" x14ac:dyDescent="0.25">
      <c r="A8" s="2"/>
      <c r="B8" s="2"/>
      <c r="C8" s="18"/>
      <c r="D8" s="13"/>
      <c r="E8" s="27"/>
      <c r="F8" s="20"/>
      <c r="G8" s="13"/>
      <c r="H8" s="27"/>
      <c r="I8" s="2"/>
      <c r="J8" s="13"/>
      <c r="K8" s="27"/>
      <c r="L8" s="2"/>
      <c r="M8" s="13"/>
      <c r="N8" s="27"/>
      <c r="O8" s="2"/>
      <c r="P8" s="13"/>
      <c r="Q8" s="27"/>
    </row>
    <row r="9" spans="1:17" ht="8.1" customHeight="1" x14ac:dyDescent="0.25">
      <c r="A9" s="2"/>
      <c r="B9" s="2"/>
      <c r="C9" s="18"/>
      <c r="D9" s="13"/>
      <c r="E9" s="2"/>
      <c r="F9" s="20"/>
      <c r="G9" s="13"/>
      <c r="H9" s="2"/>
      <c r="I9" s="2"/>
      <c r="J9" s="13"/>
      <c r="K9" s="28" t="s">
        <v>5</v>
      </c>
      <c r="L9" s="2"/>
      <c r="M9" s="13"/>
      <c r="N9" s="28" t="s">
        <v>5</v>
      </c>
      <c r="O9" s="2"/>
      <c r="P9" s="13"/>
      <c r="Q9" s="28"/>
    </row>
    <row r="10" spans="1:17" x14ac:dyDescent="0.25">
      <c r="A10" s="2"/>
      <c r="B10" s="2"/>
      <c r="C10" s="18">
        <f>ROW(A10)</f>
        <v>10</v>
      </c>
      <c r="D10" s="13" t="s">
        <v>1</v>
      </c>
      <c r="E10" s="8" t="s">
        <v>7</v>
      </c>
      <c r="F10" s="20">
        <f t="shared" ref="F10:F41" si="0">IF(E10="",0,IF(COUNTIF(E:E,E10)=1,0,1))</f>
        <v>0</v>
      </c>
      <c r="G10" s="13" t="s">
        <v>1</v>
      </c>
      <c r="H10" s="8" t="s">
        <v>8</v>
      </c>
      <c r="I10" s="2"/>
      <c r="J10" s="13" t="s">
        <v>1</v>
      </c>
      <c r="K10" s="29">
        <v>44348</v>
      </c>
      <c r="L10" s="2"/>
      <c r="M10" s="13" t="s">
        <v>1</v>
      </c>
      <c r="N10" s="32" t="s">
        <v>10</v>
      </c>
      <c r="O10" s="2"/>
      <c r="P10" s="13" t="s">
        <v>1</v>
      </c>
      <c r="Q10" s="32" t="s">
        <v>29</v>
      </c>
    </row>
    <row r="11" spans="1:17" x14ac:dyDescent="0.25">
      <c r="A11" s="2"/>
      <c r="B11" s="2"/>
      <c r="C11" s="18">
        <f t="shared" ref="C11:C48" si="1">ROW(A11)</f>
        <v>11</v>
      </c>
      <c r="D11" s="13" t="s">
        <v>1</v>
      </c>
      <c r="E11" s="8" t="s">
        <v>13</v>
      </c>
      <c r="F11" s="20">
        <f t="shared" si="0"/>
        <v>0</v>
      </c>
      <c r="G11" s="13" t="s">
        <v>1</v>
      </c>
      <c r="H11" s="8" t="s">
        <v>15</v>
      </c>
      <c r="I11" s="2"/>
      <c r="J11" s="13" t="s">
        <v>1</v>
      </c>
      <c r="K11" s="29">
        <f>EOMONTH(K10,0)+1</f>
        <v>44378</v>
      </c>
      <c r="L11" s="2"/>
      <c r="M11" s="13" t="s">
        <v>1</v>
      </c>
      <c r="N11" s="32" t="s">
        <v>12</v>
      </c>
      <c r="O11" s="2"/>
      <c r="P11" s="13" t="s">
        <v>1</v>
      </c>
      <c r="Q11" s="32" t="s">
        <v>30</v>
      </c>
    </row>
    <row r="12" spans="1:17" x14ac:dyDescent="0.25">
      <c r="A12" s="2"/>
      <c r="B12" s="2"/>
      <c r="C12" s="18">
        <f t="shared" si="1"/>
        <v>12</v>
      </c>
      <c r="D12" s="13" t="s">
        <v>1</v>
      </c>
      <c r="E12" s="8" t="s">
        <v>14</v>
      </c>
      <c r="F12" s="20">
        <f t="shared" si="0"/>
        <v>0</v>
      </c>
      <c r="G12" s="13" t="s">
        <v>1</v>
      </c>
      <c r="H12" s="8" t="s">
        <v>15</v>
      </c>
      <c r="I12" s="2"/>
      <c r="J12" s="13" t="s">
        <v>1</v>
      </c>
      <c r="K12" s="29">
        <f t="shared" ref="K12:K58" si="2">EOMONTH(K11,0)+1</f>
        <v>44409</v>
      </c>
      <c r="L12" s="2"/>
      <c r="M12" s="13" t="s">
        <v>1</v>
      </c>
      <c r="N12" s="32" t="s">
        <v>11</v>
      </c>
      <c r="O12" s="2"/>
      <c r="P12" s="13" t="s">
        <v>1</v>
      </c>
      <c r="Q12" s="32" t="s">
        <v>33</v>
      </c>
    </row>
    <row r="13" spans="1:17" x14ac:dyDescent="0.25">
      <c r="A13" s="2"/>
      <c r="B13" s="2"/>
      <c r="C13" s="18">
        <f t="shared" si="1"/>
        <v>13</v>
      </c>
      <c r="D13" s="13" t="s">
        <v>1</v>
      </c>
      <c r="E13" s="8" t="s">
        <v>16</v>
      </c>
      <c r="F13" s="20">
        <f t="shared" si="0"/>
        <v>0</v>
      </c>
      <c r="G13" s="13" t="s">
        <v>1</v>
      </c>
      <c r="H13" s="8" t="s">
        <v>10</v>
      </c>
      <c r="I13" s="2"/>
      <c r="J13" s="13" t="s">
        <v>1</v>
      </c>
      <c r="K13" s="29">
        <f t="shared" si="2"/>
        <v>44440</v>
      </c>
      <c r="L13" s="2"/>
      <c r="M13" s="13" t="s">
        <v>1</v>
      </c>
      <c r="N13" s="32"/>
      <c r="O13" s="2"/>
      <c r="P13" s="13" t="s">
        <v>1</v>
      </c>
      <c r="Q13" s="32"/>
    </row>
    <row r="14" spans="1:17" x14ac:dyDescent="0.25">
      <c r="A14" s="2"/>
      <c r="B14" s="2"/>
      <c r="C14" s="18">
        <f t="shared" si="1"/>
        <v>14</v>
      </c>
      <c r="D14" s="13" t="s">
        <v>1</v>
      </c>
      <c r="E14" s="8" t="s">
        <v>17</v>
      </c>
      <c r="F14" s="20">
        <f t="shared" si="0"/>
        <v>0</v>
      </c>
      <c r="G14" s="13" t="s">
        <v>1</v>
      </c>
      <c r="H14" s="8" t="s">
        <v>12</v>
      </c>
      <c r="I14" s="2"/>
      <c r="J14" s="13" t="s">
        <v>1</v>
      </c>
      <c r="K14" s="29">
        <f t="shared" si="2"/>
        <v>44470</v>
      </c>
      <c r="L14" s="2"/>
      <c r="M14" s="13" t="s">
        <v>1</v>
      </c>
      <c r="N14" s="32"/>
      <c r="O14" s="2"/>
      <c r="P14" s="13" t="s">
        <v>1</v>
      </c>
      <c r="Q14" s="32"/>
    </row>
    <row r="15" spans="1:17" x14ac:dyDescent="0.25">
      <c r="A15" s="2"/>
      <c r="B15" s="2"/>
      <c r="C15" s="18">
        <f t="shared" si="1"/>
        <v>15</v>
      </c>
      <c r="D15" s="13" t="s">
        <v>1</v>
      </c>
      <c r="E15" s="8" t="s">
        <v>18</v>
      </c>
      <c r="F15" s="20">
        <f t="shared" si="0"/>
        <v>0</v>
      </c>
      <c r="G15" s="13" t="s">
        <v>1</v>
      </c>
      <c r="H15" s="8" t="s">
        <v>15</v>
      </c>
      <c r="I15" s="2"/>
      <c r="J15" s="13" t="s">
        <v>1</v>
      </c>
      <c r="K15" s="29">
        <f t="shared" si="2"/>
        <v>44501</v>
      </c>
      <c r="L15" s="2"/>
      <c r="M15" s="13" t="s">
        <v>1</v>
      </c>
      <c r="N15" s="32"/>
      <c r="O15" s="2"/>
      <c r="P15" s="13" t="s">
        <v>1</v>
      </c>
      <c r="Q15" s="32"/>
    </row>
    <row r="16" spans="1:17" x14ac:dyDescent="0.25">
      <c r="A16" s="2"/>
      <c r="B16" s="2"/>
      <c r="C16" s="18">
        <f t="shared" si="1"/>
        <v>16</v>
      </c>
      <c r="D16" s="13" t="s">
        <v>1</v>
      </c>
      <c r="E16" s="8" t="s">
        <v>19</v>
      </c>
      <c r="F16" s="20">
        <f t="shared" si="0"/>
        <v>0</v>
      </c>
      <c r="G16" s="13" t="s">
        <v>1</v>
      </c>
      <c r="H16" s="8" t="s">
        <v>20</v>
      </c>
      <c r="I16" s="2"/>
      <c r="J16" s="13" t="s">
        <v>1</v>
      </c>
      <c r="K16" s="29">
        <f t="shared" si="2"/>
        <v>44531</v>
      </c>
      <c r="L16" s="2"/>
      <c r="M16" s="13" t="s">
        <v>1</v>
      </c>
      <c r="N16" s="32"/>
      <c r="O16" s="2"/>
      <c r="P16" s="13" t="s">
        <v>1</v>
      </c>
      <c r="Q16" s="32"/>
    </row>
    <row r="17" spans="1:17" x14ac:dyDescent="0.25">
      <c r="A17" s="2"/>
      <c r="B17" s="2"/>
      <c r="C17" s="18">
        <f t="shared" si="1"/>
        <v>17</v>
      </c>
      <c r="D17" s="13" t="s">
        <v>1</v>
      </c>
      <c r="E17" s="8" t="s">
        <v>21</v>
      </c>
      <c r="F17" s="20">
        <f t="shared" si="0"/>
        <v>0</v>
      </c>
      <c r="G17" s="13" t="s">
        <v>1</v>
      </c>
      <c r="H17" s="8" t="s">
        <v>15</v>
      </c>
      <c r="I17" s="2"/>
      <c r="J17" s="13" t="s">
        <v>1</v>
      </c>
      <c r="K17" s="29">
        <f t="shared" si="2"/>
        <v>44562</v>
      </c>
      <c r="L17" s="2"/>
      <c r="M17" s="13" t="s">
        <v>1</v>
      </c>
      <c r="N17" s="32"/>
      <c r="O17" s="2"/>
      <c r="P17" s="13" t="s">
        <v>1</v>
      </c>
      <c r="Q17" s="32"/>
    </row>
    <row r="18" spans="1:17" x14ac:dyDescent="0.25">
      <c r="A18" s="2"/>
      <c r="B18" s="2"/>
      <c r="C18" s="18">
        <f t="shared" si="1"/>
        <v>18</v>
      </c>
      <c r="D18" s="13" t="s">
        <v>1</v>
      </c>
      <c r="E18" s="8" t="s">
        <v>22</v>
      </c>
      <c r="F18" s="20">
        <f t="shared" si="0"/>
        <v>0</v>
      </c>
      <c r="G18" s="13" t="s">
        <v>1</v>
      </c>
      <c r="H18" s="8" t="s">
        <v>15</v>
      </c>
      <c r="I18" s="2"/>
      <c r="J18" s="13" t="s">
        <v>1</v>
      </c>
      <c r="K18" s="29">
        <f t="shared" si="2"/>
        <v>44593</v>
      </c>
      <c r="L18" s="2"/>
      <c r="M18" s="13" t="s">
        <v>1</v>
      </c>
      <c r="N18" s="32"/>
      <c r="O18" s="2"/>
      <c r="P18" s="13" t="s">
        <v>1</v>
      </c>
      <c r="Q18" s="32"/>
    </row>
    <row r="19" spans="1:17" x14ac:dyDescent="0.25">
      <c r="A19" s="2"/>
      <c r="B19" s="2"/>
      <c r="C19" s="18">
        <f t="shared" si="1"/>
        <v>19</v>
      </c>
      <c r="D19" s="13" t="s">
        <v>1</v>
      </c>
      <c r="E19" s="8" t="s">
        <v>24</v>
      </c>
      <c r="F19" s="20">
        <f t="shared" si="0"/>
        <v>0</v>
      </c>
      <c r="G19" s="13" t="s">
        <v>1</v>
      </c>
      <c r="H19" s="8" t="s">
        <v>23</v>
      </c>
      <c r="I19" s="2"/>
      <c r="J19" s="13" t="s">
        <v>1</v>
      </c>
      <c r="K19" s="29">
        <f t="shared" si="2"/>
        <v>44621</v>
      </c>
      <c r="L19" s="2"/>
      <c r="M19" s="13" t="s">
        <v>1</v>
      </c>
      <c r="N19" s="32"/>
      <c r="O19" s="2"/>
      <c r="P19" s="13" t="s">
        <v>1</v>
      </c>
      <c r="Q19" s="32"/>
    </row>
    <row r="20" spans="1:17" x14ac:dyDescent="0.25">
      <c r="A20" s="2"/>
      <c r="B20" s="2"/>
      <c r="C20" s="18">
        <f t="shared" si="1"/>
        <v>20</v>
      </c>
      <c r="D20" s="13" t="s">
        <v>1</v>
      </c>
      <c r="E20" s="8" t="s">
        <v>43</v>
      </c>
      <c r="F20" s="20">
        <f t="shared" si="0"/>
        <v>0</v>
      </c>
      <c r="G20" s="13" t="s">
        <v>1</v>
      </c>
      <c r="H20" s="8" t="s">
        <v>15</v>
      </c>
      <c r="I20" s="2"/>
      <c r="J20" s="13" t="s">
        <v>1</v>
      </c>
      <c r="K20" s="29">
        <f t="shared" si="2"/>
        <v>44652</v>
      </c>
      <c r="L20" s="2"/>
      <c r="M20" s="13" t="s">
        <v>1</v>
      </c>
      <c r="N20" s="32"/>
      <c r="O20" s="2"/>
      <c r="P20" s="13" t="s">
        <v>1</v>
      </c>
      <c r="Q20" s="32"/>
    </row>
    <row r="21" spans="1:17" x14ac:dyDescent="0.25">
      <c r="A21" s="2"/>
      <c r="B21" s="2"/>
      <c r="C21" s="18">
        <f t="shared" si="1"/>
        <v>21</v>
      </c>
      <c r="D21" s="13" t="s">
        <v>1</v>
      </c>
      <c r="E21" s="8" t="s">
        <v>91</v>
      </c>
      <c r="F21" s="20">
        <f t="shared" si="0"/>
        <v>0</v>
      </c>
      <c r="G21" s="13" t="s">
        <v>1</v>
      </c>
      <c r="H21" s="8" t="s">
        <v>15</v>
      </c>
      <c r="I21" s="2"/>
      <c r="J21" s="13" t="s">
        <v>1</v>
      </c>
      <c r="K21" s="29">
        <f t="shared" si="2"/>
        <v>44682</v>
      </c>
      <c r="L21" s="2"/>
      <c r="M21" s="13" t="s">
        <v>1</v>
      </c>
      <c r="N21" s="32"/>
      <c r="O21" s="2"/>
      <c r="P21" s="13" t="s">
        <v>1</v>
      </c>
      <c r="Q21" s="32"/>
    </row>
    <row r="22" spans="1:17" x14ac:dyDescent="0.25">
      <c r="A22" s="2"/>
      <c r="B22" s="2"/>
      <c r="C22" s="18">
        <f t="shared" si="1"/>
        <v>22</v>
      </c>
      <c r="D22" s="13" t="s">
        <v>1</v>
      </c>
      <c r="E22" s="8" t="s">
        <v>44</v>
      </c>
      <c r="F22" s="20">
        <f t="shared" si="0"/>
        <v>0</v>
      </c>
      <c r="G22" s="13" t="s">
        <v>1</v>
      </c>
      <c r="H22" s="8" t="s">
        <v>15</v>
      </c>
      <c r="I22" s="2"/>
      <c r="J22" s="13" t="s">
        <v>1</v>
      </c>
      <c r="K22" s="29">
        <f t="shared" si="2"/>
        <v>44713</v>
      </c>
      <c r="L22" s="2"/>
      <c r="M22" s="13" t="s">
        <v>1</v>
      </c>
      <c r="N22" s="32"/>
      <c r="O22" s="2"/>
      <c r="P22" s="13" t="s">
        <v>1</v>
      </c>
      <c r="Q22" s="32"/>
    </row>
    <row r="23" spans="1:17" x14ac:dyDescent="0.25">
      <c r="A23" s="2"/>
      <c r="B23" s="2"/>
      <c r="C23" s="18">
        <f t="shared" si="1"/>
        <v>23</v>
      </c>
      <c r="D23" s="13" t="s">
        <v>1</v>
      </c>
      <c r="E23" s="8" t="s">
        <v>45</v>
      </c>
      <c r="F23" s="20">
        <f t="shared" si="0"/>
        <v>0</v>
      </c>
      <c r="G23" s="13" t="s">
        <v>1</v>
      </c>
      <c r="H23" s="8" t="s">
        <v>15</v>
      </c>
      <c r="I23" s="2"/>
      <c r="J23" s="13" t="s">
        <v>1</v>
      </c>
      <c r="K23" s="29">
        <f t="shared" si="2"/>
        <v>44743</v>
      </c>
      <c r="L23" s="2"/>
      <c r="M23" s="13" t="s">
        <v>1</v>
      </c>
      <c r="N23" s="32"/>
      <c r="O23" s="2"/>
      <c r="P23" s="13" t="s">
        <v>1</v>
      </c>
      <c r="Q23" s="32"/>
    </row>
    <row r="24" spans="1:17" x14ac:dyDescent="0.25">
      <c r="A24" s="2"/>
      <c r="B24" s="2"/>
      <c r="C24" s="18">
        <f t="shared" si="1"/>
        <v>24</v>
      </c>
      <c r="D24" s="13" t="s">
        <v>1</v>
      </c>
      <c r="E24" s="8" t="s">
        <v>31</v>
      </c>
      <c r="F24" s="20">
        <f t="shared" si="0"/>
        <v>0</v>
      </c>
      <c r="G24" s="13" t="s">
        <v>1</v>
      </c>
      <c r="H24" s="8" t="s">
        <v>20</v>
      </c>
      <c r="I24" s="2"/>
      <c r="J24" s="13" t="s">
        <v>1</v>
      </c>
      <c r="K24" s="29">
        <f t="shared" si="2"/>
        <v>44774</v>
      </c>
      <c r="L24" s="2"/>
      <c r="M24" s="13" t="s">
        <v>1</v>
      </c>
      <c r="N24" s="32"/>
      <c r="O24" s="2"/>
      <c r="P24" s="13" t="s">
        <v>1</v>
      </c>
      <c r="Q24" s="32"/>
    </row>
    <row r="25" spans="1:17" x14ac:dyDescent="0.25">
      <c r="A25" s="2"/>
      <c r="B25" s="2"/>
      <c r="C25" s="18">
        <f t="shared" si="1"/>
        <v>25</v>
      </c>
      <c r="D25" s="13" t="s">
        <v>1</v>
      </c>
      <c r="E25" s="8" t="s">
        <v>32</v>
      </c>
      <c r="F25" s="20">
        <f t="shared" si="0"/>
        <v>0</v>
      </c>
      <c r="G25" s="13" t="s">
        <v>1</v>
      </c>
      <c r="H25" s="8" t="s">
        <v>15</v>
      </c>
      <c r="I25" s="2"/>
      <c r="J25" s="13" t="s">
        <v>1</v>
      </c>
      <c r="K25" s="29">
        <f t="shared" si="2"/>
        <v>44805</v>
      </c>
      <c r="L25" s="2"/>
      <c r="M25" s="13" t="s">
        <v>1</v>
      </c>
      <c r="N25" s="32"/>
      <c r="O25" s="2"/>
      <c r="P25" s="13" t="s">
        <v>1</v>
      </c>
      <c r="Q25" s="32"/>
    </row>
    <row r="26" spans="1:17" x14ac:dyDescent="0.25">
      <c r="A26" s="2"/>
      <c r="B26" s="2"/>
      <c r="C26" s="18">
        <f t="shared" si="1"/>
        <v>26</v>
      </c>
      <c r="D26" s="13" t="s">
        <v>1</v>
      </c>
      <c r="E26" s="8" t="s">
        <v>34</v>
      </c>
      <c r="F26" s="20">
        <f t="shared" si="0"/>
        <v>0</v>
      </c>
      <c r="G26" s="13" t="s">
        <v>1</v>
      </c>
      <c r="H26" s="8" t="s">
        <v>15</v>
      </c>
      <c r="I26" s="2"/>
      <c r="J26" s="13" t="s">
        <v>1</v>
      </c>
      <c r="K26" s="29">
        <f t="shared" si="2"/>
        <v>44835</v>
      </c>
      <c r="L26" s="2"/>
      <c r="M26" s="13" t="s">
        <v>1</v>
      </c>
      <c r="N26" s="32"/>
      <c r="O26" s="2"/>
      <c r="P26" s="13" t="s">
        <v>1</v>
      </c>
      <c r="Q26" s="32"/>
    </row>
    <row r="27" spans="1:17" x14ac:dyDescent="0.25">
      <c r="A27" s="2"/>
      <c r="B27" s="2"/>
      <c r="C27" s="18">
        <f t="shared" si="1"/>
        <v>27</v>
      </c>
      <c r="D27" s="13" t="s">
        <v>1</v>
      </c>
      <c r="E27" s="8" t="s">
        <v>35</v>
      </c>
      <c r="F27" s="20">
        <f t="shared" si="0"/>
        <v>0</v>
      </c>
      <c r="G27" s="13" t="s">
        <v>1</v>
      </c>
      <c r="H27" s="8" t="s">
        <v>20</v>
      </c>
      <c r="I27" s="2"/>
      <c r="J27" s="13" t="s">
        <v>1</v>
      </c>
      <c r="K27" s="29">
        <f t="shared" si="2"/>
        <v>44866</v>
      </c>
      <c r="L27" s="2"/>
      <c r="M27" s="13" t="s">
        <v>1</v>
      </c>
      <c r="N27" s="32"/>
      <c r="O27" s="2"/>
      <c r="P27" s="13" t="s">
        <v>1</v>
      </c>
      <c r="Q27" s="32"/>
    </row>
    <row r="28" spans="1:17" x14ac:dyDescent="0.25">
      <c r="A28" s="2"/>
      <c r="B28" s="2"/>
      <c r="C28" s="18">
        <f t="shared" si="1"/>
        <v>28</v>
      </c>
      <c r="D28" s="13" t="s">
        <v>1</v>
      </c>
      <c r="E28" s="8" t="s">
        <v>36</v>
      </c>
      <c r="F28" s="20">
        <f t="shared" si="0"/>
        <v>0</v>
      </c>
      <c r="G28" s="13" t="s">
        <v>1</v>
      </c>
      <c r="H28" s="8" t="s">
        <v>20</v>
      </c>
      <c r="I28" s="2"/>
      <c r="J28" s="13" t="s">
        <v>1</v>
      </c>
      <c r="K28" s="29">
        <f t="shared" si="2"/>
        <v>44896</v>
      </c>
      <c r="L28" s="2"/>
      <c r="M28" s="13" t="s">
        <v>1</v>
      </c>
      <c r="N28" s="32"/>
      <c r="O28" s="2"/>
      <c r="P28" s="13" t="s">
        <v>1</v>
      </c>
      <c r="Q28" s="32"/>
    </row>
    <row r="29" spans="1:17" x14ac:dyDescent="0.25">
      <c r="A29" s="2"/>
      <c r="B29" s="2"/>
      <c r="C29" s="18">
        <f t="shared" si="1"/>
        <v>29</v>
      </c>
      <c r="D29" s="13" t="s">
        <v>1</v>
      </c>
      <c r="E29" s="8" t="s">
        <v>37</v>
      </c>
      <c r="F29" s="20">
        <f t="shared" si="0"/>
        <v>0</v>
      </c>
      <c r="G29" s="13" t="s">
        <v>1</v>
      </c>
      <c r="H29" s="8" t="s">
        <v>20</v>
      </c>
      <c r="I29" s="2"/>
      <c r="J29" s="13" t="s">
        <v>1</v>
      </c>
      <c r="K29" s="29">
        <f t="shared" si="2"/>
        <v>44927</v>
      </c>
      <c r="L29" s="2"/>
      <c r="M29" s="13" t="s">
        <v>1</v>
      </c>
      <c r="N29" s="32"/>
      <c r="O29" s="2"/>
      <c r="P29" s="13" t="s">
        <v>1</v>
      </c>
      <c r="Q29" s="32"/>
    </row>
    <row r="30" spans="1:17" x14ac:dyDescent="0.25">
      <c r="A30" s="2"/>
      <c r="B30" s="2"/>
      <c r="C30" s="18">
        <f t="shared" si="1"/>
        <v>30</v>
      </c>
      <c r="D30" s="13" t="s">
        <v>1</v>
      </c>
      <c r="E30" s="8" t="s">
        <v>38</v>
      </c>
      <c r="F30" s="20">
        <f t="shared" si="0"/>
        <v>0</v>
      </c>
      <c r="G30" s="13" t="s">
        <v>1</v>
      </c>
      <c r="H30" s="8" t="s">
        <v>15</v>
      </c>
      <c r="I30" s="2"/>
      <c r="J30" s="13" t="s">
        <v>1</v>
      </c>
      <c r="K30" s="29">
        <f t="shared" si="2"/>
        <v>44958</v>
      </c>
      <c r="L30" s="2"/>
      <c r="M30" s="13" t="s">
        <v>1</v>
      </c>
      <c r="N30" s="32"/>
      <c r="O30" s="2"/>
      <c r="P30" s="13" t="s">
        <v>1</v>
      </c>
      <c r="Q30" s="32"/>
    </row>
    <row r="31" spans="1:17" x14ac:dyDescent="0.25">
      <c r="A31" s="2"/>
      <c r="B31" s="2"/>
      <c r="C31" s="18">
        <f t="shared" si="1"/>
        <v>31</v>
      </c>
      <c r="D31" s="13" t="s">
        <v>1</v>
      </c>
      <c r="E31" s="8" t="s">
        <v>39</v>
      </c>
      <c r="F31" s="20">
        <f t="shared" si="0"/>
        <v>0</v>
      </c>
      <c r="G31" s="13" t="s">
        <v>1</v>
      </c>
      <c r="H31" s="8" t="s">
        <v>20</v>
      </c>
      <c r="I31" s="2"/>
      <c r="J31" s="13" t="s">
        <v>1</v>
      </c>
      <c r="K31" s="29">
        <f t="shared" si="2"/>
        <v>44986</v>
      </c>
      <c r="L31" s="2"/>
      <c r="M31" s="13" t="s">
        <v>1</v>
      </c>
      <c r="N31" s="32"/>
      <c r="O31" s="2"/>
      <c r="P31" s="13" t="s">
        <v>1</v>
      </c>
      <c r="Q31" s="32"/>
    </row>
    <row r="32" spans="1:17" x14ac:dyDescent="0.25">
      <c r="A32" s="2"/>
      <c r="B32" s="2"/>
      <c r="C32" s="18">
        <f t="shared" si="1"/>
        <v>32</v>
      </c>
      <c r="D32" s="13" t="s">
        <v>1</v>
      </c>
      <c r="E32" s="8" t="s">
        <v>40</v>
      </c>
      <c r="F32" s="20">
        <f t="shared" si="0"/>
        <v>0</v>
      </c>
      <c r="G32" s="13" t="s">
        <v>1</v>
      </c>
      <c r="H32" s="8" t="s">
        <v>15</v>
      </c>
      <c r="I32" s="2"/>
      <c r="J32" s="13" t="s">
        <v>1</v>
      </c>
      <c r="K32" s="29">
        <f t="shared" si="2"/>
        <v>45017</v>
      </c>
      <c r="L32" s="2"/>
      <c r="M32" s="13" t="s">
        <v>1</v>
      </c>
      <c r="N32" s="32"/>
      <c r="O32" s="2"/>
      <c r="P32" s="13" t="s">
        <v>1</v>
      </c>
      <c r="Q32" s="32"/>
    </row>
    <row r="33" spans="1:17" x14ac:dyDescent="0.25">
      <c r="A33" s="2"/>
      <c r="B33" s="2"/>
      <c r="C33" s="18">
        <f t="shared" si="1"/>
        <v>33</v>
      </c>
      <c r="D33" s="13" t="s">
        <v>1</v>
      </c>
      <c r="E33" s="8" t="s">
        <v>42</v>
      </c>
      <c r="F33" s="20">
        <f t="shared" si="0"/>
        <v>0</v>
      </c>
      <c r="G33" s="13" t="s">
        <v>1</v>
      </c>
      <c r="H33" s="8" t="s">
        <v>20</v>
      </c>
      <c r="I33" s="2"/>
      <c r="J33" s="13" t="s">
        <v>1</v>
      </c>
      <c r="K33" s="29">
        <f t="shared" si="2"/>
        <v>45047</v>
      </c>
      <c r="L33" s="2"/>
      <c r="M33" s="13" t="s">
        <v>1</v>
      </c>
      <c r="N33" s="32"/>
      <c r="O33" s="2"/>
      <c r="P33" s="13" t="s">
        <v>1</v>
      </c>
      <c r="Q33" s="32"/>
    </row>
    <row r="34" spans="1:17" x14ac:dyDescent="0.25">
      <c r="A34" s="2"/>
      <c r="B34" s="2"/>
      <c r="C34" s="18">
        <f t="shared" si="1"/>
        <v>34</v>
      </c>
      <c r="D34" s="13" t="s">
        <v>1</v>
      </c>
      <c r="E34" s="8" t="s">
        <v>41</v>
      </c>
      <c r="F34" s="20">
        <f t="shared" si="0"/>
        <v>0</v>
      </c>
      <c r="G34" s="13" t="s">
        <v>1</v>
      </c>
      <c r="H34" s="8" t="s">
        <v>15</v>
      </c>
      <c r="I34" s="2"/>
      <c r="J34" s="13" t="s">
        <v>1</v>
      </c>
      <c r="K34" s="29">
        <f t="shared" si="2"/>
        <v>45078</v>
      </c>
      <c r="L34" s="2"/>
      <c r="M34" s="13" t="s">
        <v>1</v>
      </c>
      <c r="N34" s="32"/>
      <c r="O34" s="2"/>
      <c r="P34" s="13" t="s">
        <v>1</v>
      </c>
      <c r="Q34" s="32"/>
    </row>
    <row r="35" spans="1:17" x14ac:dyDescent="0.25">
      <c r="A35" s="2"/>
      <c r="B35" s="2"/>
      <c r="C35" s="18">
        <f t="shared" si="1"/>
        <v>35</v>
      </c>
      <c r="D35" s="13" t="s">
        <v>1</v>
      </c>
      <c r="E35" s="8" t="s">
        <v>46</v>
      </c>
      <c r="F35" s="20">
        <f t="shared" si="0"/>
        <v>0</v>
      </c>
      <c r="G35" s="13" t="s">
        <v>1</v>
      </c>
      <c r="H35" s="8" t="s">
        <v>15</v>
      </c>
      <c r="I35" s="2"/>
      <c r="J35" s="13" t="s">
        <v>1</v>
      </c>
      <c r="K35" s="29">
        <f t="shared" si="2"/>
        <v>45108</v>
      </c>
      <c r="L35" s="2"/>
      <c r="M35" s="13" t="s">
        <v>1</v>
      </c>
      <c r="N35" s="32"/>
      <c r="O35" s="2"/>
      <c r="P35" s="13" t="s">
        <v>1</v>
      </c>
      <c r="Q35" s="32"/>
    </row>
    <row r="36" spans="1:17" x14ac:dyDescent="0.25">
      <c r="A36" s="2"/>
      <c r="B36" s="2"/>
      <c r="C36" s="18">
        <f t="shared" si="1"/>
        <v>36</v>
      </c>
      <c r="D36" s="13" t="s">
        <v>1</v>
      </c>
      <c r="E36" s="8" t="s">
        <v>47</v>
      </c>
      <c r="F36" s="20">
        <f t="shared" si="0"/>
        <v>0</v>
      </c>
      <c r="G36" s="13" t="s">
        <v>1</v>
      </c>
      <c r="H36" s="8" t="s">
        <v>23</v>
      </c>
      <c r="I36" s="2"/>
      <c r="J36" s="13" t="s">
        <v>1</v>
      </c>
      <c r="K36" s="29">
        <f t="shared" si="2"/>
        <v>45139</v>
      </c>
      <c r="L36" s="2"/>
      <c r="M36" s="13" t="s">
        <v>1</v>
      </c>
      <c r="N36" s="32"/>
      <c r="O36" s="2"/>
      <c r="P36" s="13" t="s">
        <v>1</v>
      </c>
      <c r="Q36" s="32"/>
    </row>
    <row r="37" spans="1:17" x14ac:dyDescent="0.25">
      <c r="A37" s="2"/>
      <c r="B37" s="2"/>
      <c r="C37" s="18">
        <f t="shared" si="1"/>
        <v>37</v>
      </c>
      <c r="D37" s="13" t="s">
        <v>1</v>
      </c>
      <c r="E37" s="8" t="s">
        <v>48</v>
      </c>
      <c r="F37" s="20">
        <f t="shared" si="0"/>
        <v>0</v>
      </c>
      <c r="G37" s="13" t="s">
        <v>1</v>
      </c>
      <c r="H37" s="8" t="s">
        <v>15</v>
      </c>
      <c r="I37" s="2"/>
      <c r="J37" s="13" t="s">
        <v>1</v>
      </c>
      <c r="K37" s="29">
        <f t="shared" si="2"/>
        <v>45170</v>
      </c>
      <c r="L37" s="2"/>
      <c r="M37" s="13" t="s">
        <v>1</v>
      </c>
      <c r="N37" s="32"/>
      <c r="O37" s="2"/>
      <c r="P37" s="13" t="s">
        <v>1</v>
      </c>
      <c r="Q37" s="32"/>
    </row>
    <row r="38" spans="1:17" x14ac:dyDescent="0.25">
      <c r="A38" s="2"/>
      <c r="B38" s="2"/>
      <c r="C38" s="18">
        <f t="shared" si="1"/>
        <v>38</v>
      </c>
      <c r="D38" s="13" t="s">
        <v>1</v>
      </c>
      <c r="E38" s="8" t="s">
        <v>49</v>
      </c>
      <c r="F38" s="20">
        <f t="shared" si="0"/>
        <v>0</v>
      </c>
      <c r="G38" s="13" t="s">
        <v>1</v>
      </c>
      <c r="H38" s="8" t="s">
        <v>15</v>
      </c>
      <c r="I38" s="2"/>
      <c r="J38" s="13" t="s">
        <v>1</v>
      </c>
      <c r="K38" s="29">
        <f t="shared" si="2"/>
        <v>45200</v>
      </c>
      <c r="L38" s="2"/>
      <c r="M38" s="13" t="s">
        <v>1</v>
      </c>
      <c r="N38" s="32"/>
      <c r="O38" s="2"/>
      <c r="P38" s="13" t="s">
        <v>1</v>
      </c>
      <c r="Q38" s="32"/>
    </row>
    <row r="39" spans="1:17" x14ac:dyDescent="0.25">
      <c r="A39" s="2"/>
      <c r="B39" s="2"/>
      <c r="C39" s="18">
        <f t="shared" si="1"/>
        <v>39</v>
      </c>
      <c r="D39" s="13" t="s">
        <v>1</v>
      </c>
      <c r="E39" s="8" t="s">
        <v>50</v>
      </c>
      <c r="F39" s="20">
        <f t="shared" si="0"/>
        <v>0</v>
      </c>
      <c r="G39" s="13" t="s">
        <v>1</v>
      </c>
      <c r="H39" s="8" t="s">
        <v>15</v>
      </c>
      <c r="I39" s="2"/>
      <c r="J39" s="13" t="s">
        <v>1</v>
      </c>
      <c r="K39" s="29">
        <f t="shared" si="2"/>
        <v>45231</v>
      </c>
      <c r="L39" s="2"/>
      <c r="M39" s="13" t="s">
        <v>1</v>
      </c>
      <c r="N39" s="32"/>
      <c r="O39" s="2"/>
      <c r="P39" s="13" t="s">
        <v>1</v>
      </c>
      <c r="Q39" s="32"/>
    </row>
    <row r="40" spans="1:17" x14ac:dyDescent="0.25">
      <c r="A40" s="2"/>
      <c r="B40" s="2"/>
      <c r="C40" s="18">
        <f t="shared" si="1"/>
        <v>40</v>
      </c>
      <c r="D40" s="13" t="s">
        <v>1</v>
      </c>
      <c r="E40" s="8" t="s">
        <v>51</v>
      </c>
      <c r="F40" s="20">
        <f t="shared" si="0"/>
        <v>0</v>
      </c>
      <c r="G40" s="13" t="s">
        <v>1</v>
      </c>
      <c r="H40" s="8" t="s">
        <v>15</v>
      </c>
      <c r="I40" s="2"/>
      <c r="J40" s="13" t="s">
        <v>1</v>
      </c>
      <c r="K40" s="29">
        <f t="shared" si="2"/>
        <v>45261</v>
      </c>
      <c r="L40" s="2"/>
      <c r="M40" s="13" t="s">
        <v>1</v>
      </c>
      <c r="N40" s="32"/>
      <c r="O40" s="2"/>
      <c r="P40" s="13" t="s">
        <v>1</v>
      </c>
      <c r="Q40" s="32"/>
    </row>
    <row r="41" spans="1:17" x14ac:dyDescent="0.25">
      <c r="A41" s="2"/>
      <c r="B41" s="2"/>
      <c r="C41" s="18">
        <f t="shared" si="1"/>
        <v>41</v>
      </c>
      <c r="D41" s="13" t="s">
        <v>1</v>
      </c>
      <c r="E41" s="8" t="s">
        <v>52</v>
      </c>
      <c r="F41" s="20">
        <f t="shared" si="0"/>
        <v>0</v>
      </c>
      <c r="G41" s="13" t="s">
        <v>1</v>
      </c>
      <c r="H41" s="8" t="s">
        <v>15</v>
      </c>
      <c r="I41" s="2"/>
      <c r="J41" s="13" t="s">
        <v>1</v>
      </c>
      <c r="K41" s="29">
        <f t="shared" si="2"/>
        <v>45292</v>
      </c>
      <c r="L41" s="2"/>
      <c r="M41" s="13" t="s">
        <v>1</v>
      </c>
      <c r="N41" s="32"/>
      <c r="O41" s="2"/>
      <c r="P41" s="13" t="s">
        <v>1</v>
      </c>
      <c r="Q41" s="32"/>
    </row>
    <row r="42" spans="1:17" x14ac:dyDescent="0.25">
      <c r="A42" s="2"/>
      <c r="B42" s="2"/>
      <c r="C42" s="18">
        <f t="shared" si="1"/>
        <v>42</v>
      </c>
      <c r="D42" s="13" t="s">
        <v>1</v>
      </c>
      <c r="E42" s="8" t="s">
        <v>53</v>
      </c>
      <c r="F42" s="20">
        <f t="shared" ref="F42:F59" si="3">IF(E42="",0,IF(COUNTIF(E:E,E42)=1,0,1))</f>
        <v>0</v>
      </c>
      <c r="G42" s="13" t="s">
        <v>1</v>
      </c>
      <c r="H42" s="8" t="s">
        <v>15</v>
      </c>
      <c r="I42" s="2"/>
      <c r="J42" s="13" t="s">
        <v>1</v>
      </c>
      <c r="K42" s="29">
        <f t="shared" si="2"/>
        <v>45323</v>
      </c>
      <c r="L42" s="2"/>
      <c r="M42" s="13" t="s">
        <v>1</v>
      </c>
      <c r="N42" s="32"/>
      <c r="O42" s="2"/>
      <c r="P42" s="13" t="s">
        <v>1</v>
      </c>
      <c r="Q42" s="32"/>
    </row>
    <row r="43" spans="1:17" x14ac:dyDescent="0.25">
      <c r="A43" s="2"/>
      <c r="B43" s="2"/>
      <c r="C43" s="18">
        <f t="shared" si="1"/>
        <v>43</v>
      </c>
      <c r="D43" s="13" t="s">
        <v>1</v>
      </c>
      <c r="E43" s="8" t="s">
        <v>54</v>
      </c>
      <c r="F43" s="20">
        <f t="shared" si="3"/>
        <v>0</v>
      </c>
      <c r="G43" s="13" t="s">
        <v>1</v>
      </c>
      <c r="H43" s="8" t="s">
        <v>15</v>
      </c>
      <c r="I43" s="2"/>
      <c r="J43" s="13" t="s">
        <v>1</v>
      </c>
      <c r="K43" s="29">
        <f t="shared" si="2"/>
        <v>45352</v>
      </c>
      <c r="L43" s="2"/>
      <c r="M43" s="13" t="s">
        <v>1</v>
      </c>
      <c r="N43" s="32"/>
      <c r="O43" s="2"/>
      <c r="P43" s="13" t="s">
        <v>1</v>
      </c>
      <c r="Q43" s="32"/>
    </row>
    <row r="44" spans="1:17" x14ac:dyDescent="0.25">
      <c r="A44" s="2"/>
      <c r="B44" s="2"/>
      <c r="C44" s="18">
        <f t="shared" si="1"/>
        <v>44</v>
      </c>
      <c r="D44" s="13" t="s">
        <v>1</v>
      </c>
      <c r="E44" s="8" t="s">
        <v>55</v>
      </c>
      <c r="F44" s="20">
        <f t="shared" si="3"/>
        <v>0</v>
      </c>
      <c r="G44" s="13" t="s">
        <v>1</v>
      </c>
      <c r="H44" s="8" t="s">
        <v>15</v>
      </c>
      <c r="I44" s="2"/>
      <c r="J44" s="13" t="s">
        <v>1</v>
      </c>
      <c r="K44" s="29">
        <f t="shared" si="2"/>
        <v>45383</v>
      </c>
      <c r="L44" s="2"/>
      <c r="M44" s="13" t="s">
        <v>1</v>
      </c>
      <c r="N44" s="32"/>
      <c r="O44" s="2"/>
      <c r="P44" s="13" t="s">
        <v>1</v>
      </c>
      <c r="Q44" s="32"/>
    </row>
    <row r="45" spans="1:17" x14ac:dyDescent="0.25">
      <c r="A45" s="2"/>
      <c r="B45" s="2"/>
      <c r="C45" s="18">
        <f t="shared" si="1"/>
        <v>45</v>
      </c>
      <c r="D45" s="13" t="s">
        <v>1</v>
      </c>
      <c r="E45" s="8" t="s">
        <v>56</v>
      </c>
      <c r="F45" s="20">
        <f t="shared" si="3"/>
        <v>0</v>
      </c>
      <c r="G45" s="13" t="s">
        <v>1</v>
      </c>
      <c r="H45" s="8" t="s">
        <v>15</v>
      </c>
      <c r="I45" s="2"/>
      <c r="J45" s="13" t="s">
        <v>1</v>
      </c>
      <c r="K45" s="29">
        <f t="shared" si="2"/>
        <v>45413</v>
      </c>
      <c r="L45" s="2"/>
      <c r="M45" s="13" t="s">
        <v>1</v>
      </c>
      <c r="N45" s="32"/>
      <c r="O45" s="2"/>
      <c r="P45" s="13" t="s">
        <v>1</v>
      </c>
      <c r="Q45" s="32"/>
    </row>
    <row r="46" spans="1:17" x14ac:dyDescent="0.25">
      <c r="A46" s="2"/>
      <c r="B46" s="2"/>
      <c r="C46" s="18">
        <f t="shared" si="1"/>
        <v>46</v>
      </c>
      <c r="D46" s="13" t="s">
        <v>1</v>
      </c>
      <c r="E46" s="8" t="s">
        <v>57</v>
      </c>
      <c r="F46" s="20">
        <f t="shared" si="3"/>
        <v>0</v>
      </c>
      <c r="G46" s="13" t="s">
        <v>1</v>
      </c>
      <c r="H46" s="8" t="s">
        <v>15</v>
      </c>
      <c r="I46" s="2"/>
      <c r="J46" s="13" t="s">
        <v>1</v>
      </c>
      <c r="K46" s="29">
        <f t="shared" si="2"/>
        <v>45444</v>
      </c>
      <c r="L46" s="2"/>
      <c r="M46" s="13" t="s">
        <v>1</v>
      </c>
      <c r="N46" s="32"/>
      <c r="O46" s="2"/>
      <c r="P46" s="13" t="s">
        <v>1</v>
      </c>
      <c r="Q46" s="32"/>
    </row>
    <row r="47" spans="1:17" x14ac:dyDescent="0.25">
      <c r="A47" s="2"/>
      <c r="B47" s="2"/>
      <c r="C47" s="18">
        <f t="shared" si="1"/>
        <v>47</v>
      </c>
      <c r="D47" s="13" t="s">
        <v>1</v>
      </c>
      <c r="E47" s="8" t="s">
        <v>58</v>
      </c>
      <c r="F47" s="20">
        <f t="shared" si="3"/>
        <v>0</v>
      </c>
      <c r="G47" s="13" t="s">
        <v>1</v>
      </c>
      <c r="H47" s="8" t="s">
        <v>15</v>
      </c>
      <c r="I47" s="2"/>
      <c r="J47" s="13" t="s">
        <v>1</v>
      </c>
      <c r="K47" s="29">
        <f t="shared" si="2"/>
        <v>45474</v>
      </c>
      <c r="L47" s="2"/>
      <c r="M47" s="13" t="s">
        <v>1</v>
      </c>
      <c r="N47" s="32"/>
      <c r="O47" s="2"/>
      <c r="P47" s="13" t="s">
        <v>1</v>
      </c>
      <c r="Q47" s="32"/>
    </row>
    <row r="48" spans="1:17" x14ac:dyDescent="0.25">
      <c r="A48" s="2"/>
      <c r="B48" s="2"/>
      <c r="C48" s="18">
        <f t="shared" si="1"/>
        <v>48</v>
      </c>
      <c r="D48" s="13" t="s">
        <v>1</v>
      </c>
      <c r="E48" s="8" t="s">
        <v>59</v>
      </c>
      <c r="F48" s="20">
        <f t="shared" si="3"/>
        <v>0</v>
      </c>
      <c r="G48" s="13" t="s">
        <v>1</v>
      </c>
      <c r="H48" s="8" t="s">
        <v>23</v>
      </c>
      <c r="I48" s="2"/>
      <c r="J48" s="13" t="s">
        <v>1</v>
      </c>
      <c r="K48" s="29">
        <f t="shared" si="2"/>
        <v>45505</v>
      </c>
      <c r="L48" s="2"/>
      <c r="M48" s="13" t="s">
        <v>1</v>
      </c>
      <c r="N48" s="32"/>
      <c r="O48" s="2"/>
      <c r="P48" s="13" t="s">
        <v>1</v>
      </c>
      <c r="Q48" s="32"/>
    </row>
    <row r="49" spans="1:17" x14ac:dyDescent="0.25">
      <c r="A49" s="2"/>
      <c r="B49" s="2"/>
      <c r="C49" s="18">
        <f t="shared" ref="C49:C53" si="4">ROW(A49)</f>
        <v>49</v>
      </c>
      <c r="D49" s="13" t="s">
        <v>1</v>
      </c>
      <c r="E49" s="8" t="s">
        <v>60</v>
      </c>
      <c r="F49" s="20">
        <f t="shared" si="3"/>
        <v>0</v>
      </c>
      <c r="G49" s="13" t="s">
        <v>1</v>
      </c>
      <c r="H49" s="8" t="s">
        <v>15</v>
      </c>
      <c r="I49" s="2"/>
      <c r="J49" s="13" t="s">
        <v>1</v>
      </c>
      <c r="K49" s="29">
        <f t="shared" si="2"/>
        <v>45536</v>
      </c>
      <c r="L49" s="2"/>
      <c r="M49" s="13" t="s">
        <v>1</v>
      </c>
      <c r="N49" s="32"/>
      <c r="O49" s="2"/>
      <c r="P49" s="13" t="s">
        <v>1</v>
      </c>
      <c r="Q49" s="32"/>
    </row>
    <row r="50" spans="1:17" x14ac:dyDescent="0.25">
      <c r="A50" s="2"/>
      <c r="B50" s="2"/>
      <c r="C50" s="18">
        <f t="shared" si="4"/>
        <v>50</v>
      </c>
      <c r="D50" s="13" t="s">
        <v>1</v>
      </c>
      <c r="E50" s="8" t="s">
        <v>61</v>
      </c>
      <c r="F50" s="20">
        <f t="shared" si="3"/>
        <v>0</v>
      </c>
      <c r="G50" s="13" t="s">
        <v>1</v>
      </c>
      <c r="H50" s="8" t="s">
        <v>15</v>
      </c>
      <c r="I50" s="2"/>
      <c r="J50" s="13" t="s">
        <v>1</v>
      </c>
      <c r="K50" s="29">
        <f t="shared" si="2"/>
        <v>45566</v>
      </c>
      <c r="L50" s="2"/>
      <c r="M50" s="13" t="s">
        <v>1</v>
      </c>
      <c r="N50" s="32"/>
      <c r="O50" s="2"/>
      <c r="P50" s="13" t="s">
        <v>1</v>
      </c>
      <c r="Q50" s="32"/>
    </row>
    <row r="51" spans="1:17" x14ac:dyDescent="0.25">
      <c r="A51" s="2"/>
      <c r="B51" s="2"/>
      <c r="C51" s="18">
        <f t="shared" si="4"/>
        <v>51</v>
      </c>
      <c r="D51" s="13" t="s">
        <v>1</v>
      </c>
      <c r="E51" s="8" t="s">
        <v>62</v>
      </c>
      <c r="F51" s="20">
        <f t="shared" si="3"/>
        <v>0</v>
      </c>
      <c r="G51" s="13" t="s">
        <v>1</v>
      </c>
      <c r="H51" s="8" t="s">
        <v>15</v>
      </c>
      <c r="I51" s="2"/>
      <c r="J51" s="13" t="s">
        <v>1</v>
      </c>
      <c r="K51" s="29">
        <f t="shared" si="2"/>
        <v>45597</v>
      </c>
      <c r="L51" s="2"/>
      <c r="M51" s="13" t="s">
        <v>1</v>
      </c>
      <c r="N51" s="32"/>
      <c r="O51" s="2"/>
      <c r="P51" s="13" t="s">
        <v>1</v>
      </c>
      <c r="Q51" s="32"/>
    </row>
    <row r="52" spans="1:17" x14ac:dyDescent="0.25">
      <c r="A52" s="2"/>
      <c r="B52" s="2"/>
      <c r="C52" s="18">
        <f t="shared" si="4"/>
        <v>52</v>
      </c>
      <c r="D52" s="13" t="s">
        <v>1</v>
      </c>
      <c r="E52" s="8" t="s">
        <v>63</v>
      </c>
      <c r="F52" s="20">
        <f t="shared" si="3"/>
        <v>0</v>
      </c>
      <c r="G52" s="13" t="s">
        <v>1</v>
      </c>
      <c r="H52" s="8" t="s">
        <v>15</v>
      </c>
      <c r="I52" s="2"/>
      <c r="J52" s="13" t="s">
        <v>1</v>
      </c>
      <c r="K52" s="29">
        <f t="shared" si="2"/>
        <v>45627</v>
      </c>
      <c r="L52" s="2"/>
      <c r="M52" s="13" t="s">
        <v>1</v>
      </c>
      <c r="N52" s="32"/>
      <c r="O52" s="2"/>
      <c r="P52" s="13" t="s">
        <v>1</v>
      </c>
      <c r="Q52" s="32"/>
    </row>
    <row r="53" spans="1:17" x14ac:dyDescent="0.25">
      <c r="A53" s="2"/>
      <c r="B53" s="2"/>
      <c r="C53" s="18">
        <f t="shared" si="4"/>
        <v>53</v>
      </c>
      <c r="D53" s="13" t="s">
        <v>1</v>
      </c>
      <c r="E53" s="8" t="s">
        <v>64</v>
      </c>
      <c r="F53" s="20">
        <f t="shared" si="3"/>
        <v>0</v>
      </c>
      <c r="G53" s="13" t="s">
        <v>1</v>
      </c>
      <c r="H53" s="8" t="s">
        <v>15</v>
      </c>
      <c r="I53" s="2"/>
      <c r="J53" s="13" t="s">
        <v>1</v>
      </c>
      <c r="K53" s="29">
        <f t="shared" si="2"/>
        <v>45658</v>
      </c>
      <c r="L53" s="2"/>
      <c r="M53" s="13" t="s">
        <v>1</v>
      </c>
      <c r="N53" s="32"/>
      <c r="O53" s="2"/>
      <c r="P53" s="13" t="s">
        <v>1</v>
      </c>
      <c r="Q53" s="32"/>
    </row>
    <row r="54" spans="1:17" x14ac:dyDescent="0.25">
      <c r="A54" s="2"/>
      <c r="B54" s="2"/>
      <c r="C54" s="18">
        <f t="shared" ref="C54:C58" si="5">ROW(A54)</f>
        <v>54</v>
      </c>
      <c r="D54" s="13" t="s">
        <v>1</v>
      </c>
      <c r="E54" s="8" t="s">
        <v>65</v>
      </c>
      <c r="F54" s="20">
        <f t="shared" si="3"/>
        <v>0</v>
      </c>
      <c r="G54" s="13" t="s">
        <v>1</v>
      </c>
      <c r="H54" s="8" t="s">
        <v>15</v>
      </c>
      <c r="I54" s="2"/>
      <c r="J54" s="13" t="s">
        <v>1</v>
      </c>
      <c r="K54" s="29">
        <f t="shared" si="2"/>
        <v>45689</v>
      </c>
      <c r="L54" s="2"/>
      <c r="M54" s="13" t="s">
        <v>1</v>
      </c>
      <c r="N54" s="32"/>
      <c r="O54" s="2"/>
      <c r="P54" s="13" t="s">
        <v>1</v>
      </c>
      <c r="Q54" s="32"/>
    </row>
    <row r="55" spans="1:17" x14ac:dyDescent="0.25">
      <c r="A55" s="2"/>
      <c r="B55" s="2"/>
      <c r="C55" s="18">
        <f t="shared" si="5"/>
        <v>55</v>
      </c>
      <c r="D55" s="13" t="s">
        <v>1</v>
      </c>
      <c r="E55" s="8" t="s">
        <v>66</v>
      </c>
      <c r="F55" s="20">
        <f t="shared" si="3"/>
        <v>0</v>
      </c>
      <c r="G55" s="13" t="s">
        <v>1</v>
      </c>
      <c r="H55" s="8" t="s">
        <v>20</v>
      </c>
      <c r="I55" s="2"/>
      <c r="J55" s="13" t="s">
        <v>1</v>
      </c>
      <c r="K55" s="29">
        <f t="shared" si="2"/>
        <v>45717</v>
      </c>
      <c r="L55" s="2"/>
      <c r="M55" s="13" t="s">
        <v>1</v>
      </c>
      <c r="N55" s="32"/>
      <c r="O55" s="2"/>
      <c r="P55" s="13" t="s">
        <v>1</v>
      </c>
      <c r="Q55" s="32"/>
    </row>
    <row r="56" spans="1:17" x14ac:dyDescent="0.25">
      <c r="A56" s="2"/>
      <c r="B56" s="2"/>
      <c r="C56" s="18">
        <f t="shared" si="5"/>
        <v>56</v>
      </c>
      <c r="D56" s="13" t="s">
        <v>1</v>
      </c>
      <c r="E56" s="8" t="s">
        <v>92</v>
      </c>
      <c r="F56" s="20">
        <f t="shared" si="3"/>
        <v>0</v>
      </c>
      <c r="G56" s="13" t="s">
        <v>1</v>
      </c>
      <c r="H56" s="8" t="s">
        <v>20</v>
      </c>
      <c r="I56" s="2"/>
      <c r="J56" s="13" t="s">
        <v>1</v>
      </c>
      <c r="K56" s="29">
        <f t="shared" si="2"/>
        <v>45748</v>
      </c>
      <c r="L56" s="2"/>
      <c r="M56" s="13" t="s">
        <v>1</v>
      </c>
      <c r="N56" s="32"/>
      <c r="O56" s="2"/>
      <c r="P56" s="13" t="s">
        <v>1</v>
      </c>
      <c r="Q56" s="32"/>
    </row>
    <row r="57" spans="1:17" x14ac:dyDescent="0.25">
      <c r="A57" s="2"/>
      <c r="B57" s="2"/>
      <c r="C57" s="18">
        <f t="shared" si="5"/>
        <v>57</v>
      </c>
      <c r="D57" s="13" t="s">
        <v>1</v>
      </c>
      <c r="E57" s="8" t="s">
        <v>93</v>
      </c>
      <c r="F57" s="20">
        <f t="shared" si="3"/>
        <v>0</v>
      </c>
      <c r="G57" s="13" t="s">
        <v>1</v>
      </c>
      <c r="H57" s="8" t="s">
        <v>20</v>
      </c>
      <c r="I57" s="2"/>
      <c r="J57" s="13" t="s">
        <v>1</v>
      </c>
      <c r="K57" s="29">
        <f t="shared" si="2"/>
        <v>45778</v>
      </c>
      <c r="L57" s="2"/>
      <c r="M57" s="13" t="s">
        <v>1</v>
      </c>
      <c r="N57" s="32"/>
      <c r="O57" s="2"/>
      <c r="P57" s="13" t="s">
        <v>1</v>
      </c>
      <c r="Q57" s="32"/>
    </row>
    <row r="58" spans="1:17" x14ac:dyDescent="0.25">
      <c r="A58" s="2"/>
      <c r="B58" s="2"/>
      <c r="C58" s="18">
        <f t="shared" si="5"/>
        <v>58</v>
      </c>
      <c r="D58" s="13" t="s">
        <v>1</v>
      </c>
      <c r="E58" s="8" t="s">
        <v>68</v>
      </c>
      <c r="F58" s="20">
        <f t="shared" si="3"/>
        <v>0</v>
      </c>
      <c r="G58" s="13" t="s">
        <v>1</v>
      </c>
      <c r="H58" s="8" t="s">
        <v>20</v>
      </c>
      <c r="I58" s="2"/>
      <c r="J58" s="13" t="s">
        <v>1</v>
      </c>
      <c r="K58" s="29">
        <f t="shared" si="2"/>
        <v>45809</v>
      </c>
      <c r="L58" s="2"/>
      <c r="M58" s="13" t="s">
        <v>1</v>
      </c>
      <c r="N58" s="32"/>
      <c r="O58" s="2"/>
      <c r="P58" s="13" t="s">
        <v>1</v>
      </c>
      <c r="Q58" s="32"/>
    </row>
    <row r="59" spans="1:17" x14ac:dyDescent="0.25">
      <c r="A59" s="2"/>
      <c r="B59" s="2"/>
      <c r="C59" s="18">
        <f>ROW(A59)</f>
        <v>59</v>
      </c>
      <c r="D59" s="13" t="s">
        <v>1</v>
      </c>
      <c r="E59" s="8"/>
      <c r="F59" s="20">
        <f t="shared" si="3"/>
        <v>0</v>
      </c>
      <c r="G59" s="13" t="s">
        <v>1</v>
      </c>
      <c r="H59" s="8"/>
      <c r="I59" s="2"/>
      <c r="J59" s="13" t="s">
        <v>1</v>
      </c>
      <c r="K59" s="29"/>
      <c r="L59" s="2"/>
      <c r="M59" s="13" t="s">
        <v>1</v>
      </c>
      <c r="N59" s="32"/>
      <c r="O59" s="2"/>
      <c r="P59" s="13" t="s">
        <v>1</v>
      </c>
      <c r="Q59" s="32"/>
    </row>
  </sheetData>
  <conditionalFormatting sqref="E7">
    <cfRule type="containsBlanks" dxfId="28" priority="31">
      <formula>LEN(TRIM(E7))=0</formula>
    </cfRule>
  </conditionalFormatting>
  <conditionalFormatting sqref="E10:E34 E59 E42:E46">
    <cfRule type="containsBlanks" dxfId="27" priority="30">
      <formula>LEN(TRIM(E10))=0</formula>
    </cfRule>
  </conditionalFormatting>
  <conditionalFormatting sqref="H7">
    <cfRule type="containsBlanks" dxfId="26" priority="29">
      <formula>LEN(TRIM(H7))=0</formula>
    </cfRule>
  </conditionalFormatting>
  <conditionalFormatting sqref="H10:H34 H59 H42:H46">
    <cfRule type="containsBlanks" dxfId="25" priority="28">
      <formula>LEN(TRIM(H10))=0</formula>
    </cfRule>
  </conditionalFormatting>
  <conditionalFormatting sqref="K7">
    <cfRule type="containsBlanks" dxfId="24" priority="27">
      <formula>LEN(TRIM(K7))=0</formula>
    </cfRule>
  </conditionalFormatting>
  <conditionalFormatting sqref="K10:K59">
    <cfRule type="containsBlanks" dxfId="23" priority="26">
      <formula>LEN(TRIM(K10))=0</formula>
    </cfRule>
  </conditionalFormatting>
  <conditionalFormatting sqref="N7">
    <cfRule type="containsBlanks" dxfId="22" priority="25">
      <formula>LEN(TRIM(N7))=0</formula>
    </cfRule>
  </conditionalFormatting>
  <conditionalFormatting sqref="N10:N48 N59">
    <cfRule type="containsBlanks" dxfId="21" priority="24">
      <formula>LEN(TRIM(N10))=0</formula>
    </cfRule>
  </conditionalFormatting>
  <conditionalFormatting sqref="Q7">
    <cfRule type="containsBlanks" dxfId="20" priority="23">
      <formula>LEN(TRIM(Q7))=0</formula>
    </cfRule>
  </conditionalFormatting>
  <conditionalFormatting sqref="Q10:Q48 Q59">
    <cfRule type="containsBlanks" dxfId="19" priority="22">
      <formula>LEN(TRIM(Q10))=0</formula>
    </cfRule>
  </conditionalFormatting>
  <conditionalFormatting sqref="E35:E40">
    <cfRule type="containsBlanks" dxfId="18" priority="21">
      <formula>LEN(TRIM(E35))=0</formula>
    </cfRule>
  </conditionalFormatting>
  <conditionalFormatting sqref="H35:H40">
    <cfRule type="containsBlanks" dxfId="17" priority="20">
      <formula>LEN(TRIM(H35))=0</formula>
    </cfRule>
  </conditionalFormatting>
  <conditionalFormatting sqref="E41">
    <cfRule type="containsBlanks" dxfId="16" priority="19">
      <formula>LEN(TRIM(E41))=0</formula>
    </cfRule>
  </conditionalFormatting>
  <conditionalFormatting sqref="H41">
    <cfRule type="containsBlanks" dxfId="15" priority="18">
      <formula>LEN(TRIM(H41))=0</formula>
    </cfRule>
  </conditionalFormatting>
  <conditionalFormatting sqref="Q49:Q53">
    <cfRule type="containsBlanks" dxfId="14" priority="13">
      <formula>LEN(TRIM(Q49))=0</formula>
    </cfRule>
  </conditionalFormatting>
  <conditionalFormatting sqref="N49:N53">
    <cfRule type="containsBlanks" dxfId="13" priority="14">
      <formula>LEN(TRIM(N49))=0</formula>
    </cfRule>
  </conditionalFormatting>
  <conditionalFormatting sqref="H54 H56:H58">
    <cfRule type="containsBlanks" dxfId="12" priority="11">
      <formula>LEN(TRIM(H54))=0</formula>
    </cfRule>
  </conditionalFormatting>
  <conditionalFormatting sqref="E54 E56:E58">
    <cfRule type="containsBlanks" dxfId="11" priority="12">
      <formula>LEN(TRIM(E54))=0</formula>
    </cfRule>
  </conditionalFormatting>
  <conditionalFormatting sqref="E53">
    <cfRule type="containsBlanks" dxfId="10" priority="6">
      <formula>LEN(TRIM(E53))=0</formula>
    </cfRule>
  </conditionalFormatting>
  <conditionalFormatting sqref="N54:N58">
    <cfRule type="containsBlanks" dxfId="9" priority="9">
      <formula>LEN(TRIM(N54))=0</formula>
    </cfRule>
  </conditionalFormatting>
  <conditionalFormatting sqref="Q54:Q58">
    <cfRule type="containsBlanks" dxfId="8" priority="8">
      <formula>LEN(TRIM(Q54))=0</formula>
    </cfRule>
  </conditionalFormatting>
  <conditionalFormatting sqref="E47:E52">
    <cfRule type="containsBlanks" dxfId="7" priority="7">
      <formula>LEN(TRIM(E47))=0</formula>
    </cfRule>
  </conditionalFormatting>
  <conditionalFormatting sqref="H47:H52">
    <cfRule type="containsBlanks" dxfId="6" priority="5">
      <formula>LEN(TRIM(H47))=0</formula>
    </cfRule>
  </conditionalFormatting>
  <conditionalFormatting sqref="H53">
    <cfRule type="containsBlanks" dxfId="5" priority="4">
      <formula>LEN(TRIM(H53))=0</formula>
    </cfRule>
  </conditionalFormatting>
  <conditionalFormatting sqref="E55">
    <cfRule type="containsBlanks" dxfId="4" priority="3">
      <formula>LEN(TRIM(E55))=0</formula>
    </cfRule>
  </conditionalFormatting>
  <conditionalFormatting sqref="H55">
    <cfRule type="containsBlanks" dxfId="3" priority="2">
      <formula>LEN(TRIM(H55))=0</formula>
    </cfRule>
  </conditionalFormatting>
  <conditionalFormatting sqref="B2:B4">
    <cfRule type="cellIs" dxfId="2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условия</vt:lpstr>
      <vt:lpstr>отч_график</vt:lpstr>
      <vt:lpstr>условия_конкуренты</vt:lpstr>
      <vt:lpstr>отч_конкуренты</vt:lpstr>
      <vt:lpstr>сравнение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2021-05-28T14:46:32Z</dcterms:modified>
</cp:coreProperties>
</file>